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F:\预决算公开检查\2021年预决算公开\20210811修改2021年政府预算\"/>
    </mc:Choice>
  </mc:AlternateContent>
  <xr:revisionPtr revIDLastSave="0" documentId="13_ncr:1_{571E156F-47D5-4565-8FD0-B9B233303803}" xr6:coauthVersionLast="47" xr6:coauthVersionMax="47" xr10:uidLastSave="{00000000-0000-0000-0000-000000000000}"/>
  <bookViews>
    <workbookView xWindow="-120" yWindow="-120" windowWidth="29040" windowHeight="15840" tabRatio="961" firstSheet="18" activeTab="18" xr2:uid="{00000000-000D-0000-FFFF-FFFF00000000}"/>
  </bookViews>
  <sheets>
    <sheet name="NRWNBB" sheetId="89" state="veryHidden" r:id="rId1"/>
    <sheet name="第一部分" sheetId="161" r:id="rId2"/>
    <sheet name="表1全区收入" sheetId="86" r:id="rId3"/>
    <sheet name="表2全区支出" sheetId="68" r:id="rId4"/>
    <sheet name="GAPEVW" sheetId="88" state="veryHidden" r:id="rId5"/>
    <sheet name="表3区级收入" sheetId="128" r:id="rId6"/>
    <sheet name="表4区级支出" sheetId="129" r:id="rId7"/>
    <sheet name="表5区级支出（细化到项级）" sheetId="170" r:id="rId8"/>
    <sheet name="表6基金收入" sheetId="108" r:id="rId9"/>
    <sheet name="表7基金支出" sheetId="107" r:id="rId10"/>
    <sheet name="表8国有资本经营预算" sheetId="162" r:id="rId11"/>
    <sheet name="表9社保基金收支执行" sheetId="156" r:id="rId12"/>
    <sheet name="表10社保基金收支结余" sheetId="158" r:id="rId13"/>
    <sheet name="表11市级对薛城区一般性转移支付及税收返还情况表" sheetId="163" r:id="rId14"/>
    <sheet name="表12市级对薛城区专项转移支付情况表" sheetId="164" r:id="rId15"/>
    <sheet name="表13区对镇街返还性支出和转移支付支出情况" sheetId="180" r:id="rId16"/>
    <sheet name="表14政府债务限额和余额情况表" sheetId="166" r:id="rId17"/>
    <sheet name="表15新增政府债务情况表" sheetId="167" r:id="rId18"/>
    <sheet name="第二部分" sheetId="168" r:id="rId19"/>
    <sheet name="表1全区收入预算" sheetId="130" r:id="rId20"/>
    <sheet name="表2全区支出预算" sheetId="131" r:id="rId21"/>
    <sheet name="表3区级收入预算" sheetId="133" r:id="rId22"/>
    <sheet name="表4区级支出预算" sheetId="134" r:id="rId23"/>
    <sheet name="表5区级支出预算（功能分类）" sheetId="171" r:id="rId24"/>
    <sheet name="表6支出明细表（经济分类）" sheetId="172" r:id="rId25"/>
    <sheet name="表7市级对薛城区一般性转移支付及税收返还预算表" sheetId="173" r:id="rId26"/>
    <sheet name="表8市级对薛城区专项转移支付预算表" sheetId="174" r:id="rId27"/>
    <sheet name="表9区对镇街返还性支出和转移支付支出情况" sheetId="165" r:id="rId28"/>
    <sheet name="表10专项转移支付分项目预算表及说明" sheetId="182" r:id="rId29"/>
    <sheet name="表11全区基金收入预计" sheetId="90" r:id="rId30"/>
    <sheet name="表12全区基金支出预算" sheetId="97" r:id="rId31"/>
    <sheet name="表13区级基金收入" sheetId="183" r:id="rId32"/>
    <sheet name="表14区级基金支出" sheetId="184" r:id="rId33"/>
    <sheet name="表15基金预算转移支付分项目" sheetId="186" r:id="rId34"/>
    <sheet name="表16基金预算转移支付分地区" sheetId="185" r:id="rId35"/>
    <sheet name="表17国有资本经营收入预算" sheetId="154" r:id="rId36"/>
    <sheet name="表18国有资本经营支出预算 " sheetId="188" r:id="rId37"/>
    <sheet name="表19区级国有资本经营收入预算" sheetId="189" r:id="rId38"/>
    <sheet name="表20区级国有资本经营支出预算" sheetId="190" r:id="rId39"/>
    <sheet name="表21国资转移支付" sheetId="191" r:id="rId40"/>
    <sheet name="表22社保基金收入预算" sheetId="159" r:id="rId41"/>
    <sheet name="表23社保基金支出预算 " sheetId="192" r:id="rId42"/>
    <sheet name="表24社保结余预算" sheetId="160" r:id="rId43"/>
    <sheet name="表252019年限额和余额情况表" sheetId="193" r:id="rId44"/>
    <sheet name="表26政府一般债务限额和余额情况表" sheetId="178" r:id="rId45"/>
    <sheet name="表27政府专项债务限额和余额情况表" sheetId="179" r:id="rId46"/>
    <sheet name="表282020年债券发行情况" sheetId="194" r:id="rId47"/>
    <sheet name="表29新增政府债务情况表" sheetId="181" r:id="rId48"/>
    <sheet name="表30债券还本付息情况" sheetId="195" r:id="rId49"/>
    <sheet name="表312020年债务收支计划表" sheetId="196" r:id="rId50"/>
    <sheet name="表322020年区级债务收支计划" sheetId="197" r:id="rId51"/>
    <sheet name="举借债务情况说明" sheetId="177" r:id="rId52"/>
    <sheet name="三保支出预算" sheetId="155" r:id="rId53"/>
  </sheets>
  <definedNames>
    <definedName name="_xlnm._FilterDatabase" localSheetId="7" hidden="1">'表5区级支出（细化到项级）'!$A$4:$C$1349</definedName>
    <definedName name="_xlnm._FilterDatabase" localSheetId="23" hidden="1">'表5区级支出预算（功能分类）'!$A$4:$C$1350</definedName>
    <definedName name="_xlnm.Print_Area" localSheetId="12">表10社保基金收支结余!$A$1:$C$14</definedName>
    <definedName name="_xlnm.Print_Area" localSheetId="29">表11全区基金收入预计!$A$1:$E$24</definedName>
    <definedName name="_xlnm.Print_Area" localSheetId="31">表13区级基金收入!$A$1:$E$24</definedName>
    <definedName name="_xlnm.Print_Area" localSheetId="32">表14区级基金支出!$A$1:$E$32</definedName>
    <definedName name="_xlnm.Print_Area" localSheetId="35">表17国有资本经营收入预算!$A$1:$D$12</definedName>
    <definedName name="_xlnm.Print_Area" localSheetId="36">'表18国有资本经营支出预算 '!$A$1:$D$12</definedName>
    <definedName name="_xlnm.Print_Area" localSheetId="37">表19区级国有资本经营收入预算!$A$1:$D$12</definedName>
    <definedName name="_xlnm.Print_Area" localSheetId="2">表1全区收入!$A$1:$G$39</definedName>
    <definedName name="_xlnm.Print_Area" localSheetId="19">表1全区收入预算!$A$1:$G$37</definedName>
    <definedName name="_xlnm.Print_Area" localSheetId="38">表20区级国有资本经营支出预算!$A$1:$D$12</definedName>
    <definedName name="_xlnm.Print_Area" localSheetId="42">表24社保结余预算!$A$1:$C$14</definedName>
    <definedName name="_xlnm.Print_Area" localSheetId="3">表2全区支出!$A$1:$G$40</definedName>
    <definedName name="_xlnm.Print_Area" localSheetId="20">表2全区支出预算!$A$1:$G$40</definedName>
    <definedName name="_xlnm.Print_Area" localSheetId="5">表3区级收入!$A$1:$F$40</definedName>
    <definedName name="_xlnm.Print_Area" localSheetId="21">表3区级收入预算!$A$1:$G$38</definedName>
    <definedName name="_xlnm.Print_Area" localSheetId="6">表4区级支出!$A$1:$F$42</definedName>
    <definedName name="_xlnm.Print_Area" localSheetId="22">表4区级支出预算!$A$1:$G$40</definedName>
    <definedName name="_xlnm.Print_Area" localSheetId="9">表7基金支出!$A$1:$G$34</definedName>
    <definedName name="_xlnm.Print_Area" localSheetId="10">表8国有资本经营预算!$A$1:$C$20</definedName>
    <definedName name="_xlnm.Print_Titles" localSheetId="23">'表5区级支出预算（功能分类）'!$4:$4</definedName>
    <definedName name="_xlnm.Print_Titles" localSheetId="24">'表6支出明细表（经济分类）'!$1:$4</definedName>
    <definedName name="_xlnm.Print_Titles" localSheetId="52">三保支出预算!$1:$4</definedName>
  </definedNames>
  <calcPr calcId="181029"/>
</workbook>
</file>

<file path=xl/calcChain.xml><?xml version="1.0" encoding="utf-8"?>
<calcChain xmlns="http://schemas.openxmlformats.org/spreadsheetml/2006/main">
  <c r="C10" i="190" l="1"/>
  <c r="B10" i="190"/>
  <c r="C10" i="188" l="1"/>
  <c r="B20" i="197"/>
  <c r="B19" i="197" s="1"/>
  <c r="B16" i="197"/>
  <c r="B8" i="197"/>
  <c r="B15" i="197"/>
  <c r="B9" i="197" s="1"/>
  <c r="B6" i="197"/>
  <c r="B18" i="197" l="1"/>
  <c r="B17" i="196"/>
  <c r="B16" i="196" s="1"/>
  <c r="B13" i="196"/>
  <c r="B12" i="196" s="1"/>
  <c r="B9" i="196" s="1"/>
  <c r="B8" i="196"/>
  <c r="B6" i="196" s="1"/>
  <c r="H9" i="181"/>
  <c r="F7" i="195"/>
  <c r="F6" i="195" s="1"/>
  <c r="C7" i="195"/>
  <c r="H6" i="195"/>
  <c r="G6" i="195"/>
  <c r="E6" i="195"/>
  <c r="D6" i="195"/>
  <c r="F7" i="194"/>
  <c r="F6" i="194" s="1"/>
  <c r="C7" i="194"/>
  <c r="H6" i="194"/>
  <c r="G6" i="194"/>
  <c r="E6" i="194"/>
  <c r="D6" i="194"/>
  <c r="C5" i="179"/>
  <c r="D5" i="179"/>
  <c r="E5" i="179"/>
  <c r="B5" i="179"/>
  <c r="C5" i="178"/>
  <c r="D5" i="178"/>
  <c r="E5" i="178"/>
  <c r="B5" i="178"/>
  <c r="E5" i="193"/>
  <c r="D5" i="193"/>
  <c r="C5" i="193"/>
  <c r="B5" i="193"/>
  <c r="D11" i="192"/>
  <c r="D10" i="192"/>
  <c r="C9" i="192"/>
  <c r="B9" i="192"/>
  <c r="B5" i="192" s="1"/>
  <c r="D8" i="192"/>
  <c r="D7" i="192"/>
  <c r="C6" i="192"/>
  <c r="D6" i="192" s="1"/>
  <c r="B6" i="192"/>
  <c r="B13" i="190"/>
  <c r="C8" i="190"/>
  <c r="C5" i="190"/>
  <c r="C13" i="190" s="1"/>
  <c r="B5" i="190"/>
  <c r="B12" i="189"/>
  <c r="C5" i="189"/>
  <c r="C8" i="189" s="1"/>
  <c r="C12" i="189" s="1"/>
  <c r="B5" i="189"/>
  <c r="C13" i="188"/>
  <c r="B13" i="188"/>
  <c r="B10" i="188"/>
  <c r="C8" i="188"/>
  <c r="C5" i="188"/>
  <c r="B5" i="188"/>
  <c r="C26" i="184"/>
  <c r="B26" i="184"/>
  <c r="C23" i="184"/>
  <c r="B23" i="184"/>
  <c r="C18" i="184"/>
  <c r="D18" i="184" s="1"/>
  <c r="D17" i="184"/>
  <c r="C15" i="184"/>
  <c r="B15" i="184"/>
  <c r="D13" i="184"/>
  <c r="D12" i="184"/>
  <c r="D11" i="184"/>
  <c r="C10" i="184"/>
  <c r="B10" i="184"/>
  <c r="D9" i="184"/>
  <c r="C8" i="184"/>
  <c r="D8" i="184" s="1"/>
  <c r="B8" i="184"/>
  <c r="D7" i="184"/>
  <c r="D6" i="184"/>
  <c r="C5" i="184"/>
  <c r="B5" i="184"/>
  <c r="C18" i="183"/>
  <c r="B18" i="183"/>
  <c r="C13" i="183"/>
  <c r="B13" i="183"/>
  <c r="D11" i="183"/>
  <c r="C11" i="183"/>
  <c r="C24" i="183" s="1"/>
  <c r="B11" i="183"/>
  <c r="B24" i="183" s="1"/>
  <c r="D9" i="183"/>
  <c r="D8" i="183"/>
  <c r="D7" i="183"/>
  <c r="D6" i="183"/>
  <c r="D5" i="183"/>
  <c r="B13" i="182"/>
  <c r="B12" i="182"/>
  <c r="B11" i="182"/>
  <c r="B10" i="182"/>
  <c r="B9" i="182"/>
  <c r="B8" i="182"/>
  <c r="B5" i="182" s="1"/>
  <c r="B6" i="182"/>
  <c r="I5" i="182"/>
  <c r="H5" i="182"/>
  <c r="G5" i="182"/>
  <c r="F5" i="182"/>
  <c r="E5" i="182"/>
  <c r="D5" i="182"/>
  <c r="C5" i="182"/>
  <c r="B15" i="196" l="1"/>
  <c r="B7" i="195"/>
  <c r="B6" i="195" s="1"/>
  <c r="C6" i="195"/>
  <c r="B7" i="194"/>
  <c r="B6" i="194" s="1"/>
  <c r="C6" i="194"/>
  <c r="C5" i="192"/>
  <c r="D5" i="192"/>
  <c r="D9" i="192"/>
  <c r="D15" i="184"/>
  <c r="D10" i="184"/>
  <c r="B21" i="184"/>
  <c r="B32" i="184" s="1"/>
  <c r="C21" i="184"/>
  <c r="D5" i="184"/>
  <c r="D24" i="183"/>
  <c r="D21" i="184" l="1"/>
  <c r="C32" i="184"/>
  <c r="D32" i="184" s="1"/>
  <c r="B21" i="180" l="1"/>
  <c r="D20" i="180"/>
  <c r="E20" i="180"/>
  <c r="F20" i="180"/>
  <c r="G20" i="180"/>
  <c r="H20" i="180"/>
  <c r="I20" i="180"/>
  <c r="C20" i="180"/>
  <c r="B20" i="180" s="1"/>
  <c r="B19" i="180"/>
  <c r="B18" i="180"/>
  <c r="B17" i="180"/>
  <c r="B16" i="180"/>
  <c r="B15" i="180"/>
  <c r="B14" i="180"/>
  <c r="B13" i="180"/>
  <c r="B12" i="180"/>
  <c r="B11" i="180"/>
  <c r="B10" i="180"/>
  <c r="I9" i="180"/>
  <c r="H9" i="180"/>
  <c r="G9" i="180"/>
  <c r="F9" i="180"/>
  <c r="E9" i="180"/>
  <c r="D9" i="180"/>
  <c r="C9" i="180"/>
  <c r="B8" i="180"/>
  <c r="B7" i="180"/>
  <c r="B6" i="180"/>
  <c r="I5" i="180"/>
  <c r="I22" i="180" s="1"/>
  <c r="H5" i="180"/>
  <c r="H22" i="180" s="1"/>
  <c r="G5" i="180"/>
  <c r="G22" i="180" s="1"/>
  <c r="F5" i="180"/>
  <c r="F22" i="180" s="1"/>
  <c r="E5" i="180"/>
  <c r="E22" i="180" s="1"/>
  <c r="D5" i="180"/>
  <c r="D22" i="180" s="1"/>
  <c r="C5" i="180"/>
  <c r="C22" i="180" s="1"/>
  <c r="B24" i="174"/>
  <c r="B5" i="174"/>
  <c r="B13" i="173"/>
  <c r="B5" i="173" s="1"/>
  <c r="B6" i="173"/>
  <c r="C50" i="172"/>
  <c r="C40" i="172"/>
  <c r="C36" i="172"/>
  <c r="C29" i="172"/>
  <c r="C21" i="172"/>
  <c r="C10" i="172"/>
  <c r="C5" i="172"/>
  <c r="C1202" i="171"/>
  <c r="C1342" i="171"/>
  <c r="C1339" i="171" s="1"/>
  <c r="C1337" i="171"/>
  <c r="C1336" i="171" s="1"/>
  <c r="C1328" i="171"/>
  <c r="C1324" i="171"/>
  <c r="C1311" i="171"/>
  <c r="C1303" i="171"/>
  <c r="C1297" i="171"/>
  <c r="C1291" i="171"/>
  <c r="C1279" i="171"/>
  <c r="C1265" i="171"/>
  <c r="C1259" i="171"/>
  <c r="C1254" i="171"/>
  <c r="C1240" i="171"/>
  <c r="C1225" i="171"/>
  <c r="C1220" i="171"/>
  <c r="C1216" i="171"/>
  <c r="C1205" i="171"/>
  <c r="C1187" i="171"/>
  <c r="C1160" i="171"/>
  <c r="C1149" i="171"/>
  <c r="C1147" i="171"/>
  <c r="C1144" i="171"/>
  <c r="C1138" i="171"/>
  <c r="C1128" i="171"/>
  <c r="C1121" i="171"/>
  <c r="C1117" i="171"/>
  <c r="C1111" i="171"/>
  <c r="C1101" i="171"/>
  <c r="C1094" i="171"/>
  <c r="C1087" i="171"/>
  <c r="C1080" i="171"/>
  <c r="C1066" i="171"/>
  <c r="C1061" i="171"/>
  <c r="C1045" i="171"/>
  <c r="C1035" i="171"/>
  <c r="C1031" i="171"/>
  <c r="C1026" i="171"/>
  <c r="C1019" i="171"/>
  <c r="C1014" i="171"/>
  <c r="C1004" i="171"/>
  <c r="C994" i="171"/>
  <c r="C971" i="171"/>
  <c r="C967" i="171"/>
  <c r="C964" i="171"/>
  <c r="C957" i="171"/>
  <c r="C950" i="171"/>
  <c r="C939" i="171"/>
  <c r="C911" i="171"/>
  <c r="C886" i="171"/>
  <c r="C860" i="171"/>
  <c r="C857" i="171"/>
  <c r="C855" i="171"/>
  <c r="C853" i="171"/>
  <c r="C850" i="171"/>
  <c r="C848" i="171"/>
  <c r="C837" i="171"/>
  <c r="C834" i="171"/>
  <c r="C819" i="171"/>
  <c r="C817" i="171"/>
  <c r="C815" i="171"/>
  <c r="C809" i="171"/>
  <c r="C807" i="171"/>
  <c r="C805" i="171"/>
  <c r="C802" i="171"/>
  <c r="C799" i="171"/>
  <c r="C793" i="171"/>
  <c r="C786" i="171"/>
  <c r="C781" i="171"/>
  <c r="C773" i="171"/>
  <c r="C769" i="171"/>
  <c r="C759" i="171"/>
  <c r="C756" i="171"/>
  <c r="C754" i="171"/>
  <c r="C745" i="171"/>
  <c r="C742" i="171"/>
  <c r="C738" i="171"/>
  <c r="C734" i="171"/>
  <c r="C729" i="171"/>
  <c r="C725" i="171"/>
  <c r="C722" i="171"/>
  <c r="C710" i="171"/>
  <c r="C706" i="171"/>
  <c r="C692" i="171"/>
  <c r="C687" i="171"/>
  <c r="C684" i="171"/>
  <c r="C681" i="171"/>
  <c r="C673" i="171"/>
  <c r="C668" i="171"/>
  <c r="C664" i="171"/>
  <c r="C661" i="171"/>
  <c r="C658" i="171"/>
  <c r="C655" i="171"/>
  <c r="C652" i="171"/>
  <c r="C649" i="171"/>
  <c r="C644" i="171"/>
  <c r="C635" i="171"/>
  <c r="C627" i="171"/>
  <c r="C620" i="171"/>
  <c r="C612" i="171"/>
  <c r="C602" i="171"/>
  <c r="C598" i="171"/>
  <c r="C590" i="171"/>
  <c r="C588" i="171"/>
  <c r="C580" i="171"/>
  <c r="C566" i="171"/>
  <c r="C561" i="171"/>
  <c r="C553" i="171"/>
  <c r="C544" i="171"/>
  <c r="C533" i="171"/>
  <c r="C525" i="171"/>
  <c r="C509" i="171"/>
  <c r="C503" i="171"/>
  <c r="C499" i="171"/>
  <c r="C495" i="171"/>
  <c r="C488" i="171"/>
  <c r="C483" i="171"/>
  <c r="C478" i="171"/>
  <c r="C474" i="171"/>
  <c r="C468" i="171"/>
  <c r="C460" i="171"/>
  <c r="C455" i="171"/>
  <c r="C452" i="171"/>
  <c r="C445" i="171"/>
  <c r="C439" i="171"/>
  <c r="C435" i="171"/>
  <c r="C431" i="171"/>
  <c r="C427" i="171"/>
  <c r="C421" i="171"/>
  <c r="C415" i="171"/>
  <c r="C406" i="171"/>
  <c r="C401" i="171"/>
  <c r="C398" i="171"/>
  <c r="C392" i="171"/>
  <c r="C384" i="171"/>
  <c r="C374" i="171"/>
  <c r="C364" i="171"/>
  <c r="C348" i="171"/>
  <c r="C339" i="171"/>
  <c r="C331" i="171"/>
  <c r="C324" i="171"/>
  <c r="C313" i="171"/>
  <c r="C310" i="171"/>
  <c r="C307" i="171"/>
  <c r="C297" i="171"/>
  <c r="C295" i="171"/>
  <c r="C293" i="171"/>
  <c r="C291" i="171"/>
  <c r="C288" i="171"/>
  <c r="C282" i="171"/>
  <c r="C277" i="171"/>
  <c r="C275" i="171"/>
  <c r="C270" i="171"/>
  <c r="C264" i="171"/>
  <c r="C261" i="171"/>
  <c r="C258" i="171"/>
  <c r="C251" i="171"/>
  <c r="C247" i="171"/>
  <c r="C232" i="171"/>
  <c r="C225" i="171"/>
  <c r="C219" i="171"/>
  <c r="C213" i="171"/>
  <c r="C205" i="171"/>
  <c r="C198" i="171"/>
  <c r="C191" i="171"/>
  <c r="C184" i="171"/>
  <c r="C177" i="171"/>
  <c r="C170" i="171"/>
  <c r="C164" i="171"/>
  <c r="C156" i="171"/>
  <c r="C149" i="171"/>
  <c r="C136" i="171"/>
  <c r="C125" i="171"/>
  <c r="C116" i="171"/>
  <c r="C106" i="171"/>
  <c r="C93" i="171"/>
  <c r="C84" i="171"/>
  <c r="C72" i="171"/>
  <c r="C61" i="171"/>
  <c r="C50" i="171"/>
  <c r="C39" i="171"/>
  <c r="C28" i="171"/>
  <c r="C19" i="171"/>
  <c r="C7" i="171"/>
  <c r="C1341" i="170"/>
  <c r="C1338" i="170" s="1"/>
  <c r="C1336" i="170"/>
  <c r="C1335" i="170" s="1"/>
  <c r="C1328" i="170"/>
  <c r="C1324" i="170"/>
  <c r="C1311" i="170"/>
  <c r="C1303" i="170"/>
  <c r="C1297" i="170"/>
  <c r="C1291" i="170"/>
  <c r="C1279" i="170"/>
  <c r="C1265" i="170"/>
  <c r="C1259" i="170"/>
  <c r="C1254" i="170"/>
  <c r="C1240" i="170"/>
  <c r="C1225" i="170"/>
  <c r="C1220" i="170"/>
  <c r="C1216" i="170"/>
  <c r="C1205" i="170"/>
  <c r="C1202" i="170"/>
  <c r="C1187" i="170"/>
  <c r="C1160" i="170"/>
  <c r="C1149" i="170"/>
  <c r="C1147" i="170"/>
  <c r="C1144" i="170"/>
  <c r="C1138" i="170"/>
  <c r="C1128" i="170"/>
  <c r="C1121" i="170"/>
  <c r="C1117" i="170"/>
  <c r="C1111" i="170"/>
  <c r="C1101" i="170"/>
  <c r="C1094" i="170"/>
  <c r="C1087" i="170"/>
  <c r="C1080" i="170"/>
  <c r="C1066" i="170"/>
  <c r="C1061" i="170"/>
  <c r="C1045" i="170"/>
  <c r="C1035" i="170"/>
  <c r="C1031" i="170"/>
  <c r="C1026" i="170"/>
  <c r="C1019" i="170"/>
  <c r="C1014" i="170"/>
  <c r="C1004" i="170"/>
  <c r="C994" i="170"/>
  <c r="C971" i="170"/>
  <c r="C967" i="170"/>
  <c r="C964" i="170"/>
  <c r="C957" i="170"/>
  <c r="C950" i="170"/>
  <c r="C939" i="170"/>
  <c r="C911" i="170"/>
  <c r="C886" i="170"/>
  <c r="C860" i="170"/>
  <c r="C857" i="170"/>
  <c r="C855" i="170"/>
  <c r="C853" i="170"/>
  <c r="C850" i="170"/>
  <c r="C848" i="170"/>
  <c r="C837" i="170"/>
  <c r="C834" i="170"/>
  <c r="C819" i="170"/>
  <c r="C817" i="170"/>
  <c r="C815" i="170"/>
  <c r="C809" i="170"/>
  <c r="C807" i="170"/>
  <c r="C805" i="170"/>
  <c r="C802" i="170"/>
  <c r="C799" i="170"/>
  <c r="C793" i="170"/>
  <c r="C786" i="170"/>
  <c r="C781" i="170"/>
  <c r="C773" i="170"/>
  <c r="C769" i="170"/>
  <c r="C759" i="170"/>
  <c r="C756" i="170"/>
  <c r="C754" i="170"/>
  <c r="C745" i="170"/>
  <c r="C742" i="170"/>
  <c r="C738" i="170"/>
  <c r="C734" i="170"/>
  <c r="C729" i="170"/>
  <c r="C725" i="170"/>
  <c r="C722" i="170"/>
  <c r="C710" i="170"/>
  <c r="C706" i="170"/>
  <c r="C692" i="170"/>
  <c r="C687" i="170"/>
  <c r="C684" i="170"/>
  <c r="C681" i="170"/>
  <c r="C673" i="170"/>
  <c r="C668" i="170"/>
  <c r="C664" i="170"/>
  <c r="C661" i="170"/>
  <c r="C658" i="170"/>
  <c r="C655" i="170"/>
  <c r="C652" i="170"/>
  <c r="C649" i="170"/>
  <c r="C644" i="170"/>
  <c r="C635" i="170"/>
  <c r="C627" i="170"/>
  <c r="C620" i="170"/>
  <c r="C612" i="170"/>
  <c r="C602" i="170"/>
  <c r="C598" i="170"/>
  <c r="C590" i="170"/>
  <c r="C588" i="170"/>
  <c r="C580" i="170"/>
  <c r="C566" i="170"/>
  <c r="C561" i="170"/>
  <c r="C553" i="170"/>
  <c r="C544" i="170"/>
  <c r="C533" i="170"/>
  <c r="C525" i="170"/>
  <c r="C509" i="170"/>
  <c r="C503" i="170"/>
  <c r="C499" i="170"/>
  <c r="C495" i="170"/>
  <c r="C488" i="170"/>
  <c r="C483" i="170"/>
  <c r="C478" i="170"/>
  <c r="C474" i="170"/>
  <c r="C468" i="170"/>
  <c r="C460" i="170"/>
  <c r="C455" i="170"/>
  <c r="C452" i="170"/>
  <c r="C445" i="170"/>
  <c r="C439" i="170"/>
  <c r="C435" i="170"/>
  <c r="C431" i="170"/>
  <c r="C427" i="170"/>
  <c r="C421" i="170"/>
  <c r="C415" i="170"/>
  <c r="C406" i="170"/>
  <c r="C401" i="170"/>
  <c r="C398" i="170"/>
  <c r="C392" i="170"/>
  <c r="C384" i="170"/>
  <c r="C374" i="170"/>
  <c r="C364" i="170"/>
  <c r="C348" i="170"/>
  <c r="C339" i="170"/>
  <c r="C331" i="170"/>
  <c r="C324" i="170"/>
  <c r="C313" i="170"/>
  <c r="C310" i="170"/>
  <c r="C307" i="170"/>
  <c r="C297" i="170"/>
  <c r="C295" i="170"/>
  <c r="C293" i="170"/>
  <c r="C291" i="170"/>
  <c r="C288" i="170"/>
  <c r="C282" i="170"/>
  <c r="C277" i="170"/>
  <c r="C275" i="170"/>
  <c r="C270" i="170"/>
  <c r="C264" i="170"/>
  <c r="C261" i="170"/>
  <c r="C258" i="170"/>
  <c r="C251" i="170"/>
  <c r="C247" i="170"/>
  <c r="C232" i="170"/>
  <c r="C225" i="170"/>
  <c r="C219" i="170"/>
  <c r="C213" i="170"/>
  <c r="C205" i="170"/>
  <c r="C198" i="170"/>
  <c r="C191" i="170"/>
  <c r="C184" i="170"/>
  <c r="C177" i="170"/>
  <c r="C170" i="170"/>
  <c r="C164" i="170"/>
  <c r="C156" i="170"/>
  <c r="C149" i="170"/>
  <c r="C136" i="170"/>
  <c r="C125" i="170"/>
  <c r="C116" i="170"/>
  <c r="C106" i="170"/>
  <c r="C93" i="170"/>
  <c r="C84" i="170"/>
  <c r="C72" i="170"/>
  <c r="C61" i="170"/>
  <c r="C50" i="170"/>
  <c r="C39" i="170"/>
  <c r="C28" i="170"/>
  <c r="C19" i="170"/>
  <c r="C7" i="170"/>
  <c r="B5" i="180" l="1"/>
  <c r="B29" i="174"/>
  <c r="B9" i="180"/>
  <c r="C65" i="172"/>
  <c r="C1204" i="171"/>
  <c r="C1100" i="171"/>
  <c r="C250" i="171"/>
  <c r="C1120" i="171"/>
  <c r="C454" i="171"/>
  <c r="C1224" i="171"/>
  <c r="C1278" i="171"/>
  <c r="C1159" i="171"/>
  <c r="C1034" i="171"/>
  <c r="C970" i="171"/>
  <c r="C859" i="171"/>
  <c r="C836" i="171"/>
  <c r="C758" i="171"/>
  <c r="C686" i="171"/>
  <c r="C565" i="171"/>
  <c r="C508" i="171"/>
  <c r="C400" i="171"/>
  <c r="C309" i="171"/>
  <c r="C290" i="171"/>
  <c r="C6" i="171"/>
  <c r="C1224" i="170"/>
  <c r="C1159" i="170"/>
  <c r="C250" i="170"/>
  <c r="C400" i="170"/>
  <c r="C859" i="170"/>
  <c r="C836" i="170"/>
  <c r="C1204" i="170"/>
  <c r="C290" i="170"/>
  <c r="C758" i="170"/>
  <c r="C686" i="170"/>
  <c r="C970" i="170"/>
  <c r="C309" i="170"/>
  <c r="C6" i="170"/>
  <c r="C1034" i="170"/>
  <c r="C565" i="170"/>
  <c r="C1100" i="170"/>
  <c r="C454" i="170"/>
  <c r="C508" i="170"/>
  <c r="C1120" i="170"/>
  <c r="C1278" i="170"/>
  <c r="B22" i="180" l="1"/>
  <c r="C5" i="171"/>
  <c r="C5" i="170"/>
  <c r="B24" i="164"/>
  <c r="B5" i="164"/>
  <c r="B15" i="165"/>
  <c r="B16" i="165"/>
  <c r="B17" i="165"/>
  <c r="C7" i="166"/>
  <c r="B7" i="166"/>
  <c r="B19" i="165"/>
  <c r="B18" i="165"/>
  <c r="B14" i="165"/>
  <c r="B13" i="165"/>
  <c r="B12" i="165"/>
  <c r="B11" i="165"/>
  <c r="B10" i="165"/>
  <c r="I9" i="165"/>
  <c r="H9" i="165"/>
  <c r="G9" i="165"/>
  <c r="F9" i="165"/>
  <c r="E9" i="165"/>
  <c r="D9" i="165"/>
  <c r="D20" i="165" s="1"/>
  <c r="C9" i="165"/>
  <c r="C20" i="165" s="1"/>
  <c r="B8" i="165"/>
  <c r="B7" i="165"/>
  <c r="B6" i="165"/>
  <c r="I5" i="165"/>
  <c r="H5" i="165"/>
  <c r="G5" i="165"/>
  <c r="F5" i="165"/>
  <c r="E5" i="165"/>
  <c r="D5" i="165"/>
  <c r="C5" i="165"/>
  <c r="B13" i="163"/>
  <c r="B5" i="163" s="1"/>
  <c r="B6" i="163"/>
  <c r="B15" i="162"/>
  <c r="B14" i="162" s="1"/>
  <c r="B13" i="162" s="1"/>
  <c r="B7" i="162"/>
  <c r="B6" i="162" s="1"/>
  <c r="B5" i="162" s="1"/>
  <c r="E20" i="165" l="1"/>
  <c r="G20" i="165"/>
  <c r="B29" i="164"/>
  <c r="H20" i="165"/>
  <c r="F20" i="165"/>
  <c r="I20" i="165"/>
  <c r="B5" i="165"/>
  <c r="B9" i="165"/>
  <c r="B20" i="165" s="1"/>
  <c r="D20" i="129"/>
  <c r="F11" i="86"/>
  <c r="C18" i="97"/>
  <c r="B12" i="160"/>
  <c r="B13" i="160"/>
  <c r="B13" i="158"/>
  <c r="B5" i="154"/>
  <c r="B12" i="154" s="1"/>
  <c r="D13" i="159"/>
  <c r="D14" i="159"/>
  <c r="D15" i="159"/>
  <c r="D17" i="159"/>
  <c r="C12" i="159"/>
  <c r="D7" i="159"/>
  <c r="D8" i="159"/>
  <c r="D9" i="159"/>
  <c r="D10" i="159"/>
  <c r="D11" i="159"/>
  <c r="C6" i="159"/>
  <c r="B5" i="160"/>
  <c r="B8" i="160"/>
  <c r="B12" i="159"/>
  <c r="B6" i="159"/>
  <c r="B12" i="158"/>
  <c r="B5" i="158"/>
  <c r="B8" i="158"/>
  <c r="F23" i="156"/>
  <c r="F22" i="156"/>
  <c r="F24" i="156"/>
  <c r="F26" i="156"/>
  <c r="F27" i="156"/>
  <c r="F8" i="156"/>
  <c r="F9" i="156"/>
  <c r="F10" i="156"/>
  <c r="F11" i="156"/>
  <c r="F12" i="156"/>
  <c r="F14" i="156"/>
  <c r="F15" i="156"/>
  <c r="F16" i="156"/>
  <c r="F18" i="156"/>
  <c r="E22" i="156"/>
  <c r="E24" i="156"/>
  <c r="E26" i="156"/>
  <c r="E14" i="156"/>
  <c r="E15" i="156"/>
  <c r="E16" i="156"/>
  <c r="E18" i="156"/>
  <c r="E9" i="156"/>
  <c r="E10" i="156"/>
  <c r="E11" i="156"/>
  <c r="E12" i="156"/>
  <c r="E8" i="156"/>
  <c r="D25" i="156"/>
  <c r="D21" i="156"/>
  <c r="D13" i="156"/>
  <c r="D7" i="156"/>
  <c r="C25" i="156"/>
  <c r="C21" i="156"/>
  <c r="B25" i="156"/>
  <c r="B21" i="156"/>
  <c r="B13" i="156"/>
  <c r="C13" i="156"/>
  <c r="B7" i="156"/>
  <c r="C7" i="156"/>
  <c r="D7" i="129"/>
  <c r="D8" i="129"/>
  <c r="D9" i="129"/>
  <c r="D10" i="129"/>
  <c r="D11" i="129"/>
  <c r="D12" i="129"/>
  <c r="D13" i="129"/>
  <c r="D14" i="129"/>
  <c r="D15" i="129"/>
  <c r="D16" i="129"/>
  <c r="D17" i="129"/>
  <c r="D18" i="129"/>
  <c r="D19" i="129"/>
  <c r="D21" i="129"/>
  <c r="D22" i="129"/>
  <c r="D23" i="129"/>
  <c r="D24" i="129"/>
  <c r="D25" i="129"/>
  <c r="D26" i="129"/>
  <c r="D27" i="129"/>
  <c r="D28" i="129"/>
  <c r="D29" i="129"/>
  <c r="D6" i="129"/>
  <c r="D53" i="155"/>
  <c r="D52" i="155"/>
  <c r="D51" i="155"/>
  <c r="D43" i="155"/>
  <c r="D42" i="155" s="1"/>
  <c r="D41" i="155"/>
  <c r="D40" i="155"/>
  <c r="D35" i="155"/>
  <c r="D34" i="155"/>
  <c r="D33" i="155"/>
  <c r="D32" i="155"/>
  <c r="D29" i="155"/>
  <c r="D27" i="155" s="1"/>
  <c r="D26" i="155"/>
  <c r="D22" i="155"/>
  <c r="D21" i="155"/>
  <c r="D20" i="155"/>
  <c r="B7" i="155"/>
  <c r="C5" i="159" l="1"/>
  <c r="B11" i="158"/>
  <c r="B11" i="160"/>
  <c r="B5" i="159"/>
  <c r="D6" i="156"/>
  <c r="F6" i="156" s="1"/>
  <c r="C20" i="156"/>
  <c r="D20" i="156"/>
  <c r="B20" i="156"/>
  <c r="F20" i="156"/>
  <c r="C6" i="156"/>
  <c r="B6" i="156"/>
  <c r="E21" i="156"/>
  <c r="F13" i="156"/>
  <c r="E25" i="156"/>
  <c r="E13" i="156"/>
  <c r="E7" i="156"/>
  <c r="F7" i="156"/>
  <c r="F21" i="156"/>
  <c r="F25" i="156"/>
  <c r="D12" i="159"/>
  <c r="D6" i="159"/>
  <c r="D7" i="155"/>
  <c r="D6" i="155" s="1"/>
  <c r="D36" i="155"/>
  <c r="D31" i="155"/>
  <c r="D39" i="155"/>
  <c r="D44" i="155"/>
  <c r="E6" i="156" l="1"/>
  <c r="D25" i="155"/>
  <c r="D5" i="159"/>
  <c r="E20" i="156"/>
  <c r="D23" i="155" l="1"/>
  <c r="D5" i="155" l="1"/>
  <c r="C5" i="154" l="1"/>
  <c r="C32" i="128"/>
  <c r="B29" i="133"/>
  <c r="D29" i="133"/>
  <c r="D28" i="133" s="1"/>
  <c r="C39" i="129"/>
  <c r="C35" i="129" s="1"/>
  <c r="C31" i="128"/>
  <c r="E8" i="128"/>
  <c r="E9" i="128"/>
  <c r="E10" i="128"/>
  <c r="E11" i="128"/>
  <c r="E12" i="128"/>
  <c r="E13" i="128"/>
  <c r="E14" i="128"/>
  <c r="E15" i="128"/>
  <c r="E16" i="128"/>
  <c r="E17" i="128"/>
  <c r="E18" i="128"/>
  <c r="E19" i="128"/>
  <c r="C6" i="128"/>
  <c r="C8" i="97"/>
  <c r="B15" i="97"/>
  <c r="B10" i="97"/>
  <c r="D9" i="90"/>
  <c r="F19" i="131"/>
  <c r="D20" i="130"/>
  <c r="D6" i="130"/>
  <c r="C18" i="107"/>
  <c r="D18" i="107"/>
  <c r="D11" i="107"/>
  <c r="E22" i="107"/>
  <c r="E17" i="107"/>
  <c r="C11" i="107"/>
  <c r="B18" i="107"/>
  <c r="B11" i="107"/>
  <c r="B12" i="107"/>
  <c r="F12" i="107" s="1"/>
  <c r="D20" i="108"/>
  <c r="D15" i="108" s="1"/>
  <c r="D13" i="108"/>
  <c r="C20" i="108"/>
  <c r="C15" i="108" s="1"/>
  <c r="D38" i="68"/>
  <c r="D34" i="68" s="1"/>
  <c r="B20" i="86"/>
  <c r="C5" i="97"/>
  <c r="F10" i="107"/>
  <c r="F8" i="107"/>
  <c r="F7" i="107"/>
  <c r="E22" i="129"/>
  <c r="B30" i="129"/>
  <c r="E25" i="129"/>
  <c r="F28" i="68"/>
  <c r="E28" i="68"/>
  <c r="F25" i="68"/>
  <c r="B29" i="68"/>
  <c r="B39" i="129"/>
  <c r="B35" i="129" s="1"/>
  <c r="F25" i="134"/>
  <c r="C30" i="129"/>
  <c r="B35" i="134"/>
  <c r="D7" i="97"/>
  <c r="D6" i="97"/>
  <c r="D9" i="97"/>
  <c r="F25" i="131"/>
  <c r="F21" i="107"/>
  <c r="B5" i="97"/>
  <c r="D30" i="131"/>
  <c r="E11" i="131" s="1"/>
  <c r="B30" i="131"/>
  <c r="C6" i="107"/>
  <c r="D6" i="107"/>
  <c r="B6" i="107"/>
  <c r="D29" i="68"/>
  <c r="C29" i="68"/>
  <c r="E22" i="86"/>
  <c r="E23" i="86"/>
  <c r="E24" i="86"/>
  <c r="E25" i="86"/>
  <c r="E9" i="86"/>
  <c r="E10" i="86"/>
  <c r="E11" i="86"/>
  <c r="E12" i="86"/>
  <c r="E13" i="86"/>
  <c r="E14" i="86"/>
  <c r="E15" i="86"/>
  <c r="E17" i="86"/>
  <c r="E18" i="86"/>
  <c r="E19" i="86"/>
  <c r="E8" i="86"/>
  <c r="F19" i="86"/>
  <c r="C20" i="86"/>
  <c r="C28" i="86" s="1"/>
  <c r="C9" i="107"/>
  <c r="D9" i="107"/>
  <c r="B30" i="128"/>
  <c r="B34" i="68"/>
  <c r="F18" i="107"/>
  <c r="C15" i="97"/>
  <c r="F7" i="134"/>
  <c r="F19" i="133"/>
  <c r="C20" i="128"/>
  <c r="B6" i="128"/>
  <c r="D29" i="130"/>
  <c r="D28" i="130" s="1"/>
  <c r="B20" i="128"/>
  <c r="D6" i="86"/>
  <c r="B6" i="86"/>
  <c r="C6" i="86"/>
  <c r="B23" i="97"/>
  <c r="D26" i="107"/>
  <c r="B26" i="107"/>
  <c r="C26" i="107"/>
  <c r="F23" i="131"/>
  <c r="C23" i="97"/>
  <c r="F7" i="131"/>
  <c r="B20" i="130"/>
  <c r="B6" i="133"/>
  <c r="C18" i="90"/>
  <c r="C13" i="90" s="1"/>
  <c r="D20" i="133"/>
  <c r="B20" i="133"/>
  <c r="B28" i="133"/>
  <c r="B28" i="130"/>
  <c r="B20" i="108"/>
  <c r="B15" i="108" s="1"/>
  <c r="C30" i="128"/>
  <c r="C30" i="86"/>
  <c r="D30" i="86"/>
  <c r="B30" i="86"/>
  <c r="B35" i="131"/>
  <c r="D6" i="133"/>
  <c r="F19" i="130"/>
  <c r="B6" i="130"/>
  <c r="B8" i="97"/>
  <c r="B9" i="107"/>
  <c r="E25" i="68"/>
  <c r="D35" i="131"/>
  <c r="E26" i="68"/>
  <c r="F16" i="133"/>
  <c r="E21" i="107"/>
  <c r="E16" i="107"/>
  <c r="C29" i="107"/>
  <c r="D29" i="107"/>
  <c r="B29" i="107"/>
  <c r="F16" i="107"/>
  <c r="C13" i="108"/>
  <c r="E11" i="108"/>
  <c r="F11" i="108"/>
  <c r="C26" i="97"/>
  <c r="B26" i="97"/>
  <c r="D30" i="134"/>
  <c r="E6" i="134" s="1"/>
  <c r="B30" i="134"/>
  <c r="B32" i="134"/>
  <c r="D32" i="134"/>
  <c r="D31" i="68"/>
  <c r="D20" i="86"/>
  <c r="B28" i="86"/>
  <c r="D18" i="97"/>
  <c r="D17" i="97"/>
  <c r="D13" i="97"/>
  <c r="D12" i="97"/>
  <c r="C11" i="90"/>
  <c r="B11" i="90"/>
  <c r="D8" i="90"/>
  <c r="D7" i="90"/>
  <c r="D6" i="90"/>
  <c r="D5" i="90"/>
  <c r="D32" i="131"/>
  <c r="F7" i="133"/>
  <c r="F8" i="133"/>
  <c r="F9" i="133"/>
  <c r="F10" i="133"/>
  <c r="F11" i="133"/>
  <c r="F12" i="133"/>
  <c r="F13" i="133"/>
  <c r="F14" i="133"/>
  <c r="F15" i="133"/>
  <c r="F18" i="133"/>
  <c r="F21" i="133"/>
  <c r="F22" i="133"/>
  <c r="F23" i="133"/>
  <c r="F24" i="133"/>
  <c r="F6" i="134"/>
  <c r="F8" i="134"/>
  <c r="F9" i="134"/>
  <c r="F10" i="134"/>
  <c r="F11" i="134"/>
  <c r="F12" i="134"/>
  <c r="F13" i="134"/>
  <c r="F14" i="134"/>
  <c r="F15" i="134"/>
  <c r="F16" i="134"/>
  <c r="F17" i="134"/>
  <c r="F18" i="134"/>
  <c r="F19" i="134"/>
  <c r="F20" i="134"/>
  <c r="F21" i="134"/>
  <c r="F22" i="134"/>
  <c r="F23" i="134"/>
  <c r="F24" i="134"/>
  <c r="F28" i="134"/>
  <c r="F10" i="131"/>
  <c r="F11" i="131"/>
  <c r="F12" i="131"/>
  <c r="F13" i="131"/>
  <c r="F14" i="131"/>
  <c r="F15" i="131"/>
  <c r="F16" i="131"/>
  <c r="F17" i="131"/>
  <c r="F18" i="131"/>
  <c r="F20" i="131"/>
  <c r="F21" i="131"/>
  <c r="F22" i="131"/>
  <c r="F24" i="131"/>
  <c r="F28" i="131"/>
  <c r="F8" i="131"/>
  <c r="F6" i="131"/>
  <c r="B32" i="131"/>
  <c r="F7" i="130"/>
  <c r="F8" i="130"/>
  <c r="F9" i="130"/>
  <c r="F10" i="130"/>
  <c r="F11" i="130"/>
  <c r="F12" i="130"/>
  <c r="F13" i="130"/>
  <c r="F14" i="130"/>
  <c r="F15" i="130"/>
  <c r="F16" i="130"/>
  <c r="F17" i="130"/>
  <c r="F18" i="130"/>
  <c r="F21" i="130"/>
  <c r="F22" i="130"/>
  <c r="F23" i="130"/>
  <c r="F24" i="130"/>
  <c r="B13" i="108"/>
  <c r="B32" i="129"/>
  <c r="C32" i="129"/>
  <c r="E6" i="129"/>
  <c r="E8" i="129"/>
  <c r="E9" i="129"/>
  <c r="E10" i="129"/>
  <c r="E11" i="129"/>
  <c r="E12" i="129"/>
  <c r="E13" i="129"/>
  <c r="E14" i="129"/>
  <c r="E15" i="129"/>
  <c r="E16" i="129"/>
  <c r="E17" i="129"/>
  <c r="E18" i="129"/>
  <c r="E19" i="129"/>
  <c r="E20" i="129"/>
  <c r="E21" i="129"/>
  <c r="E23" i="129"/>
  <c r="E24" i="129"/>
  <c r="E7" i="128"/>
  <c r="E21" i="128"/>
  <c r="E22" i="128"/>
  <c r="E23" i="128"/>
  <c r="E24" i="128"/>
  <c r="E25" i="128"/>
  <c r="E21" i="86"/>
  <c r="E7" i="86"/>
  <c r="E24" i="68"/>
  <c r="E23" i="68"/>
  <c r="E22" i="68"/>
  <c r="E21" i="68"/>
  <c r="E20" i="68"/>
  <c r="E19" i="68"/>
  <c r="E18" i="68"/>
  <c r="E17" i="68"/>
  <c r="E16" i="68"/>
  <c r="E15" i="68"/>
  <c r="E14" i="68"/>
  <c r="E12" i="68"/>
  <c r="E11" i="68"/>
  <c r="E10" i="68"/>
  <c r="E9" i="68"/>
  <c r="E8" i="68"/>
  <c r="E6" i="68"/>
  <c r="F24" i="68"/>
  <c r="F23" i="68"/>
  <c r="F21" i="68"/>
  <c r="F20" i="68"/>
  <c r="F19" i="68"/>
  <c r="F18" i="68"/>
  <c r="F17" i="68"/>
  <c r="F16" i="68"/>
  <c r="F15" i="68"/>
  <c r="F14" i="68"/>
  <c r="F13" i="68"/>
  <c r="F12" i="68"/>
  <c r="F11" i="68"/>
  <c r="F10" i="68"/>
  <c r="F9" i="68"/>
  <c r="F8" i="68"/>
  <c r="E13" i="107"/>
  <c r="E14" i="107"/>
  <c r="E15" i="107"/>
  <c r="C31" i="68"/>
  <c r="B31" i="68"/>
  <c r="F20" i="107"/>
  <c r="E20" i="107"/>
  <c r="F15" i="107"/>
  <c r="F14" i="107"/>
  <c r="F13" i="107"/>
  <c r="F10" i="108"/>
  <c r="E10" i="108"/>
  <c r="F9" i="108"/>
  <c r="E9" i="108"/>
  <c r="F8" i="108"/>
  <c r="E8" i="108"/>
  <c r="F7" i="108"/>
  <c r="E7" i="108"/>
  <c r="F6" i="108"/>
  <c r="E6" i="108"/>
  <c r="F6" i="68"/>
  <c r="C34" i="68"/>
  <c r="F7" i="86"/>
  <c r="F8" i="86"/>
  <c r="F9" i="86"/>
  <c r="F10" i="86"/>
  <c r="F12" i="86"/>
  <c r="F13" i="86"/>
  <c r="F14" i="86"/>
  <c r="F15" i="86"/>
  <c r="F16" i="86"/>
  <c r="F17" i="86"/>
  <c r="F18" i="86"/>
  <c r="F21" i="86"/>
  <c r="F22" i="86"/>
  <c r="F23" i="86"/>
  <c r="F24" i="86"/>
  <c r="F25" i="86"/>
  <c r="E13" i="68"/>
  <c r="F9" i="131"/>
  <c r="D11" i="97"/>
  <c r="E12" i="107"/>
  <c r="C10" i="97"/>
  <c r="C23" i="131"/>
  <c r="C6" i="131"/>
  <c r="C30" i="131"/>
  <c r="C21" i="131"/>
  <c r="C11" i="131"/>
  <c r="C10" i="131"/>
  <c r="C14" i="131"/>
  <c r="C24" i="131"/>
  <c r="C22" i="131"/>
  <c r="C19" i="131"/>
  <c r="C16" i="131"/>
  <c r="C18" i="131"/>
  <c r="C15" i="131"/>
  <c r="C9" i="131"/>
  <c r="B40" i="131"/>
  <c r="C17" i="131"/>
  <c r="C12" i="131"/>
  <c r="C28" i="131"/>
  <c r="C7" i="131"/>
  <c r="C13" i="131"/>
  <c r="C20" i="131"/>
  <c r="C28" i="134"/>
  <c r="D35" i="134"/>
  <c r="C26" i="134"/>
  <c r="C12" i="134"/>
  <c r="C10" i="134"/>
  <c r="E20" i="128"/>
  <c r="F22" i="68"/>
  <c r="B40" i="68"/>
  <c r="F20" i="86"/>
  <c r="B21" i="97" l="1"/>
  <c r="B31" i="97" s="1"/>
  <c r="D15" i="97"/>
  <c r="E6" i="86"/>
  <c r="B24" i="107"/>
  <c r="C8" i="131"/>
  <c r="C25" i="131"/>
  <c r="C26" i="131"/>
  <c r="C27" i="131"/>
  <c r="C20" i="134"/>
  <c r="C25" i="134"/>
  <c r="B26" i="133"/>
  <c r="C13" i="133" s="1"/>
  <c r="E30" i="129"/>
  <c r="D30" i="129"/>
  <c r="C8" i="154"/>
  <c r="C12" i="154" s="1"/>
  <c r="C17" i="134"/>
  <c r="C27" i="134"/>
  <c r="C24" i="134"/>
  <c r="C7" i="134"/>
  <c r="C22" i="134"/>
  <c r="C16" i="134"/>
  <c r="C18" i="134"/>
  <c r="C19" i="134"/>
  <c r="C9" i="134"/>
  <c r="C8" i="134"/>
  <c r="C14" i="134"/>
  <c r="C15" i="134"/>
  <c r="C23" i="134"/>
  <c r="C6" i="134"/>
  <c r="C13" i="134"/>
  <c r="C21" i="134"/>
  <c r="C30" i="134"/>
  <c r="C11" i="134"/>
  <c r="F20" i="130"/>
  <c r="E13" i="108"/>
  <c r="E18" i="134"/>
  <c r="E9" i="134"/>
  <c r="E27" i="134"/>
  <c r="E28" i="134"/>
  <c r="E17" i="134"/>
  <c r="E11" i="134"/>
  <c r="E20" i="134"/>
  <c r="E16" i="134"/>
  <c r="E14" i="134"/>
  <c r="F30" i="134"/>
  <c r="E21" i="134"/>
  <c r="E22" i="134"/>
  <c r="E30" i="134"/>
  <c r="E8" i="134"/>
  <c r="E25" i="134"/>
  <c r="E26" i="134"/>
  <c r="D26" i="133"/>
  <c r="E11" i="133" s="1"/>
  <c r="F6" i="133"/>
  <c r="F20" i="133"/>
  <c r="B40" i="134"/>
  <c r="D40" i="134"/>
  <c r="C42" i="129"/>
  <c r="C28" i="128"/>
  <c r="D6" i="128" s="1"/>
  <c r="B42" i="129"/>
  <c r="E6" i="128"/>
  <c r="B28" i="128"/>
  <c r="B40" i="128" s="1"/>
  <c r="C21" i="97"/>
  <c r="C31" i="97" s="1"/>
  <c r="D8" i="97"/>
  <c r="D5" i="97"/>
  <c r="C24" i="90"/>
  <c r="D11" i="90"/>
  <c r="E13" i="131"/>
  <c r="C12" i="133"/>
  <c r="E12" i="134"/>
  <c r="E24" i="134"/>
  <c r="E20" i="86"/>
  <c r="B24" i="108"/>
  <c r="F6" i="130"/>
  <c r="C24" i="107"/>
  <c r="C34" i="107" s="1"/>
  <c r="C24" i="133"/>
  <c r="E23" i="134"/>
  <c r="E15" i="134"/>
  <c r="E10" i="134"/>
  <c r="D10" i="97"/>
  <c r="E19" i="134"/>
  <c r="E13" i="134"/>
  <c r="E29" i="68"/>
  <c r="E9" i="131"/>
  <c r="E26" i="131"/>
  <c r="E15" i="131"/>
  <c r="E16" i="131"/>
  <c r="E14" i="131"/>
  <c r="E24" i="131"/>
  <c r="E25" i="131"/>
  <c r="E6" i="131"/>
  <c r="E23" i="131"/>
  <c r="E18" i="131"/>
  <c r="E21" i="131"/>
  <c r="E17" i="131"/>
  <c r="E19" i="131"/>
  <c r="E12" i="131"/>
  <c r="F30" i="131"/>
  <c r="E20" i="131"/>
  <c r="E30" i="131"/>
  <c r="E8" i="131"/>
  <c r="E22" i="131"/>
  <c r="E27" i="131"/>
  <c r="E28" i="131"/>
  <c r="D40" i="131"/>
  <c r="F40" i="131" s="1"/>
  <c r="E10" i="131"/>
  <c r="D26" i="130"/>
  <c r="E16" i="130" s="1"/>
  <c r="B26" i="130"/>
  <c r="D24" i="107"/>
  <c r="D34" i="107" s="1"/>
  <c r="E18" i="107"/>
  <c r="E11" i="107"/>
  <c r="F9" i="107"/>
  <c r="F11" i="107"/>
  <c r="F6" i="107"/>
  <c r="B34" i="107"/>
  <c r="F13" i="108"/>
  <c r="C24" i="108"/>
  <c r="D24" i="108"/>
  <c r="D40" i="68"/>
  <c r="F29" i="68"/>
  <c r="C40" i="68"/>
  <c r="B39" i="86"/>
  <c r="B43" i="68" s="1"/>
  <c r="C39" i="86"/>
  <c r="D28" i="86"/>
  <c r="F6" i="86"/>
  <c r="F40" i="68" l="1"/>
  <c r="E40" i="68"/>
  <c r="C9" i="133"/>
  <c r="C10" i="133"/>
  <c r="C14" i="133"/>
  <c r="C7" i="133"/>
  <c r="C21" i="133"/>
  <c r="C20" i="133"/>
  <c r="C19" i="133"/>
  <c r="C18" i="133"/>
  <c r="C6" i="133"/>
  <c r="C15" i="133"/>
  <c r="C8" i="133"/>
  <c r="C16" i="133"/>
  <c r="C11" i="133"/>
  <c r="C22" i="133"/>
  <c r="C26" i="133"/>
  <c r="C23" i="133"/>
  <c r="B38" i="133"/>
  <c r="D12" i="128"/>
  <c r="D22" i="128"/>
  <c r="D23" i="128"/>
  <c r="D7" i="128"/>
  <c r="D24" i="128"/>
  <c r="D8" i="128"/>
  <c r="D25" i="128"/>
  <c r="D9" i="128"/>
  <c r="D18" i="128"/>
  <c r="D19" i="128"/>
  <c r="D21" i="128"/>
  <c r="D13" i="128"/>
  <c r="D14" i="128"/>
  <c r="D15" i="128"/>
  <c r="D16" i="128"/>
  <c r="D17" i="128"/>
  <c r="D11" i="128"/>
  <c r="D10" i="128"/>
  <c r="D28" i="128"/>
  <c r="D20" i="128"/>
  <c r="F24" i="108"/>
  <c r="E19" i="133"/>
  <c r="E23" i="133"/>
  <c r="E24" i="133"/>
  <c r="E18" i="133"/>
  <c r="E15" i="133"/>
  <c r="E21" i="133"/>
  <c r="E7" i="133"/>
  <c r="E6" i="133"/>
  <c r="E22" i="133"/>
  <c r="E20" i="133"/>
  <c r="E12" i="133"/>
  <c r="E13" i="133"/>
  <c r="E14" i="133"/>
  <c r="E8" i="133"/>
  <c r="E10" i="133"/>
  <c r="D38" i="133"/>
  <c r="E17" i="133"/>
  <c r="F26" i="133"/>
  <c r="E26" i="133"/>
  <c r="E16" i="133"/>
  <c r="E9" i="133"/>
  <c r="F40" i="134"/>
  <c r="C40" i="128"/>
  <c r="E42" i="129"/>
  <c r="E28" i="128"/>
  <c r="D31" i="97"/>
  <c r="D21" i="97"/>
  <c r="B40" i="133"/>
  <c r="F24" i="107"/>
  <c r="D37" i="130"/>
  <c r="E12" i="130"/>
  <c r="E15" i="130"/>
  <c r="E17" i="130"/>
  <c r="E11" i="130"/>
  <c r="E24" i="130"/>
  <c r="E7" i="130"/>
  <c r="E14" i="130"/>
  <c r="E13" i="130"/>
  <c r="E10" i="130"/>
  <c r="E23" i="130"/>
  <c r="E18" i="130"/>
  <c r="E20" i="130"/>
  <c r="E21" i="130"/>
  <c r="E8" i="130"/>
  <c r="E6" i="130"/>
  <c r="E19" i="130"/>
  <c r="E26" i="130"/>
  <c r="E9" i="130"/>
  <c r="E22" i="130"/>
  <c r="C6" i="130"/>
  <c r="C18" i="130"/>
  <c r="C9" i="130"/>
  <c r="C11" i="130"/>
  <c r="C13" i="130"/>
  <c r="C20" i="130"/>
  <c r="C22" i="130"/>
  <c r="C12" i="130"/>
  <c r="C17" i="130"/>
  <c r="C26" i="130"/>
  <c r="F26" i="130"/>
  <c r="C21" i="130"/>
  <c r="C24" i="130"/>
  <c r="C23" i="130"/>
  <c r="C16" i="130"/>
  <c r="C14" i="130"/>
  <c r="C10" i="130"/>
  <c r="C7" i="130"/>
  <c r="C19" i="130"/>
  <c r="C15" i="130"/>
  <c r="B37" i="130"/>
  <c r="C8" i="130"/>
  <c r="E34" i="107"/>
  <c r="E24" i="107"/>
  <c r="F34" i="107"/>
  <c r="E24" i="108"/>
  <c r="C43" i="68"/>
  <c r="F28" i="86"/>
  <c r="D39" i="86"/>
  <c r="E39" i="86" s="1"/>
  <c r="E28" i="86"/>
  <c r="F37" i="130" l="1"/>
  <c r="F38" i="133"/>
  <c r="B42" i="133"/>
  <c r="E40" i="128"/>
  <c r="D43" i="68"/>
  <c r="F39" i="86"/>
  <c r="B18" i="90"/>
  <c r="B13" i="90" s="1"/>
  <c r="B24" i="90" s="1"/>
  <c r="D24" i="90" s="1"/>
</calcChain>
</file>

<file path=xl/sharedStrings.xml><?xml version="1.0" encoding="utf-8"?>
<sst xmlns="http://schemas.openxmlformats.org/spreadsheetml/2006/main" count="4250" uniqueCount="1963">
  <si>
    <r>
      <t>项</t>
    </r>
    <r>
      <rPr>
        <b/>
        <sz val="10"/>
        <rFont val="Times New Roman"/>
        <family val="1"/>
      </rPr>
      <t xml:space="preserve">          </t>
    </r>
    <r>
      <rPr>
        <b/>
        <sz val="10"/>
        <rFont val="宋体"/>
        <family val="3"/>
        <charset val="134"/>
      </rPr>
      <t>目</t>
    </r>
    <phoneticPr fontId="9" type="noConversion"/>
  </si>
  <si>
    <t>较上年
增长%</t>
    <phoneticPr fontId="9" type="noConversion"/>
  </si>
  <si>
    <t>本年收入合计</t>
    <phoneticPr fontId="9" type="noConversion"/>
  </si>
  <si>
    <t>转移性收入</t>
    <phoneticPr fontId="9" type="noConversion"/>
  </si>
  <si>
    <t>收 入 总 计</t>
    <phoneticPr fontId="9" type="noConversion"/>
  </si>
  <si>
    <t>本年支出合计</t>
    <phoneticPr fontId="9" type="noConversion"/>
  </si>
  <si>
    <t>转移性支出</t>
    <phoneticPr fontId="9" type="noConversion"/>
  </si>
  <si>
    <t>支 出 总 计</t>
    <phoneticPr fontId="9" type="noConversion"/>
  </si>
  <si>
    <t>一、税收收入</t>
    <phoneticPr fontId="9" type="noConversion"/>
  </si>
  <si>
    <t>二、非税收入</t>
    <phoneticPr fontId="9" type="noConversion"/>
  </si>
  <si>
    <t>单位：万元</t>
    <phoneticPr fontId="9" type="noConversion"/>
  </si>
  <si>
    <t>表2</t>
    <phoneticPr fontId="9" type="noConversion"/>
  </si>
  <si>
    <t>金  额</t>
    <phoneticPr fontId="9" type="noConversion"/>
  </si>
  <si>
    <t>本年支出合计</t>
    <phoneticPr fontId="9" type="noConversion"/>
  </si>
  <si>
    <t>功能支出项目</t>
    <phoneticPr fontId="9" type="noConversion"/>
  </si>
  <si>
    <t>上年结余收入</t>
    <phoneticPr fontId="9" type="noConversion"/>
  </si>
  <si>
    <t>转移性支出</t>
    <phoneticPr fontId="9" type="noConversion"/>
  </si>
  <si>
    <t>支出总计</t>
    <phoneticPr fontId="9" type="noConversion"/>
  </si>
  <si>
    <t>收 入 项 目</t>
    <phoneticPr fontId="9" type="noConversion"/>
  </si>
  <si>
    <t>收入总计</t>
    <phoneticPr fontId="9" type="noConversion"/>
  </si>
  <si>
    <t>返还性收入</t>
    <phoneticPr fontId="9" type="noConversion"/>
  </si>
  <si>
    <t>一般性转移支付收入</t>
    <phoneticPr fontId="9" type="noConversion"/>
  </si>
  <si>
    <t>专项转移支付收入</t>
    <phoneticPr fontId="9" type="noConversion"/>
  </si>
  <si>
    <t>表3</t>
    <phoneticPr fontId="9" type="noConversion"/>
  </si>
  <si>
    <t xml:space="preserve">    专项收入</t>
    <phoneticPr fontId="9" type="noConversion"/>
  </si>
  <si>
    <t xml:space="preserve">    罚没收入</t>
    <phoneticPr fontId="9" type="noConversion"/>
  </si>
  <si>
    <t xml:space="preserve">    国有资源有偿使用收入</t>
    <phoneticPr fontId="9" type="noConversion"/>
  </si>
  <si>
    <t xml:space="preserve">    其他收入</t>
    <phoneticPr fontId="9" type="noConversion"/>
  </si>
  <si>
    <t>表1</t>
    <phoneticPr fontId="9" type="noConversion"/>
  </si>
  <si>
    <t>单位：万元</t>
  </si>
  <si>
    <t>占预算%</t>
  </si>
  <si>
    <t>本年收入合计</t>
  </si>
  <si>
    <t>转移性收入</t>
  </si>
  <si>
    <t>收入总计</t>
  </si>
  <si>
    <t>本年支出合计</t>
    <phoneticPr fontId="9" type="noConversion"/>
  </si>
  <si>
    <t>转移性支出</t>
    <phoneticPr fontId="9" type="noConversion"/>
  </si>
  <si>
    <t>支出总计</t>
  </si>
  <si>
    <t>占预算%</t>
    <phoneticPr fontId="9" type="noConversion"/>
  </si>
  <si>
    <t>单位：万元</t>
    <phoneticPr fontId="9" type="noConversion"/>
  </si>
  <si>
    <t>一、税收收入</t>
    <phoneticPr fontId="9" type="noConversion"/>
  </si>
  <si>
    <t>二、非税收入</t>
    <phoneticPr fontId="9" type="noConversion"/>
  </si>
  <si>
    <t xml:space="preserve">    国有资本经营收入</t>
    <phoneticPr fontId="9" type="noConversion"/>
  </si>
  <si>
    <t>本年收入合计</t>
    <phoneticPr fontId="9" type="noConversion"/>
  </si>
  <si>
    <t>收入总计</t>
    <phoneticPr fontId="9" type="noConversion"/>
  </si>
  <si>
    <t>单位：万元</t>
    <phoneticPr fontId="9" type="noConversion"/>
  </si>
  <si>
    <t>十八、住房保障支出</t>
  </si>
  <si>
    <t>十九、粮油物资储备支出</t>
  </si>
  <si>
    <t>二十二、其他支出</t>
  </si>
  <si>
    <t>债务还本支出</t>
    <phoneticPr fontId="29" type="noConversion"/>
  </si>
  <si>
    <t>增长%</t>
    <phoneticPr fontId="9" type="noConversion"/>
  </si>
  <si>
    <t>一、国有土地收益基金收入</t>
    <phoneticPr fontId="9" type="noConversion"/>
  </si>
  <si>
    <t>二、农业土地开发资金收入</t>
    <phoneticPr fontId="9" type="noConversion"/>
  </si>
  <si>
    <t>三、国有土地使用权出让收入</t>
    <phoneticPr fontId="9" type="noConversion"/>
  </si>
  <si>
    <t>四、彩票公益金收入</t>
    <phoneticPr fontId="9" type="noConversion"/>
  </si>
  <si>
    <t>五、城市基础设施配套费收入</t>
    <phoneticPr fontId="9" type="noConversion"/>
  </si>
  <si>
    <t>六、污水处理费收入</t>
    <phoneticPr fontId="9" type="noConversion"/>
  </si>
  <si>
    <t>金额</t>
    <phoneticPr fontId="9" type="noConversion"/>
  </si>
  <si>
    <t xml:space="preserve">    行政事业性收费收入</t>
    <phoneticPr fontId="9" type="noConversion"/>
  </si>
  <si>
    <t>单位：万元</t>
    <phoneticPr fontId="9" type="noConversion"/>
  </si>
  <si>
    <t>功能支出项目</t>
    <phoneticPr fontId="9" type="noConversion"/>
  </si>
  <si>
    <t>备   注</t>
    <phoneticPr fontId="9" type="noConversion"/>
  </si>
  <si>
    <t>金  额</t>
    <phoneticPr fontId="9" type="noConversion"/>
  </si>
  <si>
    <t>占预算%</t>
    <phoneticPr fontId="9" type="noConversion"/>
  </si>
  <si>
    <t>增长%</t>
    <phoneticPr fontId="9" type="noConversion"/>
  </si>
  <si>
    <t>本年支出合计</t>
    <phoneticPr fontId="9" type="noConversion"/>
  </si>
  <si>
    <t>转移性支出</t>
    <phoneticPr fontId="9" type="noConversion"/>
  </si>
  <si>
    <t>支出总计</t>
    <phoneticPr fontId="9" type="noConversion"/>
  </si>
  <si>
    <t>债务还本支出</t>
    <phoneticPr fontId="9" type="noConversion"/>
  </si>
  <si>
    <t>表4</t>
    <phoneticPr fontId="9" type="noConversion"/>
  </si>
  <si>
    <t>较上年
增长%</t>
  </si>
  <si>
    <t>增值税</t>
  </si>
  <si>
    <t>企业所得税</t>
  </si>
  <si>
    <t>个人所得税</t>
  </si>
  <si>
    <t>返还性收入</t>
  </si>
  <si>
    <t>一般性转移支付收入</t>
  </si>
  <si>
    <t>专项转移支付收入</t>
  </si>
  <si>
    <t>上年结余收入</t>
  </si>
  <si>
    <t>单位：万元</t>
    <phoneticPr fontId="9" type="noConversion"/>
  </si>
  <si>
    <t>项    目</t>
    <phoneticPr fontId="9" type="noConversion"/>
  </si>
  <si>
    <t>金  额</t>
    <phoneticPr fontId="9" type="noConversion"/>
  </si>
  <si>
    <t>占本年收入合计％</t>
    <phoneticPr fontId="9" type="noConversion"/>
  </si>
  <si>
    <t>一、税收收入</t>
    <phoneticPr fontId="9" type="noConversion"/>
  </si>
  <si>
    <t>二、非税收入</t>
    <phoneticPr fontId="9" type="noConversion"/>
  </si>
  <si>
    <t>专项收入</t>
    <phoneticPr fontId="9" type="noConversion"/>
  </si>
  <si>
    <t>罚没收入</t>
    <phoneticPr fontId="9" type="noConversion"/>
  </si>
  <si>
    <t>国有资源有偿使用收入</t>
    <phoneticPr fontId="9" type="noConversion"/>
  </si>
  <si>
    <t>本年收入合计</t>
    <phoneticPr fontId="9" type="noConversion"/>
  </si>
  <si>
    <t>收入总计</t>
    <phoneticPr fontId="9" type="noConversion"/>
  </si>
  <si>
    <t>占本年支出合计％</t>
    <phoneticPr fontId="9" type="noConversion"/>
  </si>
  <si>
    <t>本年支出合计</t>
    <phoneticPr fontId="9" type="noConversion"/>
  </si>
  <si>
    <t>转移性支出</t>
    <phoneticPr fontId="9" type="noConversion"/>
  </si>
  <si>
    <t>年终结余</t>
    <phoneticPr fontId="9" type="noConversion"/>
  </si>
  <si>
    <t>支出总计</t>
    <phoneticPr fontId="9" type="noConversion"/>
  </si>
  <si>
    <t>转移性收入</t>
    <phoneticPr fontId="9" type="noConversion"/>
  </si>
  <si>
    <t>转移性收入</t>
    <phoneticPr fontId="9" type="noConversion"/>
  </si>
  <si>
    <t>债务还本支出</t>
    <phoneticPr fontId="9" type="noConversion"/>
  </si>
  <si>
    <t>十六、援助其他地区支出</t>
    <phoneticPr fontId="9" type="noConversion"/>
  </si>
  <si>
    <t>一、一般公共服务支出</t>
    <phoneticPr fontId="9" type="noConversion"/>
  </si>
  <si>
    <t>二、国防支出</t>
    <phoneticPr fontId="9" type="noConversion"/>
  </si>
  <si>
    <t>三、公共安全支出</t>
    <phoneticPr fontId="9" type="noConversion"/>
  </si>
  <si>
    <t>四、教育支出</t>
    <phoneticPr fontId="9" type="noConversion"/>
  </si>
  <si>
    <t>五、科学技术支出</t>
    <phoneticPr fontId="9" type="noConversion"/>
  </si>
  <si>
    <t>七、社会保障和就业支出</t>
    <phoneticPr fontId="9" type="noConversion"/>
  </si>
  <si>
    <t>九、节能环保支出</t>
    <phoneticPr fontId="9" type="noConversion"/>
  </si>
  <si>
    <t>十、城乡社区支出</t>
    <phoneticPr fontId="9" type="noConversion"/>
  </si>
  <si>
    <t>十一、农林水支出</t>
    <phoneticPr fontId="9" type="noConversion"/>
  </si>
  <si>
    <t>十二、交通运输支出</t>
    <phoneticPr fontId="9" type="noConversion"/>
  </si>
  <si>
    <t>十四、商业服务业等支出</t>
    <phoneticPr fontId="9" type="noConversion"/>
  </si>
  <si>
    <t>十五、金融支出</t>
    <phoneticPr fontId="9" type="noConversion"/>
  </si>
  <si>
    <t>新增债券用于当年公益性项目支出，置换债券用于到期债务本金的偿还。</t>
    <phoneticPr fontId="9" type="noConversion"/>
  </si>
  <si>
    <t>二、社会保障和就业支出</t>
    <phoneticPr fontId="9" type="noConversion"/>
  </si>
  <si>
    <t>三、城乡社区事务</t>
    <phoneticPr fontId="9" type="noConversion"/>
  </si>
  <si>
    <t>到期政府债券本金</t>
    <phoneticPr fontId="9" type="noConversion"/>
  </si>
  <si>
    <t>调入资金</t>
  </si>
  <si>
    <t>调入资金</t>
    <phoneticPr fontId="9" type="noConversion"/>
  </si>
  <si>
    <t>债务转贷收入</t>
  </si>
  <si>
    <t>债务转贷收入</t>
    <phoneticPr fontId="9" type="noConversion"/>
  </si>
  <si>
    <t>新增债券</t>
  </si>
  <si>
    <t>置换债券</t>
  </si>
  <si>
    <t>债务还本支出</t>
    <phoneticPr fontId="29" type="noConversion"/>
  </si>
  <si>
    <t>调出资金</t>
    <phoneticPr fontId="9" type="noConversion"/>
  </si>
  <si>
    <t>上解收入</t>
    <phoneticPr fontId="9" type="noConversion"/>
  </si>
  <si>
    <t>上解支出</t>
    <phoneticPr fontId="9" type="noConversion"/>
  </si>
  <si>
    <t>上级转移支付安排，年初不作预算</t>
    <phoneticPr fontId="9" type="noConversion"/>
  </si>
  <si>
    <t>专项补助收入</t>
    <phoneticPr fontId="9" type="noConversion"/>
  </si>
  <si>
    <t>调入政府性基金财力</t>
    <phoneticPr fontId="9" type="noConversion"/>
  </si>
  <si>
    <t>全部为再融资债券，不含新增政府债券</t>
    <phoneticPr fontId="9" type="noConversion"/>
  </si>
  <si>
    <t>收入总计</t>
    <phoneticPr fontId="9" type="noConversion"/>
  </si>
  <si>
    <t>支出总计</t>
    <phoneticPr fontId="9" type="noConversion"/>
  </si>
  <si>
    <t>到期政府债券本金</t>
    <phoneticPr fontId="9" type="noConversion"/>
  </si>
  <si>
    <t>一、文化旅游体育与传媒支出</t>
    <phoneticPr fontId="9" type="noConversion"/>
  </si>
  <si>
    <t>大中型水库移民后期扶持基金支出</t>
    <phoneticPr fontId="21" type="noConversion"/>
  </si>
  <si>
    <t>旅游发展基金支出</t>
    <phoneticPr fontId="21" type="noConversion"/>
  </si>
  <si>
    <t>环境保护税</t>
  </si>
  <si>
    <t>行政事业性收费收入</t>
    <phoneticPr fontId="9" type="noConversion"/>
  </si>
  <si>
    <t>六、文化旅游体育与传媒支出</t>
    <phoneticPr fontId="9" type="noConversion"/>
  </si>
  <si>
    <t>八、卫生健康支出</t>
    <phoneticPr fontId="9" type="noConversion"/>
  </si>
  <si>
    <t>十三、资源勘探信息等支出</t>
    <phoneticPr fontId="9" type="noConversion"/>
  </si>
  <si>
    <t>十七、自然资源海洋气象等支出</t>
    <phoneticPr fontId="9" type="noConversion"/>
  </si>
  <si>
    <t>二十、灾害防治及应急管理支出</t>
    <phoneticPr fontId="9" type="noConversion"/>
  </si>
  <si>
    <t>二十一、预备费</t>
    <phoneticPr fontId="9" type="noConversion"/>
  </si>
  <si>
    <t>二十二、其他支出</t>
    <phoneticPr fontId="9" type="noConversion"/>
  </si>
  <si>
    <t>二十三、债务付息支出</t>
    <phoneticPr fontId="9" type="noConversion"/>
  </si>
  <si>
    <t xml:space="preserve"> </t>
    <phoneticPr fontId="9" type="noConversion"/>
  </si>
  <si>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</si>
  <si>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</si>
  <si>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</si>
  <si>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</si>
  <si>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</si>
  <si>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</si>
  <si>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</si>
  <si>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</si>
  <si>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</si>
  <si>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</si>
  <si>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</si>
  <si>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</si>
  <si>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</si>
  <si>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</si>
  <si>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十五、金融支出</t>
  </si>
  <si>
    <t>十六、援助其他地区支出</t>
  </si>
  <si>
    <t>十七、自然资源海洋气象等支出</t>
  </si>
  <si>
    <t>二十、灾害防治及应急管理支出</t>
  </si>
  <si>
    <t>二十一、预备费</t>
  </si>
  <si>
    <t>二十三、债务付息支出</t>
  </si>
  <si>
    <t>十三、资源勘探工业信息等支出</t>
    <phoneticPr fontId="9" type="noConversion"/>
  </si>
  <si>
    <t>国家电影事业发展专项资金安排的支出</t>
    <phoneticPr fontId="21" type="noConversion"/>
  </si>
  <si>
    <t xml:space="preserve"> </t>
    <phoneticPr fontId="9" type="noConversion"/>
  </si>
  <si>
    <t xml:space="preserve"> </t>
    <phoneticPr fontId="9" type="noConversion"/>
  </si>
  <si>
    <t>表6</t>
    <phoneticPr fontId="9" type="noConversion"/>
  </si>
  <si>
    <t>调入预算稳定调节基金</t>
    <phoneticPr fontId="9" type="noConversion"/>
  </si>
  <si>
    <t xml:space="preserve"> </t>
    <phoneticPr fontId="9" type="noConversion"/>
  </si>
  <si>
    <t xml:space="preserve">    增值税</t>
    <phoneticPr fontId="9" type="noConversion"/>
  </si>
  <si>
    <t xml:space="preserve">    企业所得税</t>
    <phoneticPr fontId="9" type="noConversion"/>
  </si>
  <si>
    <t xml:space="preserve">    个人所得税</t>
    <phoneticPr fontId="9" type="noConversion"/>
  </si>
  <si>
    <t xml:space="preserve">    资源税</t>
    <phoneticPr fontId="9" type="noConversion"/>
  </si>
  <si>
    <t xml:space="preserve">    城市维护建设税</t>
    <phoneticPr fontId="9" type="noConversion"/>
  </si>
  <si>
    <t xml:space="preserve">    房产税</t>
    <phoneticPr fontId="9" type="noConversion"/>
  </si>
  <si>
    <t xml:space="preserve">    印花税</t>
    <phoneticPr fontId="9" type="noConversion"/>
  </si>
  <si>
    <t xml:space="preserve">    城镇土地使用税</t>
    <phoneticPr fontId="9" type="noConversion"/>
  </si>
  <si>
    <t xml:space="preserve">    土地增值税</t>
    <phoneticPr fontId="9" type="noConversion"/>
  </si>
  <si>
    <t xml:space="preserve">    车船税</t>
    <phoneticPr fontId="9" type="noConversion"/>
  </si>
  <si>
    <t xml:space="preserve">    耕地占用税</t>
    <phoneticPr fontId="9" type="noConversion"/>
  </si>
  <si>
    <t xml:space="preserve">    契税</t>
    <phoneticPr fontId="9" type="noConversion"/>
  </si>
  <si>
    <t xml:space="preserve">    环境保护税</t>
    <phoneticPr fontId="35" type="noConversion"/>
  </si>
  <si>
    <t>地方政府一般债务还本支出</t>
    <phoneticPr fontId="29" type="noConversion"/>
  </si>
  <si>
    <t>实际已支出，在其他类级项目中统计</t>
    <phoneticPr fontId="9" type="noConversion"/>
  </si>
  <si>
    <t xml:space="preserve">   上解支出</t>
    <phoneticPr fontId="9" type="noConversion"/>
  </si>
  <si>
    <t xml:space="preserve">   调出资金</t>
    <phoneticPr fontId="9" type="noConversion"/>
  </si>
  <si>
    <t xml:space="preserve">   补充预算稳定调节基金</t>
    <phoneticPr fontId="9" type="noConversion"/>
  </si>
  <si>
    <t xml:space="preserve">   年终结余</t>
    <phoneticPr fontId="9" type="noConversion"/>
  </si>
  <si>
    <t>结转下年</t>
    <phoneticPr fontId="9" type="noConversion"/>
  </si>
  <si>
    <t xml:space="preserve">    环境保护税</t>
    <phoneticPr fontId="9" type="noConversion"/>
  </si>
  <si>
    <t xml:space="preserve">   补助下级支出</t>
    <phoneticPr fontId="9" type="noConversion"/>
  </si>
  <si>
    <t>对镇街补助支出</t>
    <phoneticPr fontId="9" type="noConversion"/>
  </si>
  <si>
    <t>地方政府专项债务还本支出</t>
    <phoneticPr fontId="29" type="noConversion"/>
  </si>
  <si>
    <t>上解支出</t>
    <phoneticPr fontId="9" type="noConversion"/>
  </si>
  <si>
    <t xml:space="preserve">    调出资金</t>
    <phoneticPr fontId="9" type="noConversion"/>
  </si>
  <si>
    <t xml:space="preserve">    年终结余</t>
    <phoneticPr fontId="9" type="noConversion"/>
  </si>
  <si>
    <t>资源税</t>
    <phoneticPr fontId="9" type="noConversion"/>
  </si>
  <si>
    <t>城市维护建设税</t>
    <phoneticPr fontId="9" type="noConversion"/>
  </si>
  <si>
    <t>房产税</t>
    <phoneticPr fontId="9" type="noConversion"/>
  </si>
  <si>
    <t>印花税</t>
    <phoneticPr fontId="9" type="noConversion"/>
  </si>
  <si>
    <t>城镇土地使用税</t>
    <phoneticPr fontId="9" type="noConversion"/>
  </si>
  <si>
    <t>土地增值税</t>
    <phoneticPr fontId="9" type="noConversion"/>
  </si>
  <si>
    <t>车船税</t>
    <phoneticPr fontId="9" type="noConversion"/>
  </si>
  <si>
    <t>耕地占用税</t>
    <phoneticPr fontId="9" type="noConversion"/>
  </si>
  <si>
    <t>契税</t>
    <phoneticPr fontId="9" type="noConversion"/>
  </si>
  <si>
    <t>较上年
增长%</t>
    <phoneticPr fontId="9" type="noConversion"/>
  </si>
  <si>
    <t>地方政府一般债务还本支出</t>
    <phoneticPr fontId="29" type="noConversion"/>
  </si>
  <si>
    <t>专项收入</t>
    <phoneticPr fontId="9" type="noConversion"/>
  </si>
  <si>
    <t>行政性收费收入</t>
    <phoneticPr fontId="9" type="noConversion"/>
  </si>
  <si>
    <t>罚没收入</t>
    <phoneticPr fontId="9" type="noConversion"/>
  </si>
  <si>
    <t>国有资源有偿使用收入</t>
    <phoneticPr fontId="9" type="noConversion"/>
  </si>
  <si>
    <t>调入政府性基金财力</t>
    <phoneticPr fontId="9" type="noConversion"/>
  </si>
  <si>
    <t>补助下级支出</t>
    <phoneticPr fontId="9" type="noConversion"/>
  </si>
  <si>
    <t>年终结余</t>
    <phoneticPr fontId="9" type="noConversion"/>
  </si>
  <si>
    <t>专项补助收入</t>
    <phoneticPr fontId="9" type="noConversion"/>
  </si>
  <si>
    <t>上年结余收入</t>
    <phoneticPr fontId="9" type="noConversion"/>
  </si>
  <si>
    <t>调入资金</t>
    <phoneticPr fontId="9" type="noConversion"/>
  </si>
  <si>
    <t>项       目</t>
  </si>
  <si>
    <t>涉及人数</t>
  </si>
  <si>
    <t>一、保工资</t>
  </si>
  <si>
    <t>1.在职基本工资</t>
  </si>
  <si>
    <t>行政和公检法部门</t>
  </si>
  <si>
    <t>其他部门</t>
  </si>
  <si>
    <t>2.在职年终一次性奖金</t>
  </si>
  <si>
    <t>3.离休人员经费</t>
  </si>
  <si>
    <t>4.地方津补贴</t>
  </si>
  <si>
    <t>5.事业单位绩效工资</t>
  </si>
  <si>
    <t>二、保运转</t>
  </si>
  <si>
    <t>1.行政部门</t>
  </si>
  <si>
    <t>2.公检法部门</t>
  </si>
  <si>
    <t>3.其他部门</t>
  </si>
  <si>
    <t>三、保基本民生</t>
  </si>
  <si>
    <t>（一）扶贫支出</t>
  </si>
  <si>
    <t>（二）教育经费支出</t>
  </si>
  <si>
    <t>1.学前教育幼儿资助</t>
  </si>
  <si>
    <t>2.城乡义务教育生均公用经费</t>
  </si>
  <si>
    <t>小学</t>
  </si>
  <si>
    <t>初中</t>
  </si>
  <si>
    <t>家庭经济困难学生国家助学金</t>
  </si>
  <si>
    <t>免学费</t>
  </si>
  <si>
    <t>（三）文化支出</t>
  </si>
  <si>
    <t>农村文化建设支出</t>
  </si>
  <si>
    <t>1.城乡居民基本医疗保险</t>
  </si>
  <si>
    <t>2.基本公共卫生服务</t>
  </si>
  <si>
    <t>3.计划生育支出</t>
  </si>
  <si>
    <t>四、其他支出</t>
    <phoneticPr fontId="9" type="noConversion"/>
  </si>
  <si>
    <t>2020年全区一般公共预算收入执行情况表</t>
    <phoneticPr fontId="9" type="noConversion"/>
  </si>
  <si>
    <t>2019年
决算数</t>
    <phoneticPr fontId="9" type="noConversion"/>
  </si>
  <si>
    <t>2020年
调整预算数</t>
    <phoneticPr fontId="9" type="noConversion"/>
  </si>
  <si>
    <t>2020年执行数</t>
    <phoneticPr fontId="9" type="noConversion"/>
  </si>
  <si>
    <t xml:space="preserve"> </t>
    <phoneticPr fontId="9" type="noConversion"/>
  </si>
  <si>
    <t>2020年全区一般公共预算支出执行情况表</t>
    <phoneticPr fontId="9" type="noConversion"/>
  </si>
  <si>
    <t>2020年全区政府性基金预算收入执行情况表</t>
    <phoneticPr fontId="9" type="noConversion"/>
  </si>
  <si>
    <r>
      <t>201</t>
    </r>
    <r>
      <rPr>
        <b/>
        <sz val="10"/>
        <rFont val="宋体"/>
        <family val="3"/>
        <charset val="134"/>
      </rPr>
      <t>9</t>
    </r>
    <r>
      <rPr>
        <b/>
        <sz val="10"/>
        <rFont val="宋体"/>
        <family val="3"/>
        <charset val="134"/>
      </rPr>
      <t>年
决算数</t>
    </r>
    <phoneticPr fontId="9" type="noConversion"/>
  </si>
  <si>
    <t>五、债务付息支出</t>
  </si>
  <si>
    <t>一、文化旅游体育与传媒支出</t>
    <phoneticPr fontId="9" type="noConversion"/>
  </si>
  <si>
    <t>二、社会保障和就业支出</t>
    <phoneticPr fontId="9" type="noConversion"/>
  </si>
  <si>
    <t>三、城乡社区支出</t>
    <phoneticPr fontId="9" type="noConversion"/>
  </si>
  <si>
    <t>六、抗疫特别国债安排的支出</t>
  </si>
  <si>
    <r>
      <t>20</t>
    </r>
    <r>
      <rPr>
        <b/>
        <sz val="10"/>
        <rFont val="宋体"/>
        <family val="3"/>
        <charset val="134"/>
      </rPr>
      <t>20</t>
    </r>
    <r>
      <rPr>
        <b/>
        <sz val="10"/>
        <rFont val="宋体"/>
        <family val="3"/>
        <charset val="134"/>
      </rPr>
      <t>年执行数</t>
    </r>
    <phoneticPr fontId="9" type="noConversion"/>
  </si>
  <si>
    <r>
      <t>202</t>
    </r>
    <r>
      <rPr>
        <b/>
        <sz val="10"/>
        <rFont val="宋体"/>
        <family val="3"/>
        <charset val="134"/>
      </rPr>
      <t>1</t>
    </r>
    <r>
      <rPr>
        <b/>
        <sz val="10"/>
        <rFont val="宋体"/>
        <family val="3"/>
        <charset val="134"/>
      </rPr>
      <t>年预算数</t>
    </r>
    <phoneticPr fontId="9" type="noConversion"/>
  </si>
  <si>
    <r>
      <t>2</t>
    </r>
    <r>
      <rPr>
        <b/>
        <sz val="10"/>
        <rFont val="宋体"/>
        <family val="3"/>
        <charset val="134"/>
      </rPr>
      <t>020</t>
    </r>
    <r>
      <rPr>
        <b/>
        <sz val="10"/>
        <rFont val="宋体"/>
        <family val="3"/>
        <charset val="134"/>
      </rPr>
      <t>年执行数</t>
    </r>
    <phoneticPr fontId="9" type="noConversion"/>
  </si>
  <si>
    <t>2020年
执行数</t>
    <phoneticPr fontId="9" type="noConversion"/>
  </si>
  <si>
    <t>2021年
预算数</t>
    <phoneticPr fontId="9" type="noConversion"/>
  </si>
  <si>
    <t>一、国有土地使用权出让收入</t>
    <phoneticPr fontId="9" type="noConversion"/>
  </si>
  <si>
    <t>二、彩票公益金收入</t>
    <phoneticPr fontId="9" type="noConversion"/>
  </si>
  <si>
    <t>三、城市基础设施配套费收入</t>
    <phoneticPr fontId="9" type="noConversion"/>
  </si>
  <si>
    <t>四、污水处理费收入</t>
    <phoneticPr fontId="9" type="noConversion"/>
  </si>
  <si>
    <t>七、专项债券对应项目专项收入</t>
    <phoneticPr fontId="9" type="noConversion"/>
  </si>
  <si>
    <t>五、专项债券对应项目专项收入</t>
    <phoneticPr fontId="9" type="noConversion"/>
  </si>
  <si>
    <t>五、债务付息支出</t>
    <phoneticPr fontId="9" type="noConversion"/>
  </si>
  <si>
    <t>六、抗疫特别国债安排的支出</t>
    <phoneticPr fontId="21" type="noConversion"/>
  </si>
  <si>
    <t>调入预算稳定调节基金</t>
    <phoneticPr fontId="9" type="noConversion"/>
  </si>
  <si>
    <t xml:space="preserve"> </t>
    <phoneticPr fontId="9" type="noConversion"/>
  </si>
  <si>
    <t>2020年区级一般公共预算收入执行情况表</t>
    <phoneticPr fontId="9" type="noConversion"/>
  </si>
  <si>
    <t>2019年
决算数</t>
    <phoneticPr fontId="9" type="noConversion"/>
  </si>
  <si>
    <t>2020年区级一般公共预算支出执行情况表</t>
    <phoneticPr fontId="9" type="noConversion"/>
  </si>
  <si>
    <t>调入预算稳定调节基金</t>
    <phoneticPr fontId="9" type="noConversion"/>
  </si>
  <si>
    <t>调入预算稳定调节基金</t>
    <phoneticPr fontId="9" type="noConversion"/>
  </si>
  <si>
    <t>2020年执行数</t>
    <phoneticPr fontId="9" type="noConversion"/>
  </si>
  <si>
    <r>
      <t>2</t>
    </r>
    <r>
      <rPr>
        <b/>
        <sz val="10"/>
        <rFont val="宋体"/>
        <family val="3"/>
        <charset val="134"/>
      </rPr>
      <t>020</t>
    </r>
    <r>
      <rPr>
        <b/>
        <sz val="10"/>
        <rFont val="宋体"/>
        <family val="3"/>
        <charset val="134"/>
      </rPr>
      <t>年执行数</t>
    </r>
    <phoneticPr fontId="9" type="noConversion"/>
  </si>
  <si>
    <r>
      <t>202</t>
    </r>
    <r>
      <rPr>
        <b/>
        <sz val="10"/>
        <rFont val="宋体"/>
        <family val="3"/>
        <charset val="134"/>
      </rPr>
      <t>1</t>
    </r>
    <r>
      <rPr>
        <b/>
        <sz val="10"/>
        <rFont val="宋体"/>
        <family val="3"/>
        <charset val="134"/>
      </rPr>
      <t>年预算数</t>
    </r>
    <phoneticPr fontId="9" type="noConversion"/>
  </si>
  <si>
    <t>建材企业利润收入</t>
    <phoneticPr fontId="56" type="noConversion"/>
  </si>
  <si>
    <t>单位：万元</t>
    <phoneticPr fontId="56" type="noConversion"/>
  </si>
  <si>
    <t>收入总计</t>
    <phoneticPr fontId="56" type="noConversion"/>
  </si>
  <si>
    <t>国有企业退休人员社会化管理补助支出</t>
  </si>
  <si>
    <t>支出总计</t>
    <phoneticPr fontId="56" type="noConversion"/>
  </si>
  <si>
    <t>国有企业历史遗留人员
养老保险及生活费等</t>
    <phoneticPr fontId="56" type="noConversion"/>
  </si>
  <si>
    <t>其他解决历史遗留问题及改革成本支出</t>
    <phoneticPr fontId="56" type="noConversion"/>
  </si>
  <si>
    <t>（四）社会保障支出</t>
  </si>
  <si>
    <t>（五）卫生健康支出</t>
  </si>
  <si>
    <t>（六）村级支出</t>
  </si>
  <si>
    <t>（七）其他基本民生支出</t>
  </si>
  <si>
    <t>按警衔津贴、值勤岗位津贴、加班补贴月均标准和12个月计算确定。</t>
    <phoneticPr fontId="9" type="noConversion"/>
  </si>
  <si>
    <t>按中职学生数据实计算</t>
    <phoneticPr fontId="56" type="noConversion"/>
  </si>
  <si>
    <t>根据《关于实施学前教育资助政策的通知》（鲁财教〔2011〕96号）规定，我省平均资助标准为每生每年1200元，平均资助面为普惠性幼儿园3-5岁在园幼儿的10%。</t>
    <phoneticPr fontId="56" type="noConversion"/>
  </si>
  <si>
    <t>按照《国务院关于进一步完善城乡义务教育经费保障机制的通知》（国发〔2015〕67号）有关规定执行。</t>
    <phoneticPr fontId="9" type="noConversion"/>
  </si>
  <si>
    <t>按特教学生数据实计算</t>
    <phoneticPr fontId="9" type="noConversion"/>
  </si>
  <si>
    <t>县级执行标准预算情况</t>
    <phoneticPr fontId="56" type="noConversion"/>
  </si>
  <si>
    <t xml:space="preserve"> </t>
    <phoneticPr fontId="56" type="noConversion"/>
  </si>
  <si>
    <t>6.在职工资附加性支出</t>
    <phoneticPr fontId="9" type="noConversion"/>
  </si>
  <si>
    <t>7.机关人员职务与职级并行制度</t>
    <phoneticPr fontId="9" type="noConversion"/>
  </si>
  <si>
    <t>8.乡镇工作补贴</t>
    <phoneticPr fontId="9" type="noConversion"/>
  </si>
  <si>
    <t>9.完善人民警察工资待遇政策</t>
    <phoneticPr fontId="9" type="noConversion"/>
  </si>
  <si>
    <t>10.其他政策</t>
    <phoneticPr fontId="9" type="noConversion"/>
  </si>
  <si>
    <t>机关事业单位基本养老保险基金缺口财政补助以及退休人员房补、津贴、取暖费等统筹外项目待遇。</t>
    <phoneticPr fontId="9" type="noConversion"/>
  </si>
  <si>
    <t>小学（寄宿制）</t>
    <phoneticPr fontId="56" type="noConversion"/>
  </si>
  <si>
    <t>小学（非寄宿制）</t>
    <phoneticPr fontId="56" type="noConversion"/>
  </si>
  <si>
    <t>初中（寄宿制）</t>
    <phoneticPr fontId="56" type="noConversion"/>
  </si>
  <si>
    <t>初中（非寄宿制）</t>
    <phoneticPr fontId="56" type="noConversion"/>
  </si>
  <si>
    <t>据实免除</t>
    <phoneticPr fontId="56" type="noConversion"/>
  </si>
  <si>
    <t>养老保险、医疗保险、失业保险、工伤保险、职业年金、住房公积金、住房补贴等。</t>
    <phoneticPr fontId="9" type="noConversion"/>
  </si>
  <si>
    <t>不含教育部门</t>
    <phoneticPr fontId="9" type="noConversion"/>
  </si>
  <si>
    <t>薛城区2021年“三保”支出预算情况表（草案）</t>
    <phoneticPr fontId="56" type="noConversion"/>
  </si>
  <si>
    <t>合  计</t>
    <phoneticPr fontId="9" type="noConversion"/>
  </si>
  <si>
    <t>表7</t>
  </si>
  <si>
    <t>2019年
可比口径收入</t>
    <phoneticPr fontId="9" type="noConversion"/>
  </si>
  <si>
    <t>占本年收入合计%</t>
    <phoneticPr fontId="9" type="noConversion"/>
  </si>
  <si>
    <t>占本年支出合计%</t>
    <phoneticPr fontId="9" type="noConversion"/>
  </si>
  <si>
    <t>抗疫特别国债</t>
    <phoneticPr fontId="9" type="noConversion"/>
  </si>
  <si>
    <t xml:space="preserve">    抗疫特别国债</t>
    <phoneticPr fontId="9" type="noConversion"/>
  </si>
  <si>
    <t>2020年执行数</t>
  </si>
  <si>
    <t>一、居民基本养老保险基金收入</t>
    <phoneticPr fontId="9" type="noConversion"/>
  </si>
  <si>
    <t>二、机关养老保险基金收入</t>
    <phoneticPr fontId="9" type="noConversion"/>
  </si>
  <si>
    <t>社会保险基金收入合计</t>
    <phoneticPr fontId="9" type="noConversion"/>
  </si>
  <si>
    <t>社会保险基金支出合计</t>
    <phoneticPr fontId="9" type="noConversion"/>
  </si>
  <si>
    <t>一、居民基本养老保险基金支出</t>
    <phoneticPr fontId="9" type="noConversion"/>
  </si>
  <si>
    <t>二、机关养老保险基金支出</t>
    <phoneticPr fontId="9" type="noConversion"/>
  </si>
  <si>
    <t>2020年全区政府性基金预算支出执行情况表</t>
    <phoneticPr fontId="9" type="noConversion"/>
  </si>
  <si>
    <t>政府性基金调入</t>
    <phoneticPr fontId="9" type="noConversion"/>
  </si>
  <si>
    <t>下划收入、体制及专项上解</t>
    <phoneticPr fontId="9" type="noConversion"/>
  </si>
  <si>
    <t>专项债券利息收入</t>
    <phoneticPr fontId="9" type="noConversion"/>
  </si>
  <si>
    <t>2020年
调整预算数</t>
    <phoneticPr fontId="9" type="noConversion"/>
  </si>
  <si>
    <t>项     目</t>
    <phoneticPr fontId="9" type="noConversion"/>
  </si>
  <si>
    <t>全部为再融资债券，不含新增政府债券</t>
    <phoneticPr fontId="9" type="noConversion"/>
  </si>
  <si>
    <t>收支项目</t>
    <phoneticPr fontId="9" type="noConversion"/>
  </si>
  <si>
    <t>收支项目</t>
    <phoneticPr fontId="9" type="noConversion"/>
  </si>
  <si>
    <r>
      <t>2</t>
    </r>
    <r>
      <rPr>
        <b/>
        <sz val="10"/>
        <rFont val="宋体"/>
        <family val="3"/>
        <charset val="134"/>
      </rPr>
      <t>019年
决算数</t>
    </r>
    <phoneticPr fontId="9" type="noConversion"/>
  </si>
  <si>
    <t>2020年
预算数</t>
    <phoneticPr fontId="9" type="noConversion"/>
  </si>
  <si>
    <t>金  额</t>
    <phoneticPr fontId="9" type="noConversion"/>
  </si>
  <si>
    <t>占预算%</t>
    <phoneticPr fontId="9" type="noConversion"/>
  </si>
  <si>
    <t>增长%</t>
    <phoneticPr fontId="9" type="noConversion"/>
  </si>
  <si>
    <t xml:space="preserve">    按照《关于企业职工基本养老保险市级统筹财务管理有关问题的通知》（枣人社办发〔2017〕220号）、《关于印发&lt;枣庄市基本医疗保险市级统筹实施办法&gt;的通知》（枣医保发〔2019〕74 号）、《关于加快市级统筹社会保险基金上解市级工作的通知》（枣财社〔2020〕13 号）等相关文件的要求，社会保险基金中的企业职工基本养老保险、职工基本医疗保险、城乡居民医疗保险、工伤保险、失业保险由省、市级统收统支。</t>
    <phoneticPr fontId="56" type="noConversion"/>
  </si>
  <si>
    <t>收入项目</t>
    <phoneticPr fontId="9" type="noConversion"/>
  </si>
  <si>
    <t>2020年
执行数</t>
    <phoneticPr fontId="56" type="noConversion"/>
  </si>
  <si>
    <t>2021年
预算数</t>
    <phoneticPr fontId="56" type="noConversion"/>
  </si>
  <si>
    <t>较上年
增长%</t>
    <phoneticPr fontId="56" type="noConversion"/>
  </si>
  <si>
    <t>2021年预算数</t>
    <phoneticPr fontId="56" type="noConversion"/>
  </si>
  <si>
    <t xml:space="preserve">    居民基本养老保险基金</t>
    <phoneticPr fontId="9" type="noConversion"/>
  </si>
  <si>
    <t xml:space="preserve">    机关养老保险基金</t>
    <phoneticPr fontId="9" type="noConversion"/>
  </si>
  <si>
    <t>一、上年结余</t>
    <phoneticPr fontId="9" type="noConversion"/>
  </si>
  <si>
    <t>二、当年收支结余</t>
    <phoneticPr fontId="9" type="noConversion"/>
  </si>
  <si>
    <t>三、年末滚存结余</t>
    <phoneticPr fontId="9" type="noConversion"/>
  </si>
  <si>
    <t>利润收入</t>
    <phoneticPr fontId="56" type="noConversion"/>
  </si>
  <si>
    <t>其他国有资本经营预算收入</t>
    <phoneticPr fontId="56" type="noConversion"/>
  </si>
  <si>
    <t>二、上级补助收入</t>
    <phoneticPr fontId="56" type="noConversion"/>
  </si>
  <si>
    <t>三、上年结余</t>
    <phoneticPr fontId="56" type="noConversion"/>
  </si>
  <si>
    <t>一、本年收入合计</t>
    <phoneticPr fontId="56" type="noConversion"/>
  </si>
  <si>
    <t>一、本年支出合计</t>
    <phoneticPr fontId="56" type="noConversion"/>
  </si>
  <si>
    <t>国有企业资本金注入</t>
    <phoneticPr fontId="56" type="noConversion"/>
  </si>
  <si>
    <t>解决历史遗留问题及改革成本支出</t>
    <phoneticPr fontId="56" type="noConversion"/>
  </si>
  <si>
    <t>二、调出资金</t>
    <phoneticPr fontId="56" type="noConversion"/>
  </si>
  <si>
    <t>三、结转下年</t>
    <phoneticPr fontId="56" type="noConversion"/>
  </si>
  <si>
    <t>2020年
执行数</t>
    <phoneticPr fontId="56" type="noConversion"/>
  </si>
  <si>
    <t>2021年
预算数</t>
    <phoneticPr fontId="9" type="noConversion"/>
  </si>
  <si>
    <t>按行政村个数据实计算</t>
    <phoneticPr fontId="9" type="noConversion"/>
  </si>
  <si>
    <t>1.城市居民最低生活保障（补差标准）</t>
    <phoneticPr fontId="56" type="noConversion"/>
  </si>
  <si>
    <t>按城市或农村低保人数据实计算</t>
    <phoneticPr fontId="9" type="noConversion"/>
  </si>
  <si>
    <t>2.农村居民最低生活保障（补差标准）</t>
    <phoneticPr fontId="56" type="noConversion"/>
  </si>
  <si>
    <t>3.城乡居民社会养老保险（基础养老金发放）</t>
    <phoneticPr fontId="56" type="noConversion"/>
  </si>
  <si>
    <t>按60岁以上人口计算</t>
    <phoneticPr fontId="9" type="noConversion"/>
  </si>
  <si>
    <t>4.城乡居民社会养老保险（参保财政补贴）</t>
    <phoneticPr fontId="56" type="noConversion"/>
  </si>
  <si>
    <t>按16-59岁人口计算</t>
    <phoneticPr fontId="9" type="noConversion"/>
  </si>
  <si>
    <t>5.孤儿基本生活保障（分散）</t>
    <phoneticPr fontId="56" type="noConversion"/>
  </si>
  <si>
    <t>按涉及孤儿人数据实计算</t>
    <phoneticPr fontId="9" type="noConversion"/>
  </si>
  <si>
    <t>每人580元/年，省79.5%，市8.5%，区级12%；薛城区负担标准为69.6元/人。</t>
    <phoneticPr fontId="56" type="noConversion"/>
  </si>
  <si>
    <t>2021年基本公共卫生服务年人均经费标准为79元。</t>
    <phoneticPr fontId="9" type="noConversion"/>
  </si>
  <si>
    <t>综合考虑农村计划生育家庭奖励扶助、计划生育特别扶助等确定。</t>
    <phoneticPr fontId="9" type="noConversion"/>
  </si>
  <si>
    <t>按照《财政部 中共中央组织部关于建立正常增长机制、进一步加强村级组织运转经费保障工作的通知》（财农〔2020〕41号）等有关规定执行。</t>
    <phoneticPr fontId="9" type="noConversion"/>
  </si>
  <si>
    <t>包括农田水利建设支出、农村饮水安全工程、动物疫病防控、政策性农业保险补贴、农村厕所改造、农业生产发展和改善农村环境、选聘高校毕业生到村任职补助等农林水方面的支出，义务教育薄弱环节改造提升、农村公办学校校舍安全保障、学前教育建设等教育方面的支出，博物馆、纪念馆免费开放补助和公共美术馆、图书馆、文化馆（站）免费开放补助等文化方面的支出，优抚对象抚恤经费、义务兵优待金和退役安置支出、残疾人补贴、农村特困供养等社会保障方面的支出，基层医疗卫生机构运行、城乡医疗救助等医疗卫生方面的支出，科学普及等科学技术方面的支出，污染防治和自然资源保护修复等环保方面的支出，廉租房、公共租赁住房和城镇老旧小区改造、棚户区改造以及农村危房改造等住房保障方面的支出等，以及其他必要的基本建设支出和其他社会事业发展支出。</t>
    <phoneticPr fontId="56" type="noConversion"/>
  </si>
  <si>
    <t>预算安排</t>
    <phoneticPr fontId="56" type="noConversion"/>
  </si>
  <si>
    <t>特殊教育学校和随班就读残疾学生</t>
    <phoneticPr fontId="9" type="noConversion"/>
  </si>
  <si>
    <t>3.家庭经济困难学生生活补助</t>
    <phoneticPr fontId="9" type="noConversion"/>
  </si>
  <si>
    <t>4.普通高中学生资助</t>
    <phoneticPr fontId="9" type="noConversion"/>
  </si>
  <si>
    <t>5.中职教育学生资助</t>
    <phoneticPr fontId="9" type="noConversion"/>
  </si>
  <si>
    <t>免除建档立卡等家庭经济困难学生学杂费</t>
    <phoneticPr fontId="9" type="noConversion"/>
  </si>
  <si>
    <t xml:space="preserve">    说明：此表按照《山东省财政厅 财政部山东监管局关于严格贯彻落实财预[2019]128号文件精神扎实做好县级“三保”工作的通知》（鲁财预[2019]36号）文件要求编制。</t>
    <phoneticPr fontId="9" type="noConversion"/>
  </si>
  <si>
    <t>保险费收入</t>
    <phoneticPr fontId="9" type="noConversion"/>
  </si>
  <si>
    <t>利息收入</t>
    <phoneticPr fontId="9" type="noConversion"/>
  </si>
  <si>
    <t>财政补贴收入</t>
    <phoneticPr fontId="9" type="noConversion"/>
  </si>
  <si>
    <t>其他收入</t>
    <phoneticPr fontId="9" type="noConversion"/>
  </si>
  <si>
    <t>转移收入</t>
    <phoneticPr fontId="9" type="noConversion"/>
  </si>
  <si>
    <t>社会保险待遇支出</t>
    <phoneticPr fontId="9" type="noConversion"/>
  </si>
  <si>
    <t>其他支出</t>
    <phoneticPr fontId="9" type="noConversion"/>
  </si>
  <si>
    <t>转移支出</t>
    <phoneticPr fontId="9" type="noConversion"/>
  </si>
  <si>
    <t>保险费收入</t>
    <phoneticPr fontId="56" type="noConversion"/>
  </si>
  <si>
    <t>利息收入</t>
    <phoneticPr fontId="56" type="noConversion"/>
  </si>
  <si>
    <t>财政补贴收入</t>
    <phoneticPr fontId="56" type="noConversion"/>
  </si>
  <si>
    <t>其他收入</t>
    <phoneticPr fontId="56" type="noConversion"/>
  </si>
  <si>
    <t>转移收入</t>
    <phoneticPr fontId="56" type="noConversion"/>
  </si>
  <si>
    <t>社会保险待遇支出</t>
    <phoneticPr fontId="56" type="noConversion"/>
  </si>
  <si>
    <t>转移支出</t>
    <phoneticPr fontId="56" type="noConversion"/>
  </si>
  <si>
    <t xml:space="preserve">    国有土地使用权出让收入安排的支出</t>
    <phoneticPr fontId="9" type="noConversion"/>
  </si>
  <si>
    <r>
      <t xml:space="preserve"> </t>
    </r>
    <r>
      <rPr>
        <sz val="10"/>
        <rFont val="宋体"/>
        <family val="3"/>
        <charset val="134"/>
      </rPr>
      <t xml:space="preserve">   </t>
    </r>
    <r>
      <rPr>
        <sz val="10"/>
        <rFont val="宋体"/>
        <family val="3"/>
        <charset val="134"/>
      </rPr>
      <t>国有土地收益基金安排的支出</t>
    </r>
    <phoneticPr fontId="9" type="noConversion"/>
  </si>
  <si>
    <r>
      <t xml:space="preserve"> </t>
    </r>
    <r>
      <rPr>
        <sz val="10"/>
        <rFont val="宋体"/>
        <family val="3"/>
        <charset val="134"/>
      </rPr>
      <t xml:space="preserve">   </t>
    </r>
    <r>
      <rPr>
        <sz val="10"/>
        <rFont val="宋体"/>
        <family val="3"/>
        <charset val="134"/>
      </rPr>
      <t>农业土地开发资金安排的支出</t>
    </r>
    <phoneticPr fontId="9" type="noConversion"/>
  </si>
  <si>
    <r>
      <t xml:space="preserve"> </t>
    </r>
    <r>
      <rPr>
        <sz val="10"/>
        <rFont val="宋体"/>
        <family val="3"/>
        <charset val="134"/>
      </rPr>
      <t xml:space="preserve">   </t>
    </r>
    <r>
      <rPr>
        <sz val="10"/>
        <rFont val="宋体"/>
        <family val="3"/>
        <charset val="134"/>
      </rPr>
      <t>城市基础设施配套费安排的支出</t>
    </r>
    <phoneticPr fontId="9" type="noConversion"/>
  </si>
  <si>
    <r>
      <t xml:space="preserve"> </t>
    </r>
    <r>
      <rPr>
        <sz val="10"/>
        <rFont val="宋体"/>
        <family val="3"/>
        <charset val="134"/>
      </rPr>
      <t xml:space="preserve">   </t>
    </r>
    <r>
      <rPr>
        <sz val="10"/>
        <rFont val="宋体"/>
        <family val="3"/>
        <charset val="134"/>
      </rPr>
      <t>污水处理费安排的支出</t>
    </r>
    <phoneticPr fontId="9" type="noConversion"/>
  </si>
  <si>
    <r>
      <t xml:space="preserve"> </t>
    </r>
    <r>
      <rPr>
        <sz val="10"/>
        <rFont val="宋体"/>
        <family val="3"/>
        <charset val="134"/>
      </rPr>
      <t xml:space="preserve">   </t>
    </r>
    <r>
      <rPr>
        <sz val="10"/>
        <rFont val="宋体"/>
        <family val="3"/>
        <charset val="134"/>
      </rPr>
      <t>棚户区改造专项债券收入安排的支出</t>
    </r>
    <phoneticPr fontId="9" type="noConversion"/>
  </si>
  <si>
    <r>
      <t xml:space="preserve"> </t>
    </r>
    <r>
      <rPr>
        <sz val="10"/>
        <rFont val="宋体"/>
        <family val="3"/>
        <charset val="134"/>
      </rPr>
      <t xml:space="preserve">   </t>
    </r>
    <r>
      <rPr>
        <sz val="10"/>
        <rFont val="宋体"/>
        <family val="3"/>
        <charset val="134"/>
      </rPr>
      <t>彩票公益金安排的支出</t>
    </r>
    <phoneticPr fontId="9" type="noConversion"/>
  </si>
  <si>
    <r>
      <t xml:space="preserve"> </t>
    </r>
    <r>
      <rPr>
        <sz val="10"/>
        <rFont val="宋体"/>
        <family val="3"/>
        <charset val="134"/>
      </rPr>
      <t xml:space="preserve">   </t>
    </r>
    <r>
      <rPr>
        <sz val="10"/>
        <rFont val="宋体"/>
        <family val="3"/>
        <charset val="134"/>
      </rPr>
      <t>国家电影事业发展专项资金安排的支出</t>
    </r>
    <phoneticPr fontId="21" type="noConversion"/>
  </si>
  <si>
    <r>
      <t xml:space="preserve"> </t>
    </r>
    <r>
      <rPr>
        <sz val="10"/>
        <rFont val="宋体"/>
        <family val="3"/>
        <charset val="134"/>
      </rPr>
      <t xml:space="preserve">   </t>
    </r>
    <r>
      <rPr>
        <sz val="10"/>
        <rFont val="宋体"/>
        <family val="3"/>
        <charset val="134"/>
      </rPr>
      <t>旅游发展基金支出</t>
    </r>
    <phoneticPr fontId="21" type="noConversion"/>
  </si>
  <si>
    <r>
      <t xml:space="preserve"> </t>
    </r>
    <r>
      <rPr>
        <sz val="10"/>
        <rFont val="宋体"/>
        <family val="3"/>
        <charset val="134"/>
      </rPr>
      <t xml:space="preserve">   </t>
    </r>
    <r>
      <rPr>
        <sz val="10"/>
        <rFont val="宋体"/>
        <family val="3"/>
        <charset val="134"/>
      </rPr>
      <t>大中型水库移民后期扶持基金支出</t>
    </r>
    <phoneticPr fontId="21" type="noConversion"/>
  </si>
  <si>
    <r>
      <t xml:space="preserve"> </t>
    </r>
    <r>
      <rPr>
        <sz val="10"/>
        <rFont val="宋体"/>
        <family val="3"/>
        <charset val="134"/>
      </rPr>
      <t xml:space="preserve">   </t>
    </r>
    <r>
      <rPr>
        <sz val="10"/>
        <rFont val="宋体"/>
        <family val="3"/>
        <charset val="134"/>
      </rPr>
      <t>国有土地使用权出让收入安排的支出</t>
    </r>
    <phoneticPr fontId="21" type="noConversion"/>
  </si>
  <si>
    <r>
      <t xml:space="preserve"> </t>
    </r>
    <r>
      <rPr>
        <sz val="10"/>
        <rFont val="宋体"/>
        <family val="3"/>
        <charset val="134"/>
      </rPr>
      <t xml:space="preserve">   </t>
    </r>
    <r>
      <rPr>
        <sz val="10"/>
        <rFont val="宋体"/>
        <family val="3"/>
        <charset val="134"/>
      </rPr>
      <t>城市基础设施配套费安排的支出</t>
    </r>
    <phoneticPr fontId="21" type="noConversion"/>
  </si>
  <si>
    <r>
      <t xml:space="preserve"> </t>
    </r>
    <r>
      <rPr>
        <sz val="10"/>
        <rFont val="宋体"/>
        <family val="3"/>
        <charset val="134"/>
      </rPr>
      <t xml:space="preserve">   </t>
    </r>
    <r>
      <rPr>
        <sz val="10"/>
        <rFont val="宋体"/>
        <family val="3"/>
        <charset val="134"/>
      </rPr>
      <t>污水处理费安排的支出</t>
    </r>
    <phoneticPr fontId="21" type="noConversion"/>
  </si>
  <si>
    <r>
      <t xml:space="preserve"> </t>
    </r>
    <r>
      <rPr>
        <sz val="10"/>
        <rFont val="宋体"/>
        <family val="3"/>
        <charset val="134"/>
      </rPr>
      <t xml:space="preserve">   </t>
    </r>
    <r>
      <rPr>
        <sz val="10"/>
        <rFont val="宋体"/>
        <family val="3"/>
        <charset val="134"/>
      </rPr>
      <t>棚户区改造专项债券收入安排的支出</t>
    </r>
    <phoneticPr fontId="21" type="noConversion"/>
  </si>
  <si>
    <r>
      <t xml:space="preserve"> </t>
    </r>
    <r>
      <rPr>
        <sz val="10"/>
        <rFont val="宋体"/>
        <family val="3"/>
        <charset val="134"/>
      </rPr>
      <t xml:space="preserve">   </t>
    </r>
    <r>
      <rPr>
        <sz val="10"/>
        <rFont val="宋体"/>
        <family val="3"/>
        <charset val="134"/>
      </rPr>
      <t>彩票公益金安排的支出</t>
    </r>
    <phoneticPr fontId="21" type="noConversion"/>
  </si>
  <si>
    <t xml:space="preserve">    地方政府专项债务还本支出</t>
    <phoneticPr fontId="29" type="noConversion"/>
  </si>
  <si>
    <t>备   注</t>
    <phoneticPr fontId="9" type="noConversion"/>
  </si>
  <si>
    <t>备   注</t>
    <phoneticPr fontId="9" type="noConversion"/>
  </si>
  <si>
    <t>备   注</t>
    <phoneticPr fontId="9" type="noConversion"/>
  </si>
  <si>
    <t>备   注</t>
    <phoneticPr fontId="9" type="noConversion"/>
  </si>
  <si>
    <t>备    注</t>
    <phoneticPr fontId="9" type="noConversion"/>
  </si>
  <si>
    <t xml:space="preserve">    专项债务收入安排的支出 </t>
    <phoneticPr fontId="9" type="noConversion"/>
  </si>
  <si>
    <t xml:space="preserve">    专项债务收入安排的支出 </t>
    <phoneticPr fontId="21" type="noConversion"/>
  </si>
  <si>
    <t>2020年
调整预算数</t>
    <phoneticPr fontId="9" type="noConversion"/>
  </si>
  <si>
    <t>单位：万元</t>
    <phoneticPr fontId="9" type="noConversion"/>
  </si>
  <si>
    <t>单位：万元</t>
    <phoneticPr fontId="9" type="noConversion"/>
  </si>
  <si>
    <t>转移性收入</t>
    <phoneticPr fontId="9" type="noConversion"/>
  </si>
  <si>
    <t xml:space="preserve">    根据《关于进一步理顺区镇财税管理体制改进财政预算管理的意见（试行）》(薛政发〔2020〕11号)，自2020年1月1日起，对区镇财税管理体制进行了调整，除区级保留部分税费收入外，其他区属企业缴纳的区级税收收入下划属地镇街。</t>
    <phoneticPr fontId="9" type="noConversion"/>
  </si>
  <si>
    <t>其他国有企业资本金注入</t>
    <phoneticPr fontId="56" type="noConversion"/>
  </si>
  <si>
    <t>较上年
增长%</t>
    <phoneticPr fontId="9" type="noConversion"/>
  </si>
  <si>
    <t>表13</t>
  </si>
  <si>
    <t>表12</t>
  </si>
  <si>
    <t>表11</t>
  </si>
  <si>
    <t>表10</t>
  </si>
  <si>
    <t>表9</t>
  </si>
  <si>
    <t>表8</t>
  </si>
  <si>
    <t>表6</t>
  </si>
  <si>
    <t>表5</t>
  </si>
  <si>
    <t>表4</t>
  </si>
  <si>
    <t>表3</t>
  </si>
  <si>
    <t>表2</t>
  </si>
  <si>
    <t>表1</t>
  </si>
  <si>
    <t>目   录</t>
    <phoneticPr fontId="21" type="noConversion"/>
  </si>
  <si>
    <t>第一部分    2020年全区和区级预算执行情况</t>
  </si>
  <si>
    <t>2020年全区一般公共预算收入执行情况表</t>
  </si>
  <si>
    <t>2020年全区一般公共预算支出执行情况表</t>
  </si>
  <si>
    <t>2020年区级一般公共预算收入执行情况表</t>
  </si>
  <si>
    <t>2020年区级一般公共预算支出执行情况表</t>
  </si>
  <si>
    <t>2020年全区政府性基金预算收入执行情况表</t>
  </si>
  <si>
    <t>2020年国有资本经营预算收支执行情况表</t>
  </si>
  <si>
    <t>2020年市级对薛城区一般性转移支付及税收返还情况表</t>
  </si>
  <si>
    <t>2020年市级对薛城区专项转移支付情况表</t>
  </si>
  <si>
    <t>2020年区级对镇街税收返还和转移支付情况</t>
  </si>
  <si>
    <t>2020年地方政府债务限额余额情况表</t>
  </si>
  <si>
    <t>2020年发行的新增地方政府专项债券情况表</t>
  </si>
  <si>
    <r>
      <t>2020年</t>
    </r>
    <r>
      <rPr>
        <b/>
        <sz val="18"/>
        <rFont val="华文中宋"/>
        <family val="3"/>
        <charset val="134"/>
      </rPr>
      <t>国有资本经营预算收支</t>
    </r>
    <r>
      <rPr>
        <b/>
        <sz val="18"/>
        <rFont val="华文中宋"/>
        <family val="3"/>
        <charset val="134"/>
      </rPr>
      <t>执行情况表</t>
    </r>
    <phoneticPr fontId="9" type="noConversion"/>
  </si>
  <si>
    <t>表7</t>
    <phoneticPr fontId="9" type="noConversion"/>
  </si>
  <si>
    <t>2020年社会保险基金预算收支执行情况表</t>
    <phoneticPr fontId="9" type="noConversion"/>
  </si>
  <si>
    <t>2020年社会保险基金预算收支执行情况表</t>
    <phoneticPr fontId="21" type="noConversion"/>
  </si>
  <si>
    <t>表8</t>
    <phoneticPr fontId="9" type="noConversion"/>
  </si>
  <si>
    <t>2020年社会保险基金预算结余情况表</t>
    <phoneticPr fontId="9" type="noConversion"/>
  </si>
  <si>
    <t>2020年社会保险基金预算结余情况表</t>
    <phoneticPr fontId="21" type="noConversion"/>
  </si>
  <si>
    <t>表14</t>
  </si>
  <si>
    <t>项            目</t>
  </si>
  <si>
    <t>金额</t>
  </si>
  <si>
    <t>合            计</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</si>
  <si>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</si>
  <si>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</si>
  <si>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</si>
  <si>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</si>
  <si>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</si>
  <si>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</si>
  <si>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均衡性转移支付收入</t>
  </si>
  <si>
    <t xml:space="preserve">      县级基本财力保障机制奖补资金收入</t>
  </si>
  <si>
    <t xml:space="preserve">      结算补助收入</t>
  </si>
  <si>
    <t xml:space="preserve">      企业事业单位划转补助收入</t>
  </si>
  <si>
    <t xml:space="preserve">      产粮（油）大县奖励资金收入</t>
  </si>
  <si>
    <t xml:space="preserve">      固定数额补助收入</t>
  </si>
  <si>
    <t xml:space="preserve">      贫困地区转移支付收入</t>
  </si>
  <si>
    <t xml:space="preserve">      公共安全共同财政事权转移支付收入</t>
  </si>
  <si>
    <t xml:space="preserve">      教育共同财政事权转移支付收入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</si>
  <si>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</si>
  <si>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</si>
  <si>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</si>
  <si>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农林水共同财政事权转移支付收入</t>
  </si>
  <si>
    <t xml:space="preserve">      交通运输共同财政事权转移支付收入</t>
  </si>
  <si>
    <t xml:space="preserve">      住房保障共同财政事权转移支付收入</t>
  </si>
  <si>
    <t xml:space="preserve">      其他一般性转移支付收入</t>
  </si>
  <si>
    <t>项      目</t>
  </si>
  <si>
    <t>金    额</t>
  </si>
  <si>
    <t>合  计</t>
  </si>
  <si>
    <t>项    目</t>
  </si>
  <si>
    <t>合 计</t>
  </si>
  <si>
    <t>陶庄镇</t>
  </si>
  <si>
    <t>邹坞镇</t>
  </si>
  <si>
    <t>临城街道</t>
  </si>
  <si>
    <t>常庄镇</t>
  </si>
  <si>
    <t>沙沟镇</t>
  </si>
  <si>
    <t>周营镇</t>
  </si>
  <si>
    <t>一、税收返还</t>
  </si>
  <si>
    <t>二、一般性转移支付补助</t>
  </si>
  <si>
    <t xml:space="preserve">  其他一般性转移支付收入</t>
  </si>
  <si>
    <t>合   计</t>
  </si>
  <si>
    <t>地  区</t>
  </si>
  <si>
    <t>2019年政府债务余额</t>
    <phoneticPr fontId="21" type="noConversion"/>
  </si>
  <si>
    <t>一般债务</t>
  </si>
  <si>
    <t>专项债务</t>
  </si>
  <si>
    <t>债券编码</t>
  </si>
  <si>
    <t>债券名称</t>
  </si>
  <si>
    <t>债券期限</t>
  </si>
  <si>
    <t>债券类型</t>
  </si>
  <si>
    <t>3.25</t>
  </si>
  <si>
    <t>2020年区级对镇街税收返还和转移支付情况</t>
    <phoneticPr fontId="21" type="noConversion"/>
  </si>
  <si>
    <t>表13</t>
    <phoneticPr fontId="21" type="noConversion"/>
  </si>
  <si>
    <t>2020年政府债务限额</t>
    <phoneticPr fontId="21" type="noConversion"/>
  </si>
  <si>
    <t>2020年政府债务余额</t>
    <phoneticPr fontId="21" type="noConversion"/>
  </si>
  <si>
    <t>2020年市级对薛城区一般性转移支付及税收返还情况表</t>
    <phoneticPr fontId="21" type="noConversion"/>
  </si>
  <si>
    <t xml:space="preserve"> </t>
    <phoneticPr fontId="21" type="noConversion"/>
  </si>
  <si>
    <t xml:space="preserve">      节能环保共同财政事权转移支付收入</t>
    <phoneticPr fontId="21" type="noConversion"/>
  </si>
  <si>
    <t xml:space="preserve">      商业服务业等共同财政事权转移支付收入</t>
    <phoneticPr fontId="21" type="noConversion"/>
  </si>
  <si>
    <t>2020年市级对薛城区专项转移支付情况表</t>
    <phoneticPr fontId="21" type="noConversion"/>
  </si>
  <si>
    <t xml:space="preserve">      其他支出</t>
  </si>
  <si>
    <t>新城街道</t>
    <phoneticPr fontId="21" type="noConversion"/>
  </si>
  <si>
    <t>一、一般公共预算</t>
    <phoneticPr fontId="21" type="noConversion"/>
  </si>
  <si>
    <t>二、政府性基金预算</t>
    <phoneticPr fontId="21" type="noConversion"/>
  </si>
  <si>
    <t>合  计</t>
    <phoneticPr fontId="21" type="noConversion"/>
  </si>
  <si>
    <t xml:space="preserve">  其中：一般公共服务</t>
    <phoneticPr fontId="21" type="noConversion"/>
  </si>
  <si>
    <t xml:space="preserve">        国防</t>
    <phoneticPr fontId="21" type="noConversion"/>
  </si>
  <si>
    <t xml:space="preserve">        公共安全</t>
    <phoneticPr fontId="21" type="noConversion"/>
  </si>
  <si>
    <t xml:space="preserve">        教育</t>
    <phoneticPr fontId="21" type="noConversion"/>
  </si>
  <si>
    <t xml:space="preserve">        科学技术</t>
    <phoneticPr fontId="21" type="noConversion"/>
  </si>
  <si>
    <t xml:space="preserve">        文化旅游体育与传媒</t>
    <phoneticPr fontId="21" type="noConversion"/>
  </si>
  <si>
    <t xml:space="preserve">        社会保障和就业</t>
    <phoneticPr fontId="21" type="noConversion"/>
  </si>
  <si>
    <t xml:space="preserve">        卫生健康</t>
    <phoneticPr fontId="21" type="noConversion"/>
  </si>
  <si>
    <t xml:space="preserve">        节能环保</t>
    <phoneticPr fontId="21" type="noConversion"/>
  </si>
  <si>
    <t xml:space="preserve">        农林水</t>
    <phoneticPr fontId="21" type="noConversion"/>
  </si>
  <si>
    <t xml:space="preserve">        交通运输</t>
    <phoneticPr fontId="21" type="noConversion"/>
  </si>
  <si>
    <t xml:space="preserve">        资源勘探信息等</t>
    <phoneticPr fontId="21" type="noConversion"/>
  </si>
  <si>
    <t xml:space="preserve">        商业服务业等</t>
    <phoneticPr fontId="21" type="noConversion"/>
  </si>
  <si>
    <t xml:space="preserve">  其中：文化旅游体育与传媒</t>
    <phoneticPr fontId="21" type="noConversion"/>
  </si>
  <si>
    <t xml:space="preserve">        城乡社区</t>
    <phoneticPr fontId="21" type="noConversion"/>
  </si>
  <si>
    <t xml:space="preserve">        其他</t>
    <phoneticPr fontId="21" type="noConversion"/>
  </si>
  <si>
    <t>其中：增值税税收返还</t>
    <phoneticPr fontId="21" type="noConversion"/>
  </si>
  <si>
    <t xml:space="preserve">     所得税基数返还</t>
    <phoneticPr fontId="21" type="noConversion"/>
  </si>
  <si>
    <t xml:space="preserve">     营业税基数返还</t>
    <phoneticPr fontId="21" type="noConversion"/>
  </si>
  <si>
    <t>其中：均衡性转移支付</t>
    <phoneticPr fontId="21" type="noConversion"/>
  </si>
  <si>
    <t xml:space="preserve">  基本财力保障机制奖补资金</t>
    <phoneticPr fontId="21" type="noConversion"/>
  </si>
  <si>
    <t xml:space="preserve">  结算补助</t>
    <phoneticPr fontId="21" type="noConversion"/>
  </si>
  <si>
    <t xml:space="preserve">  单位划转补助</t>
    <phoneticPr fontId="21" type="noConversion"/>
  </si>
  <si>
    <t xml:space="preserve">  固定数额补助</t>
    <phoneticPr fontId="21" type="noConversion"/>
  </si>
  <si>
    <t xml:space="preserve">  贫困地区转移支付</t>
    <phoneticPr fontId="21" type="noConversion"/>
  </si>
  <si>
    <t xml:space="preserve">  农林水共同财政事权转移支付</t>
    <phoneticPr fontId="21" type="noConversion"/>
  </si>
  <si>
    <t>三、专项转移支付收入</t>
    <phoneticPr fontId="21" type="noConversion"/>
  </si>
  <si>
    <t>2020年地方政府债务限额余额情况表</t>
    <phoneticPr fontId="21" type="noConversion"/>
  </si>
  <si>
    <t>表15</t>
  </si>
  <si>
    <t>表16</t>
  </si>
  <si>
    <t>表19</t>
  </si>
  <si>
    <t>表20</t>
  </si>
  <si>
    <t>表21</t>
  </si>
  <si>
    <t>表1</t>
    <phoneticPr fontId="9" type="noConversion"/>
  </si>
  <si>
    <t>2021年市级对薛城区一般性转移支付及税收返还预算表</t>
  </si>
  <si>
    <t>2021年市级对薛城区专项转移支付预算表</t>
  </si>
  <si>
    <t>序号</t>
  </si>
  <si>
    <t>债券代码</t>
  </si>
  <si>
    <t>发行日期</t>
  </si>
  <si>
    <t>债券金额</t>
  </si>
  <si>
    <t>票面利率</t>
  </si>
  <si>
    <t>发行方式</t>
  </si>
  <si>
    <t>备注</t>
  </si>
  <si>
    <t>Q2037-0040</t>
  </si>
  <si>
    <t>2005529</t>
  </si>
  <si>
    <t>2020山东省政府农林水利及社会事业发展专项债6期-2020年山东省政府专项债券32期</t>
  </si>
  <si>
    <t>2020-05-27</t>
  </si>
  <si>
    <t>15年</t>
  </si>
  <si>
    <t>3.44</t>
  </si>
  <si>
    <t>公开发行</t>
  </si>
  <si>
    <t>其他自平衡专项债券</t>
  </si>
  <si>
    <t/>
  </si>
  <si>
    <t>Q2037-0027</t>
  </si>
  <si>
    <t>2005399</t>
  </si>
  <si>
    <t>2020年山东省政府交通能源市政产业园基础设施专项3期-2020年山东省政府专项21期</t>
  </si>
  <si>
    <t>2020-05-19</t>
  </si>
  <si>
    <t>20年</t>
  </si>
  <si>
    <t>3.55</t>
  </si>
  <si>
    <t>Q2037-0042</t>
  </si>
  <si>
    <t>2005684</t>
  </si>
  <si>
    <t>2020年山东省政府一般债券（五期）</t>
  </si>
  <si>
    <t>2020-07-14</t>
  </si>
  <si>
    <t>3.86</t>
  </si>
  <si>
    <t>一般债券</t>
  </si>
  <si>
    <t>Q2037-0049</t>
  </si>
  <si>
    <t>2005772</t>
  </si>
  <si>
    <t>2020年山东省政府棚改专项债券（一期）—2020年山东省政府专项债券（三十八期）</t>
  </si>
  <si>
    <t>2020-08-07</t>
  </si>
  <si>
    <t>7年</t>
  </si>
  <si>
    <t>项目名称</t>
    <phoneticPr fontId="21" type="noConversion"/>
  </si>
  <si>
    <t>2020年发行的新增地方政府专项债券情况表</t>
    <phoneticPr fontId="21" type="noConversion"/>
  </si>
  <si>
    <t>表14</t>
    <phoneticPr fontId="21" type="noConversion"/>
  </si>
  <si>
    <t>合   计</t>
    <phoneticPr fontId="21" type="noConversion"/>
  </si>
  <si>
    <t>薛城区人民医院感染性疾病综合楼改扩建项目</t>
    <phoneticPr fontId="21" type="noConversion"/>
  </si>
  <si>
    <t>薛城经济开发区基础设施配套建设工程</t>
    <phoneticPr fontId="21" type="noConversion"/>
  </si>
  <si>
    <t>枣庄市薛城区河湖库水系连通工程</t>
    <phoneticPr fontId="21" type="noConversion"/>
  </si>
  <si>
    <t xml:space="preserve"> 四里石一期改造工程</t>
    <phoneticPr fontId="21" type="noConversion"/>
  </si>
  <si>
    <t>科目名称</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</si>
  <si>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</si>
  <si>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</si>
  <si>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</si>
  <si>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</si>
  <si>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</si>
  <si>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</si>
  <si>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</si>
  <si>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</si>
  <si>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</si>
  <si>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</si>
  <si>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</si>
  <si>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</si>
  <si>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</si>
  <si>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</si>
  <si>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</si>
  <si>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</si>
  <si>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</si>
  <si>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</si>
  <si>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</si>
  <si>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</si>
  <si>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</si>
  <si>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</si>
  <si>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</si>
  <si>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</si>
  <si>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</si>
  <si>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</si>
  <si>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</si>
  <si>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</si>
  <si>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</si>
  <si>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</si>
  <si>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</si>
  <si>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</si>
  <si>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</si>
  <si>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</si>
  <si>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</si>
  <si>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</si>
  <si>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</si>
  <si>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</si>
  <si>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</si>
  <si>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</si>
  <si>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</si>
  <si>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</si>
  <si>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</si>
  <si>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</si>
  <si>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</si>
  <si>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</si>
  <si>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</si>
  <si>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</si>
  <si>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</si>
  <si>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</si>
  <si>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</si>
  <si>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</si>
  <si>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</si>
  <si>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</si>
  <si>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</si>
  <si>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</si>
  <si>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</si>
  <si>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</si>
  <si>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</si>
  <si>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</si>
  <si>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</si>
  <si>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</si>
  <si>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</si>
  <si>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</si>
  <si>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</si>
  <si>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</si>
  <si>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</si>
  <si>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</si>
  <si>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</si>
  <si>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</si>
  <si>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</si>
  <si>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</si>
  <si>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</si>
  <si>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</si>
  <si>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</si>
  <si>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</si>
  <si>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</si>
  <si>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</si>
  <si>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</si>
  <si>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</si>
  <si>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</si>
  <si>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</si>
  <si>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</si>
  <si>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</si>
  <si>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</si>
  <si>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</si>
  <si>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</si>
  <si>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</si>
  <si>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</si>
  <si>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</si>
  <si>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</si>
  <si>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</si>
  <si>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</si>
  <si>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</si>
  <si>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</si>
  <si>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</si>
  <si>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</si>
  <si>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</si>
  <si>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</si>
  <si>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</si>
  <si>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</si>
  <si>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</si>
  <si>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</si>
  <si>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</si>
  <si>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</si>
  <si>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</si>
  <si>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</si>
  <si>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</si>
  <si>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</si>
  <si>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</si>
  <si>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</si>
  <si>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</si>
  <si>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</si>
  <si>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</si>
  <si>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</si>
  <si>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</si>
  <si>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</si>
  <si>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</si>
  <si>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</si>
  <si>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</si>
  <si>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</si>
  <si>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</si>
  <si>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</si>
  <si>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</si>
  <si>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</si>
  <si>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</si>
  <si>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</si>
  <si>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</si>
  <si>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</si>
  <si>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</si>
  <si>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</si>
  <si>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</si>
  <si>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</si>
  <si>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</si>
  <si>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</si>
  <si>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</si>
  <si>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</si>
  <si>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</si>
  <si>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</si>
  <si>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</si>
  <si>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</si>
  <si>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</si>
  <si>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</si>
  <si>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</si>
  <si>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</si>
  <si>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</si>
  <si>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</si>
  <si>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</si>
  <si>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</si>
  <si>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</si>
  <si>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</si>
  <si>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</si>
  <si>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</si>
  <si>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</si>
  <si>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</si>
  <si>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</si>
  <si>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</si>
  <si>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</si>
  <si>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</si>
  <si>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</si>
  <si>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</si>
  <si>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</si>
  <si>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</si>
  <si>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</si>
  <si>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</si>
  <si>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</si>
  <si>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</si>
  <si>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</si>
  <si>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</si>
  <si>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</si>
  <si>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</si>
  <si>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</si>
  <si>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</si>
  <si>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</si>
  <si>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</si>
  <si>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</si>
  <si>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</si>
  <si>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</si>
  <si>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</si>
  <si>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</si>
  <si>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</si>
  <si>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</si>
  <si>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</si>
  <si>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</si>
  <si>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</si>
  <si>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</si>
  <si>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</si>
  <si>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</si>
  <si>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</si>
  <si>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</si>
  <si>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</si>
  <si>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</si>
  <si>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</si>
  <si>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</si>
  <si>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</si>
  <si>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</si>
  <si>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</si>
  <si>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</si>
  <si>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</si>
  <si>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</si>
  <si>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</si>
  <si>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</si>
  <si>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</si>
  <si>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</si>
  <si>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</si>
  <si>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</si>
  <si>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</si>
  <si>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</si>
  <si>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</si>
  <si>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</si>
  <si>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</si>
  <si>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</si>
  <si>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</si>
  <si>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</si>
  <si>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</si>
  <si>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</si>
  <si>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</si>
  <si>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</si>
  <si>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</si>
  <si>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</si>
  <si>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</si>
  <si>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</si>
  <si>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</si>
  <si>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</si>
  <si>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</si>
  <si>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</si>
  <si>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</si>
  <si>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</si>
  <si>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</si>
  <si>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</si>
  <si>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</si>
  <si>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</si>
  <si>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</si>
  <si>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</si>
  <si>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</si>
  <si>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</si>
  <si>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</si>
  <si>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</si>
  <si>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</si>
  <si>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</si>
  <si>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</si>
  <si>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</si>
  <si>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</si>
  <si>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</si>
  <si>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</si>
  <si>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</si>
  <si>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</si>
  <si>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</si>
  <si>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</si>
  <si>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</si>
  <si>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</si>
  <si>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</si>
  <si>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</si>
  <si>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</si>
  <si>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</si>
  <si>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</si>
  <si>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</si>
  <si>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</si>
  <si>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</si>
  <si>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</si>
  <si>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</si>
  <si>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</si>
  <si>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</si>
  <si>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</si>
  <si>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</si>
  <si>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</si>
  <si>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</si>
  <si>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</si>
  <si>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</si>
  <si>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</si>
  <si>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</si>
  <si>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</si>
  <si>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</si>
  <si>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</si>
  <si>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</si>
  <si>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</si>
  <si>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</si>
  <si>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</si>
  <si>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</si>
  <si>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</si>
  <si>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</si>
  <si>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</si>
  <si>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</si>
  <si>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</si>
  <si>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</si>
  <si>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</si>
  <si>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</si>
  <si>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</si>
  <si>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</si>
  <si>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</si>
  <si>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</si>
  <si>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</si>
  <si>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</si>
  <si>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</si>
  <si>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</si>
  <si>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</si>
  <si>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</si>
  <si>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</si>
  <si>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</si>
  <si>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</si>
  <si>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</si>
  <si>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</si>
  <si>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</si>
  <si>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</si>
  <si>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</si>
  <si>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</si>
  <si>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</si>
  <si>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</si>
  <si>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</si>
  <si>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</si>
  <si>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</si>
  <si>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</si>
  <si>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</si>
  <si>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</si>
  <si>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</si>
  <si>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</si>
  <si>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</si>
  <si>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</si>
  <si>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</si>
  <si>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</si>
  <si>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</si>
  <si>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</si>
  <si>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</si>
  <si>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</si>
  <si>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</si>
  <si>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</si>
  <si>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</si>
  <si>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</si>
  <si>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</si>
  <si>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</si>
  <si>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</si>
  <si>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</si>
  <si>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</si>
  <si>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</si>
  <si>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</si>
  <si>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</si>
  <si>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</si>
  <si>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</si>
  <si>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</si>
  <si>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</si>
  <si>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</si>
  <si>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</si>
  <si>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</si>
  <si>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</si>
  <si>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</si>
  <si>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</si>
  <si>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</si>
  <si>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</si>
  <si>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</si>
  <si>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</si>
  <si>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</si>
  <si>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</si>
  <si>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</si>
  <si>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</si>
  <si>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</si>
  <si>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</si>
  <si>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</si>
  <si>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</si>
  <si>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</si>
  <si>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</si>
  <si>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</si>
  <si>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</si>
  <si>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</si>
  <si>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</si>
  <si>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</si>
  <si>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</si>
  <si>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</si>
  <si>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</si>
  <si>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</si>
  <si>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</si>
  <si>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</si>
  <si>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</si>
  <si>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</si>
  <si>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</si>
  <si>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</si>
  <si>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</si>
  <si>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</si>
  <si>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</si>
  <si>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</si>
  <si>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</si>
  <si>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</si>
  <si>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</si>
  <si>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</si>
  <si>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</si>
  <si>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</si>
  <si>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</si>
  <si>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</si>
  <si>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</si>
  <si>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</si>
  <si>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</si>
  <si>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</si>
  <si>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</si>
  <si>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</si>
  <si>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</si>
  <si>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</si>
  <si>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</si>
  <si>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</si>
  <si>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</si>
  <si>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</si>
  <si>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</si>
  <si>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</si>
  <si>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</si>
  <si>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</si>
  <si>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</si>
  <si>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</si>
  <si>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</si>
  <si>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</si>
  <si>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</si>
  <si>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</si>
  <si>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</si>
  <si>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</si>
  <si>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</si>
  <si>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</si>
  <si>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</si>
  <si>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</si>
  <si>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</si>
  <si>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</si>
  <si>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</si>
  <si>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</si>
  <si>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</si>
  <si>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</si>
  <si>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</si>
  <si>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</si>
  <si>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</si>
  <si>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</si>
  <si>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</si>
  <si>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</si>
  <si>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</si>
  <si>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</si>
  <si>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</si>
  <si>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</si>
  <si>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</si>
  <si>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</si>
  <si>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</si>
  <si>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</si>
  <si>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</si>
  <si>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</si>
  <si>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</si>
  <si>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</si>
  <si>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</si>
  <si>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</si>
  <si>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</si>
  <si>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</si>
  <si>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</si>
  <si>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</si>
  <si>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</si>
  <si>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</si>
  <si>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</si>
  <si>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</si>
  <si>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</si>
  <si>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</si>
  <si>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</si>
  <si>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</si>
  <si>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</si>
  <si>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</si>
  <si>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</si>
  <si>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</si>
  <si>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</si>
  <si>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</si>
  <si>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</si>
  <si>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</si>
  <si>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</si>
  <si>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</si>
  <si>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</si>
  <si>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</si>
  <si>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</si>
  <si>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</si>
  <si>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</si>
  <si>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</si>
  <si>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</si>
  <si>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</si>
  <si>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</si>
  <si>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</si>
  <si>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</si>
  <si>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</si>
  <si>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</si>
  <si>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</si>
  <si>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</si>
  <si>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</si>
  <si>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</si>
  <si>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</si>
  <si>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</si>
  <si>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</si>
  <si>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</si>
  <si>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</si>
  <si>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</si>
  <si>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</si>
  <si>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</si>
  <si>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</si>
  <si>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</si>
  <si>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</si>
  <si>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</si>
  <si>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</si>
  <si>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</si>
  <si>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</si>
  <si>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</si>
  <si>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</si>
  <si>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</si>
  <si>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</si>
  <si>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</si>
  <si>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</si>
  <si>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</si>
  <si>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</si>
  <si>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</si>
  <si>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</si>
  <si>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</si>
  <si>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</si>
  <si>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</si>
  <si>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</si>
  <si>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</si>
  <si>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</si>
  <si>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</si>
  <si>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</si>
  <si>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</si>
  <si>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</si>
  <si>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</si>
  <si>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</si>
  <si>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</si>
  <si>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</si>
  <si>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</si>
  <si>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</si>
  <si>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</si>
  <si>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</si>
  <si>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</si>
  <si>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</si>
  <si>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</si>
  <si>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</si>
  <si>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</si>
  <si>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</si>
  <si>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</si>
  <si>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</si>
  <si>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</si>
  <si>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</si>
  <si>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</si>
  <si>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</si>
  <si>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</si>
  <si>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</si>
  <si>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</si>
  <si>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</si>
  <si>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</si>
  <si>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</si>
  <si>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</si>
  <si>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</si>
  <si>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</si>
  <si>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</si>
  <si>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</si>
  <si>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</si>
  <si>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</si>
  <si>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</si>
  <si>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</si>
  <si>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</si>
  <si>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</si>
  <si>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</si>
  <si>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</si>
  <si>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</si>
  <si>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</si>
  <si>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</si>
  <si>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</si>
  <si>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</si>
  <si>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</si>
  <si>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</si>
  <si>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</si>
  <si>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</si>
  <si>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</si>
  <si>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</si>
  <si>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</si>
  <si>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</si>
  <si>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</si>
  <si>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</si>
  <si>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</si>
  <si>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</si>
  <si>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</si>
  <si>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</si>
  <si>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</si>
  <si>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</si>
  <si>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</si>
  <si>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</si>
  <si>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</si>
  <si>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</si>
  <si>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</si>
  <si>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</si>
  <si>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</si>
  <si>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</si>
  <si>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</si>
  <si>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</si>
  <si>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</si>
  <si>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</si>
  <si>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</si>
  <si>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</si>
  <si>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</si>
  <si>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</si>
  <si>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</si>
  <si>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</si>
  <si>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</si>
  <si>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</si>
  <si>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</si>
  <si>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</si>
  <si>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</si>
  <si>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</si>
  <si>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</si>
  <si>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</si>
  <si>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</si>
  <si>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</si>
  <si>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</si>
  <si>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</si>
  <si>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</si>
  <si>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</si>
  <si>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</si>
  <si>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</si>
  <si>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</si>
  <si>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</si>
  <si>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</si>
  <si>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</si>
  <si>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</si>
  <si>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</si>
  <si>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</si>
  <si>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</si>
  <si>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</si>
  <si>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</si>
  <si>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</si>
  <si>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</si>
  <si>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</si>
  <si>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</si>
  <si>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</si>
  <si>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</si>
  <si>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</si>
  <si>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</si>
  <si>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</si>
  <si>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</si>
  <si>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</si>
  <si>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</si>
  <si>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</si>
  <si>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</si>
  <si>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</si>
  <si>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</si>
  <si>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</si>
  <si>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</si>
  <si>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</si>
  <si>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</si>
  <si>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</si>
  <si>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</si>
  <si>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</si>
  <si>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</si>
  <si>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</si>
  <si>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</si>
  <si>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</si>
  <si>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</si>
  <si>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</si>
  <si>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</si>
  <si>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</si>
  <si>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</si>
  <si>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</si>
  <si>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</si>
  <si>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</si>
  <si>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</si>
  <si>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</si>
  <si>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</si>
  <si>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</si>
  <si>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</si>
  <si>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</si>
  <si>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</si>
  <si>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</si>
  <si>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</si>
  <si>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</si>
  <si>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</si>
  <si>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</si>
  <si>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</si>
  <si>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</si>
  <si>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</si>
  <si>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</si>
  <si>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</si>
  <si>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</si>
  <si>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</si>
  <si>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</si>
  <si>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</si>
  <si>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</si>
  <si>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</si>
  <si>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</si>
  <si>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</si>
  <si>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</si>
  <si>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</si>
  <si>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</si>
  <si>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</si>
  <si>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</si>
  <si>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</si>
  <si>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</si>
  <si>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</si>
  <si>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</si>
  <si>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</si>
  <si>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</si>
  <si>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</si>
  <si>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</si>
  <si>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</si>
  <si>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</si>
  <si>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</si>
  <si>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</si>
  <si>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</si>
  <si>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</si>
  <si>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</si>
  <si>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</si>
  <si>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</si>
  <si>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</si>
  <si>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</si>
  <si>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</si>
  <si>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</si>
  <si>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</si>
  <si>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</si>
  <si>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</si>
  <si>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</si>
  <si>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</si>
  <si>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</si>
  <si>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</si>
  <si>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</si>
  <si>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</si>
  <si>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</si>
  <si>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</si>
  <si>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</si>
  <si>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</si>
  <si>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</si>
  <si>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</si>
  <si>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</si>
  <si>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</si>
  <si>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</si>
  <si>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</si>
  <si>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</si>
  <si>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</si>
  <si>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</si>
  <si>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</si>
  <si>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</si>
  <si>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</si>
  <si>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</si>
  <si>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</si>
  <si>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</si>
  <si>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</si>
  <si>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</si>
  <si>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</si>
  <si>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</si>
  <si>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</si>
  <si>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</si>
  <si>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</si>
  <si>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</si>
  <si>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</si>
  <si>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</si>
  <si>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</si>
  <si>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</si>
  <si>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</si>
  <si>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</si>
  <si>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</si>
  <si>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</si>
  <si>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</si>
  <si>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</si>
  <si>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</si>
  <si>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</si>
  <si>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</si>
  <si>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</si>
  <si>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</si>
  <si>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</si>
  <si>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</si>
  <si>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</si>
  <si>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</si>
  <si>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</si>
  <si>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</si>
  <si>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</si>
  <si>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</si>
  <si>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</si>
  <si>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</si>
  <si>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</si>
  <si>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</si>
  <si>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</si>
  <si>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</si>
  <si>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</si>
  <si>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</si>
  <si>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</si>
  <si>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</si>
  <si>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</si>
  <si>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</si>
  <si>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</si>
  <si>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</si>
  <si>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</si>
  <si>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</si>
  <si>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</si>
  <si>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</si>
  <si>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</si>
  <si>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</si>
  <si>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</si>
  <si>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</si>
  <si>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</si>
  <si>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</si>
  <si>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</si>
  <si>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</si>
  <si>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</si>
  <si>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</si>
  <si>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</si>
  <si>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</si>
  <si>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</si>
  <si>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</si>
  <si>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</si>
  <si>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</si>
  <si>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</si>
  <si>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</si>
  <si>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</si>
  <si>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</si>
  <si>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</si>
  <si>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</si>
  <si>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</si>
  <si>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</si>
  <si>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</si>
  <si>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</si>
  <si>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</si>
  <si>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</si>
  <si>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</si>
  <si>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</si>
  <si>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</si>
  <si>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</si>
  <si>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</si>
  <si>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</si>
  <si>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</si>
  <si>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</si>
  <si>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</si>
  <si>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</si>
  <si>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</si>
  <si>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</si>
  <si>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</si>
  <si>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</si>
  <si>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</si>
  <si>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</si>
  <si>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</si>
  <si>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</si>
  <si>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</si>
  <si>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</si>
  <si>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</si>
  <si>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</si>
  <si>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</si>
  <si>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</si>
  <si>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</si>
  <si>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</si>
  <si>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</si>
  <si>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</si>
  <si>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</si>
  <si>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</si>
  <si>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</si>
  <si>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</si>
  <si>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</si>
  <si>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</si>
  <si>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</si>
  <si>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</si>
  <si>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</si>
  <si>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</si>
  <si>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</si>
  <si>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</si>
  <si>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</si>
  <si>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</si>
  <si>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</si>
  <si>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</si>
  <si>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</si>
  <si>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</si>
  <si>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</si>
  <si>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</si>
  <si>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</si>
  <si>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</si>
  <si>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</si>
  <si>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</si>
  <si>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</si>
  <si>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</si>
  <si>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</si>
  <si>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</si>
  <si>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</si>
  <si>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</si>
  <si>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</si>
  <si>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</si>
  <si>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</si>
  <si>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</si>
  <si>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</si>
  <si>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</si>
  <si>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</si>
  <si>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</si>
  <si>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</si>
  <si>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</si>
  <si>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</si>
  <si>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</si>
  <si>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</si>
  <si>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</si>
  <si>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</si>
  <si>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</si>
  <si>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</si>
  <si>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</si>
  <si>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</si>
  <si>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</si>
  <si>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</si>
  <si>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</si>
  <si>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</si>
  <si>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</si>
  <si>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</si>
  <si>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</si>
  <si>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</si>
  <si>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</si>
  <si>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</si>
  <si>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</si>
  <si>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</si>
  <si>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</si>
  <si>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</si>
  <si>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</si>
  <si>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</si>
  <si>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</si>
  <si>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</si>
  <si>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</si>
  <si>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</si>
  <si>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</si>
  <si>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</si>
  <si>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</si>
  <si>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</si>
  <si>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</si>
  <si>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</si>
  <si>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</si>
  <si>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</si>
  <si>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</si>
  <si>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</si>
  <si>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</si>
  <si>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</si>
  <si>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</si>
  <si>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</si>
  <si>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</si>
  <si>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</si>
  <si>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</si>
  <si>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</si>
  <si>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</si>
  <si>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</si>
  <si>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</si>
  <si>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</si>
  <si>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</si>
  <si>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</si>
  <si>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</si>
  <si>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</si>
  <si>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</si>
  <si>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</si>
  <si>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</si>
  <si>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</si>
  <si>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</si>
  <si>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</si>
  <si>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</si>
  <si>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</si>
  <si>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</si>
  <si>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</si>
  <si>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</si>
  <si>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</si>
  <si>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</si>
  <si>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</si>
  <si>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</si>
  <si>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</si>
  <si>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</si>
  <si>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</si>
  <si>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</si>
  <si>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</si>
  <si>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</si>
  <si>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</si>
  <si>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</si>
  <si>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</si>
  <si>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</si>
  <si>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</si>
  <si>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</si>
  <si>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</si>
  <si>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</si>
  <si>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</si>
  <si>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</si>
  <si>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</si>
  <si>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</si>
  <si>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</si>
  <si>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</si>
  <si>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</si>
  <si>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</si>
  <si>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</si>
  <si>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</si>
  <si>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</si>
  <si>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</si>
  <si>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</si>
  <si>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</si>
  <si>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</si>
  <si>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</si>
  <si>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</si>
  <si>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</si>
  <si>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</si>
  <si>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</si>
  <si>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</si>
  <si>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</si>
  <si>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</si>
  <si>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</si>
  <si>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</si>
  <si>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</si>
  <si>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</si>
  <si>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</si>
  <si>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</si>
  <si>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</si>
  <si>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</si>
  <si>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</si>
  <si>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</si>
  <si>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</si>
  <si>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</si>
  <si>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</si>
  <si>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</si>
  <si>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</si>
  <si>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</si>
  <si>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</si>
  <si>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</si>
  <si>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</si>
  <si>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</si>
  <si>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</si>
  <si>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</si>
  <si>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</si>
  <si>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</si>
  <si>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</si>
  <si>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</si>
  <si>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</si>
  <si>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</si>
  <si>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</si>
  <si>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</si>
  <si>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</si>
  <si>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</si>
  <si>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</si>
  <si>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</si>
  <si>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</si>
  <si>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</si>
  <si>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</si>
  <si>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</si>
  <si>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</si>
  <si>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</si>
  <si>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</si>
  <si>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</si>
  <si>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</si>
  <si>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</si>
  <si>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</si>
  <si>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</si>
  <si>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</si>
  <si>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</si>
  <si>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</si>
  <si>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</si>
  <si>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</si>
  <si>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</si>
  <si>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科目编码</t>
  </si>
  <si>
    <t>2020年执行数</t>
    <phoneticPr fontId="21" type="noConversion"/>
  </si>
  <si>
    <t>2020年区级一般公共预算支出执行细化表</t>
    <phoneticPr fontId="21" type="noConversion"/>
  </si>
  <si>
    <t xml:space="preserve">      应急物资储备</t>
    <phoneticPr fontId="21" type="noConversion"/>
  </si>
  <si>
    <t>单位：万元</t>
    <phoneticPr fontId="21" type="noConversion"/>
  </si>
  <si>
    <t>表5</t>
    <phoneticPr fontId="21" type="noConversion"/>
  </si>
  <si>
    <t>2020年区级一般公共预算支出执行细化表</t>
    <phoneticPr fontId="21" type="noConversion"/>
  </si>
  <si>
    <t xml:space="preserve">  预备费</t>
    <phoneticPr fontId="21" type="noConversion"/>
  </si>
  <si>
    <t>2021年预算数</t>
    <phoneticPr fontId="21" type="noConversion"/>
  </si>
  <si>
    <t>项        目</t>
  </si>
  <si>
    <t>一、机关工资福利支出</t>
  </si>
  <si>
    <t xml:space="preserve">    工资奖金津补贴</t>
  </si>
  <si>
    <t xml:space="preserve">    社会保障缴费</t>
    <phoneticPr fontId="21" type="noConversion"/>
  </si>
  <si>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</si>
  <si>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</si>
  <si>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</si>
  <si>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</si>
  <si>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</si>
  <si>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</si>
  <si>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</si>
  <si>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</si>
  <si>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</si>
  <si>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</si>
  <si>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</si>
  <si>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</si>
  <si>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</si>
  <si>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</si>
  <si>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</si>
  <si>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</si>
  <si>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</si>
  <si>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</si>
  <si>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</si>
  <si>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</si>
  <si>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</si>
  <si>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</si>
  <si>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</si>
  <si>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</si>
  <si>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</si>
  <si>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</si>
  <si>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</si>
  <si>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</si>
  <si>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</si>
  <si>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</si>
  <si>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</si>
  <si>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</si>
  <si>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</si>
  <si>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</si>
  <si>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</si>
  <si>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</si>
  <si>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</si>
  <si>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</si>
  <si>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</si>
  <si>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</si>
  <si>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</si>
  <si>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</si>
  <si>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</si>
  <si>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</si>
  <si>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</si>
  <si>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十一、债务利息及费用支出</t>
  </si>
  <si>
    <t xml:space="preserve">    国内债务付息</t>
  </si>
  <si>
    <t xml:space="preserve">    国外债务付息</t>
  </si>
  <si>
    <t xml:space="preserve">    国内债务发行费用</t>
  </si>
  <si>
    <t>十二、预备费及其他支出</t>
  </si>
  <si>
    <t xml:space="preserve">    预备费</t>
  </si>
  <si>
    <t xml:space="preserve">          本年支出合计</t>
  </si>
  <si>
    <t>2021年区级一般公共预算基本支出预算表（按经济分类）</t>
    <phoneticPr fontId="21" type="noConversion"/>
  </si>
  <si>
    <t>2021年预算数</t>
    <phoneticPr fontId="21" type="noConversion"/>
  </si>
  <si>
    <t>表7</t>
    <phoneticPr fontId="21" type="noConversion"/>
  </si>
  <si>
    <t>合            计</t>
    <phoneticPr fontId="21" type="noConversion"/>
  </si>
  <si>
    <t>返还性收入</t>
    <phoneticPr fontId="21" type="noConversion"/>
  </si>
  <si>
    <t>一般性转移支付收入</t>
    <phoneticPr fontId="21" type="noConversion"/>
  </si>
  <si>
    <t>2021年市级对薛城区一般性转移支付及税收返还预算表</t>
    <phoneticPr fontId="21" type="noConversion"/>
  </si>
  <si>
    <t>表8</t>
    <phoneticPr fontId="21" type="noConversion"/>
  </si>
  <si>
    <t>2021年市级对薛城区专项转移支付预算表</t>
    <phoneticPr fontId="21" type="noConversion"/>
  </si>
  <si>
    <t xml:space="preserve">        自然资源海洋气象等</t>
    <phoneticPr fontId="21" type="noConversion"/>
  </si>
  <si>
    <t xml:space="preserve">        住房保障</t>
    <phoneticPr fontId="21" type="noConversion"/>
  </si>
  <si>
    <t xml:space="preserve">        粮油物质储备</t>
    <phoneticPr fontId="21" type="noConversion"/>
  </si>
  <si>
    <t xml:space="preserve">        灾害防治及应急管理</t>
    <phoneticPr fontId="21" type="noConversion"/>
  </si>
  <si>
    <t xml:space="preserve">        其他</t>
    <phoneticPr fontId="21" type="noConversion"/>
  </si>
  <si>
    <t>表9</t>
    <phoneticPr fontId="21" type="noConversion"/>
  </si>
  <si>
    <t>项         目</t>
  </si>
  <si>
    <r>
      <t>2021年区对镇政府性基金预算转移支付预算情况的说明：</t>
    </r>
    <r>
      <rPr>
        <sz val="12"/>
        <rFont val="宋体"/>
        <family val="3"/>
        <charset val="134"/>
      </rPr>
      <t>结合区级财力情况，年初暂不安排政府性基金转移支付预算，年中根据需要追加安排。</t>
    </r>
    <phoneticPr fontId="21" type="noConversion"/>
  </si>
  <si>
    <t>表21</t>
    <phoneticPr fontId="21" type="noConversion"/>
  </si>
  <si>
    <t>关于2020年区级一般公共预算安排的转移转移支付项目情况的说明</t>
    <phoneticPr fontId="21" type="noConversion"/>
  </si>
  <si>
    <t xml:space="preserve">  住房保障共同财政事权转移支付</t>
    <phoneticPr fontId="21" type="noConversion"/>
  </si>
  <si>
    <t>2020年全区政府性基金预算支出执行情况表</t>
    <phoneticPr fontId="21" type="noConversion"/>
  </si>
  <si>
    <t xml:space="preserve">    其中：城乡社区</t>
    <phoneticPr fontId="21" type="noConversion"/>
  </si>
  <si>
    <t>四、政府性基金预算补助</t>
    <phoneticPr fontId="21" type="noConversion"/>
  </si>
  <si>
    <t>表13</t>
    <phoneticPr fontId="9" type="noConversion"/>
  </si>
  <si>
    <t>表18</t>
    <phoneticPr fontId="21" type="noConversion"/>
  </si>
  <si>
    <t>表17</t>
    <phoneticPr fontId="9" type="noConversion"/>
  </si>
  <si>
    <t>表2</t>
    <phoneticPr fontId="9" type="noConversion"/>
  </si>
  <si>
    <t>表4</t>
    <phoneticPr fontId="9" type="noConversion"/>
  </si>
  <si>
    <t>表9</t>
    <phoneticPr fontId="9" type="noConversion"/>
  </si>
  <si>
    <r>
      <t>表1</t>
    </r>
    <r>
      <rPr>
        <b/>
        <sz val="11"/>
        <rFont val="宋体"/>
        <family val="3"/>
        <charset val="134"/>
      </rPr>
      <t>0</t>
    </r>
    <phoneticPr fontId="56" type="noConversion"/>
  </si>
  <si>
    <t>表11</t>
    <phoneticPr fontId="21" type="noConversion"/>
  </si>
  <si>
    <r>
      <t xml:space="preserve">    2020年区级一般公共预算安排的对各镇街转移支付预算数为30566万元，具体情况如下：
    </t>
    </r>
    <r>
      <rPr>
        <sz val="12"/>
        <rFont val="黑体"/>
        <family val="3"/>
        <charset val="134"/>
      </rPr>
      <t>一、一般性转移支付:</t>
    </r>
    <r>
      <rPr>
        <sz val="12"/>
        <rFont val="宋体"/>
        <family val="3"/>
        <charset val="134"/>
        <scheme val="minor"/>
      </rPr>
      <t>2020年区</t>
    </r>
    <r>
      <rPr>
        <sz val="12"/>
        <rFont val="宋体"/>
        <family val="3"/>
        <charset val="134"/>
      </rPr>
      <t xml:space="preserve">级安排对各镇街一般性转移支付预算数为28171万元，其中：
   </t>
    </r>
    <r>
      <rPr>
        <b/>
        <sz val="12"/>
        <rFont val="宋体"/>
        <family val="3"/>
        <charset val="134"/>
      </rPr>
      <t xml:space="preserve"> </t>
    </r>
    <r>
      <rPr>
        <b/>
        <sz val="12"/>
        <rFont val="宋体"/>
        <family val="3"/>
        <charset val="134"/>
        <scheme val="minor"/>
      </rPr>
      <t>（一）均衡性转移支付1504万元。</t>
    </r>
    <r>
      <rPr>
        <sz val="12"/>
        <rFont val="宋体"/>
        <family val="3"/>
        <charset val="134"/>
        <scheme val="minor"/>
      </rPr>
      <t xml:space="preserve">主要用于均衡各镇街间财力差异，增强财政困难地区提供公共服务能力，推荐区域间基本公共服务均等化。
    </t>
    </r>
    <r>
      <rPr>
        <b/>
        <sz val="12"/>
        <rFont val="宋体"/>
        <family val="3"/>
        <charset val="134"/>
        <scheme val="minor"/>
      </rPr>
      <t>（二）基本财力保障机制奖补资金10880万元</t>
    </r>
    <r>
      <rPr>
        <sz val="12"/>
        <rFont val="宋体"/>
        <family val="3"/>
        <charset val="134"/>
        <scheme val="minor"/>
      </rPr>
      <t xml:space="preserve">。主要用于增强镇街“保工资、保运转、保基本民生”，以及落实中央和省市区各项民生政策等基本财力需要。
    </t>
    </r>
    <r>
      <rPr>
        <b/>
        <sz val="12"/>
        <rFont val="宋体"/>
        <family val="3"/>
        <charset val="134"/>
        <scheme val="minor"/>
      </rPr>
      <t>（三）结算补助收入696万元。</t>
    </r>
    <r>
      <rPr>
        <sz val="12"/>
        <rFont val="宋体"/>
        <family val="3"/>
        <charset val="134"/>
        <scheme val="minor"/>
      </rPr>
      <t xml:space="preserve">主要是区级对各镇街的结算补助收入。
    </t>
    </r>
    <r>
      <rPr>
        <b/>
        <sz val="12"/>
        <rFont val="宋体"/>
        <family val="3"/>
        <charset val="134"/>
        <scheme val="minor"/>
      </rPr>
      <t>（四）企事业单位划转补助收入-452万元。</t>
    </r>
    <r>
      <rPr>
        <sz val="12"/>
        <rFont val="宋体"/>
        <family val="3"/>
        <charset val="134"/>
        <scheme val="minor"/>
      </rPr>
      <t xml:space="preserve">主要是对各镇街教师工资、离休费等部门体制上划数。
    </t>
    </r>
    <r>
      <rPr>
        <b/>
        <sz val="12"/>
        <rFont val="宋体"/>
        <family val="3"/>
        <charset val="134"/>
        <scheme val="minor"/>
      </rPr>
      <t>（五）固定数额补助收入5275万元。</t>
    </r>
    <r>
      <rPr>
        <sz val="12"/>
        <rFont val="宋体"/>
        <family val="3"/>
        <charset val="134"/>
        <scheme val="minor"/>
      </rPr>
      <t xml:space="preserve">主要是对各镇街固定数额工资补助等。
    </t>
    </r>
    <r>
      <rPr>
        <b/>
        <sz val="12"/>
        <rFont val="宋体"/>
        <family val="3"/>
        <charset val="134"/>
        <scheme val="minor"/>
      </rPr>
      <t>（六）贫困地区转移支付1339万元。</t>
    </r>
    <r>
      <rPr>
        <sz val="12"/>
        <rFont val="宋体"/>
        <family val="3"/>
        <charset val="134"/>
        <scheme val="minor"/>
      </rPr>
      <t xml:space="preserve">主要是扶贫发展资金。
    </t>
    </r>
    <r>
      <rPr>
        <b/>
        <sz val="12"/>
        <rFont val="宋体"/>
        <family val="3"/>
        <charset val="134"/>
        <scheme val="minor"/>
      </rPr>
      <t>（七）农林水共同财政事权转移支付3366万元。</t>
    </r>
    <r>
      <rPr>
        <sz val="12"/>
        <rFont val="宋体"/>
        <family val="3"/>
        <charset val="134"/>
        <scheme val="minor"/>
      </rPr>
      <t xml:space="preserve">主要是乡村振兴、美丽乡村建设等各项补助资金。
    </t>
    </r>
    <r>
      <rPr>
        <b/>
        <sz val="12"/>
        <rFont val="宋体"/>
        <family val="3"/>
        <charset val="134"/>
        <scheme val="minor"/>
      </rPr>
      <t>（八）住房保障共同财政事权转移支付14万元。</t>
    </r>
    <r>
      <rPr>
        <sz val="12"/>
        <rFont val="宋体"/>
        <family val="3"/>
        <charset val="134"/>
        <scheme val="minor"/>
      </rPr>
      <t xml:space="preserve">主要是危房改造补助资金。
    </t>
    </r>
    <r>
      <rPr>
        <b/>
        <sz val="12"/>
        <rFont val="宋体"/>
        <family val="3"/>
        <charset val="134"/>
        <scheme val="minor"/>
      </rPr>
      <t>（九）其他一般性转移支付收入5549万元。</t>
    </r>
    <r>
      <rPr>
        <sz val="12"/>
        <rFont val="宋体"/>
        <family val="3"/>
        <charset val="134"/>
        <scheme val="minor"/>
      </rPr>
      <t xml:space="preserve">主要用于保障城镇化建设、创卫、城乡环卫一体化、社区党建等方面支出。
   </t>
    </r>
    <r>
      <rPr>
        <sz val="12"/>
        <rFont val="黑体"/>
        <family val="3"/>
        <charset val="134"/>
      </rPr>
      <t>二、专项转移支付：</t>
    </r>
    <r>
      <rPr>
        <sz val="12"/>
        <rFont val="宋体"/>
        <family val="3"/>
        <charset val="134"/>
        <scheme val="minor"/>
      </rPr>
      <t xml:space="preserve">2020年区级对各镇街专项转移支付预算数为0万元，主要因为进一步完善转移支付制度，优化转移支付结构，增加一般性转移支付占比，将具有一般性转移支付性质的专项转移支付调整为一般性转移支付，增强基层镇街财政的统筹能力。
</t>
    </r>
    <phoneticPr fontId="21" type="noConversion"/>
  </si>
  <si>
    <t>表15</t>
    <phoneticPr fontId="21" type="noConversion"/>
  </si>
  <si>
    <t>表12</t>
    <phoneticPr fontId="21" type="noConversion"/>
  </si>
  <si>
    <t>关于2021年区级一般公共预算安排的转移转移支付项目情况的说明</t>
    <phoneticPr fontId="21" type="noConversion"/>
  </si>
  <si>
    <r>
      <t xml:space="preserve">    2021年区级一般公共预算安排的对各镇街转移支付预算数为29400万元，具体情况如下：
    </t>
    </r>
    <r>
      <rPr>
        <sz val="12"/>
        <rFont val="黑体"/>
        <family val="3"/>
        <charset val="134"/>
      </rPr>
      <t>一、一般性转移支付:</t>
    </r>
    <r>
      <rPr>
        <sz val="12"/>
        <rFont val="宋体"/>
        <family val="3"/>
        <charset val="134"/>
      </rPr>
      <t>年区级安排对各镇街一般性转移支付预算数为</t>
    </r>
    <r>
      <rPr>
        <sz val="12"/>
        <rFont val="黑体"/>
        <family val="3"/>
        <charset val="134"/>
      </rPr>
      <t>27005</t>
    </r>
    <r>
      <rPr>
        <sz val="12"/>
        <rFont val="宋体"/>
        <family val="3"/>
        <charset val="134"/>
      </rPr>
      <t xml:space="preserve">万元，其中：
   </t>
    </r>
    <r>
      <rPr>
        <b/>
        <sz val="12"/>
        <rFont val="宋体"/>
        <family val="3"/>
        <charset val="134"/>
      </rPr>
      <t xml:space="preserve"> </t>
    </r>
    <r>
      <rPr>
        <b/>
        <sz val="12"/>
        <rFont val="宋体"/>
        <family val="3"/>
        <charset val="134"/>
        <scheme val="minor"/>
      </rPr>
      <t>（一）均衡性转移支付1504万元。</t>
    </r>
    <r>
      <rPr>
        <sz val="12"/>
        <rFont val="宋体"/>
        <family val="3"/>
        <charset val="134"/>
        <scheme val="minor"/>
      </rPr>
      <t xml:space="preserve">主要用于均衡各镇街间财力差异，增强财政困难地区提供公共服务能力，推荐区域间基本公共服务均等化。
    </t>
    </r>
    <r>
      <rPr>
        <b/>
        <sz val="12"/>
        <rFont val="宋体"/>
        <family val="3"/>
        <charset val="134"/>
        <scheme val="minor"/>
      </rPr>
      <t>（二）基本财力保障机制奖补资金10980万元</t>
    </r>
    <r>
      <rPr>
        <sz val="12"/>
        <rFont val="宋体"/>
        <family val="3"/>
        <charset val="134"/>
        <scheme val="minor"/>
      </rPr>
      <t xml:space="preserve">。主要用于增强镇街“保工资、保运转、保基本民生”，以及落实中央和省市区各项民生政策等基本财力需要。
    </t>
    </r>
    <r>
      <rPr>
        <b/>
        <sz val="12"/>
        <rFont val="宋体"/>
        <family val="3"/>
        <charset val="134"/>
        <scheme val="minor"/>
      </rPr>
      <t>（三）结算补助收入696万元。</t>
    </r>
    <r>
      <rPr>
        <sz val="12"/>
        <rFont val="宋体"/>
        <family val="3"/>
        <charset val="134"/>
        <scheme val="minor"/>
      </rPr>
      <t xml:space="preserve">主要是区级对各镇街的结算补助收入。
    </t>
    </r>
    <r>
      <rPr>
        <b/>
        <sz val="12"/>
        <rFont val="宋体"/>
        <family val="3"/>
        <charset val="134"/>
        <scheme val="minor"/>
      </rPr>
      <t>（四）企事业单位划转补助收入-452万元。</t>
    </r>
    <r>
      <rPr>
        <sz val="12"/>
        <rFont val="宋体"/>
        <family val="3"/>
        <charset val="134"/>
        <scheme val="minor"/>
      </rPr>
      <t xml:space="preserve">主要是对各镇街教师工资、离休费等部门体制上划数。
    </t>
    </r>
    <r>
      <rPr>
        <b/>
        <sz val="12"/>
        <rFont val="宋体"/>
        <family val="3"/>
        <charset val="134"/>
        <scheme val="minor"/>
      </rPr>
      <t>（五）固定数额补助收入5275万元。</t>
    </r>
    <r>
      <rPr>
        <sz val="12"/>
        <rFont val="宋体"/>
        <family val="3"/>
        <charset val="134"/>
        <scheme val="minor"/>
      </rPr>
      <t xml:space="preserve">主要是对各镇街固定数额工资补助等。
    </t>
    </r>
    <r>
      <rPr>
        <b/>
        <sz val="12"/>
        <rFont val="宋体"/>
        <family val="3"/>
        <charset val="134"/>
        <scheme val="minor"/>
      </rPr>
      <t>（六）贫困地区转移支付1318万元。</t>
    </r>
    <r>
      <rPr>
        <sz val="12"/>
        <rFont val="宋体"/>
        <family val="3"/>
        <charset val="134"/>
        <scheme val="minor"/>
      </rPr>
      <t xml:space="preserve">主要是扶贫发展资金。
    </t>
    </r>
    <r>
      <rPr>
        <b/>
        <sz val="12"/>
        <rFont val="宋体"/>
        <family val="3"/>
        <charset val="134"/>
        <scheme val="minor"/>
      </rPr>
      <t>（七）农林水共同财政事权转移支付3184万元。</t>
    </r>
    <r>
      <rPr>
        <sz val="12"/>
        <rFont val="宋体"/>
        <family val="3"/>
        <charset val="134"/>
        <scheme val="minor"/>
      </rPr>
      <t xml:space="preserve">主要是乡村振兴、美丽乡村建设等各项补助资金。
    </t>
    </r>
    <r>
      <rPr>
        <b/>
        <sz val="12"/>
        <rFont val="宋体"/>
        <family val="3"/>
        <charset val="134"/>
        <scheme val="minor"/>
      </rPr>
      <t>（八）其他一般性转移支付收入4500万元。</t>
    </r>
    <r>
      <rPr>
        <sz val="12"/>
        <rFont val="宋体"/>
        <family val="3"/>
        <charset val="134"/>
        <scheme val="minor"/>
      </rPr>
      <t xml:space="preserve">主要用于保障城镇化建设、创卫、城乡环卫一体化、社区党建等方面支出。
   </t>
    </r>
    <r>
      <rPr>
        <sz val="12"/>
        <rFont val="黑体"/>
        <family val="3"/>
        <charset val="134"/>
      </rPr>
      <t>二、专项转移支付：</t>
    </r>
    <r>
      <rPr>
        <sz val="12"/>
        <rFont val="宋体"/>
        <family val="3"/>
        <charset val="134"/>
        <scheme val="minor"/>
      </rPr>
      <t xml:space="preserve">2021年区级对各镇街专项转移支付预算数为0万元，主要因为进一步完善转移支付制度，优化转移支付结构，增加一般性转移支付占比，将具有一般性转移支付性质的专项转移支付调整为一般性转移支付，增强基层镇街财政的统筹能力。
</t>
    </r>
    <phoneticPr fontId="21" type="noConversion"/>
  </si>
  <si>
    <t>目  录</t>
    <phoneticPr fontId="21" type="noConversion"/>
  </si>
  <si>
    <t>表1</t>
    <phoneticPr fontId="21" type="noConversion"/>
  </si>
  <si>
    <t>三、国有资本经营预算</t>
    <phoneticPr fontId="21" type="noConversion"/>
  </si>
  <si>
    <t>表17</t>
    <phoneticPr fontId="21" type="noConversion"/>
  </si>
  <si>
    <t>四、社保基金预算</t>
    <phoneticPr fontId="21" type="noConversion"/>
  </si>
  <si>
    <t>表22</t>
    <phoneticPr fontId="21" type="noConversion"/>
  </si>
  <si>
    <t>表23</t>
  </si>
  <si>
    <t>表24</t>
  </si>
  <si>
    <t>五、地方政府债务情况</t>
    <phoneticPr fontId="21" type="noConversion"/>
  </si>
  <si>
    <t>表25</t>
    <phoneticPr fontId="21" type="noConversion"/>
  </si>
  <si>
    <t>表26</t>
  </si>
  <si>
    <t>表27</t>
  </si>
  <si>
    <t>表28</t>
  </si>
  <si>
    <t>表29</t>
  </si>
  <si>
    <t>表30</t>
  </si>
  <si>
    <t>表31</t>
  </si>
  <si>
    <t>表32</t>
  </si>
  <si>
    <t>第二部分   2021年政府预算</t>
    <phoneticPr fontId="21" type="noConversion"/>
  </si>
  <si>
    <t>2021年全区一般公共预算收入草案表（代编）</t>
  </si>
  <si>
    <t>2021年全区一般公共预算支出草案表（代编）</t>
  </si>
  <si>
    <t>2021年区本级一般公共预算收入草案表</t>
  </si>
  <si>
    <t>2021年区本级一般公共预算支出草案表</t>
  </si>
  <si>
    <t>2021年区本级一般公共预算支出草案表（功能分类）</t>
  </si>
  <si>
    <t>2021年区本级一般公共预算基本支出草案表（经济分类）</t>
  </si>
  <si>
    <t>2021年一般公共预算安排的税收返还和转移支付分地区预算表及说明</t>
  </si>
  <si>
    <t>2021年一般公共预算安排的专项转移支付分项目预算表及说明</t>
  </si>
  <si>
    <t>2021年全区政府性基金预算收入草案表（代编）</t>
  </si>
  <si>
    <t>2021年全区政府性基金预算支出草案表（代编）</t>
  </si>
  <si>
    <t>2021年区本级政府性基金预算收入草案表</t>
  </si>
  <si>
    <t>2021年区本级政府性基金预算支出草案表</t>
  </si>
  <si>
    <t>2021年区对镇街政府性基金转移支付分项目预算表及说明</t>
  </si>
  <si>
    <t>2021年区对镇街政府性基金转移支付分地区预算表及说明</t>
  </si>
  <si>
    <t>2021年全区国有资本经营预算收入草案表（代编）</t>
  </si>
  <si>
    <t>2021年全区国有资本经营预算支出草案表（代编）</t>
  </si>
  <si>
    <t>2021年区本级国有资本经营预算收入草案表</t>
  </si>
  <si>
    <t>2021年区本级国有资本经营预算支出草案表</t>
  </si>
  <si>
    <t>2021年区对下国有资本经营预算转移支付分项目分地区预算表及说明</t>
  </si>
  <si>
    <t>2021年薛城区社会保险基金收入草案表（代编）</t>
  </si>
  <si>
    <t>2021年薛城区社会保险基金支出草案表（代编）</t>
  </si>
  <si>
    <t>2021年末社会保险基金预算结余预算表（代编）</t>
  </si>
  <si>
    <t>2021年全区政府债务收支计划表</t>
  </si>
  <si>
    <t>2021年区本级政府债务收支计划表</t>
  </si>
  <si>
    <t>2021年“三保”支出预算情况</t>
  </si>
  <si>
    <t>2020年薛城区地方政府债务限额余额情况表</t>
  </si>
  <si>
    <t>2020年薛城区地方政府一般债务限额余额情况表</t>
  </si>
  <si>
    <t>2020年薛城区地方政府专项债务限额余额情况表</t>
  </si>
  <si>
    <t>2020年薛城区地方政府债券发行情况表</t>
  </si>
  <si>
    <t>2020年新增专项债券发行明细情况表</t>
  </si>
  <si>
    <t>2020年薛城区地方政府债券还本付息情况表</t>
  </si>
  <si>
    <t>关于全区及区本级地方政府债务2020年执行情况及2021年预算有关情况的说明</t>
  </si>
  <si>
    <t>2021年全区一般公共预算收入草案表（代编）</t>
    <phoneticPr fontId="9" type="noConversion"/>
  </si>
  <si>
    <t>2021年全区一般公共预算支出草案表（代编）</t>
    <phoneticPr fontId="9" type="noConversion"/>
  </si>
  <si>
    <t>2021年区本级一般公共预算收入草案表</t>
    <phoneticPr fontId="9" type="noConversion"/>
  </si>
  <si>
    <t>2021年区本级一般公共预算支出草案表</t>
    <phoneticPr fontId="9" type="noConversion"/>
  </si>
  <si>
    <t>2021年区本级一般公共预算支出草案表（功能分类）</t>
    <phoneticPr fontId="21" type="noConversion"/>
  </si>
  <si>
    <t>表6</t>
    <phoneticPr fontId="21" type="noConversion"/>
  </si>
  <si>
    <t xml:space="preserve"> </t>
    <phoneticPr fontId="21" type="noConversion"/>
  </si>
  <si>
    <t>科目代码</t>
  </si>
  <si>
    <t>——</t>
    <phoneticPr fontId="21" type="noConversion"/>
  </si>
  <si>
    <t>2021年一般公共预算安排的税收返还和转移支付分地区预算表及说明</t>
    <phoneticPr fontId="21" type="noConversion"/>
  </si>
  <si>
    <t>表10</t>
    <phoneticPr fontId="21" type="noConversion"/>
  </si>
  <si>
    <t>项    目</t>
    <phoneticPr fontId="21" type="noConversion"/>
  </si>
  <si>
    <t>陶庄镇</t>
    <phoneticPr fontId="21" type="noConversion"/>
  </si>
  <si>
    <t>邹坞镇</t>
    <phoneticPr fontId="21" type="noConversion"/>
  </si>
  <si>
    <t>临城街道</t>
    <phoneticPr fontId="21" type="noConversion"/>
  </si>
  <si>
    <t>常庄镇</t>
    <phoneticPr fontId="21" type="noConversion"/>
  </si>
  <si>
    <t>沙沟镇</t>
    <phoneticPr fontId="21" type="noConversion"/>
  </si>
  <si>
    <t>周营镇</t>
    <phoneticPr fontId="21" type="noConversion"/>
  </si>
  <si>
    <t>合计</t>
    <phoneticPr fontId="21" type="noConversion"/>
  </si>
  <si>
    <t>一、节能环保方面</t>
    <phoneticPr fontId="21" type="noConversion"/>
  </si>
  <si>
    <t xml:space="preserve">   其中：市级环境综合治理</t>
    <phoneticPr fontId="21" type="noConversion"/>
  </si>
  <si>
    <t>二、农林水方面</t>
    <phoneticPr fontId="21" type="noConversion"/>
  </si>
  <si>
    <t xml:space="preserve">   其中：土地整理项目</t>
    <phoneticPr fontId="21" type="noConversion"/>
  </si>
  <si>
    <t xml:space="preserve">         高标准农田建设项目</t>
    <phoneticPr fontId="21" type="noConversion"/>
  </si>
  <si>
    <t>三、其他方面</t>
    <phoneticPr fontId="21" type="noConversion"/>
  </si>
  <si>
    <t xml:space="preserve">   其中：妇女儿童家园建设</t>
    <phoneticPr fontId="21" type="noConversion"/>
  </si>
  <si>
    <t xml:space="preserve">         煤炭清洁推广</t>
    <phoneticPr fontId="21" type="noConversion"/>
  </si>
  <si>
    <t>2021年一般公共预算安排的专项转移支付分项目预算表及说明</t>
    <phoneticPr fontId="21" type="noConversion"/>
  </si>
  <si>
    <t>关于2021年一般公共预算安排的专项转移支付分项目情况的说明</t>
    <phoneticPr fontId="21" type="noConversion"/>
  </si>
  <si>
    <r>
      <t xml:space="preserve">   </t>
    </r>
    <r>
      <rPr>
        <sz val="12"/>
        <rFont val="宋体"/>
        <family val="3"/>
        <charset val="134"/>
        <scheme val="minor"/>
      </rPr>
      <t>2021年区级对各镇街专项转移支付预算数为0万元，主要因为进一步完善转移支付制度，优化转移支付结构，增加一般性转移支付占比，将具有一般性转移支付性质的专项转移支付调整为一般性转移支付，增强基层镇街财政的统筹能力。</t>
    </r>
    <phoneticPr fontId="21" type="noConversion"/>
  </si>
  <si>
    <t>2021年全区政府性基金预算收入草案表（代编）</t>
    <phoneticPr fontId="9" type="noConversion"/>
  </si>
  <si>
    <t>表11</t>
    <phoneticPr fontId="9" type="noConversion"/>
  </si>
  <si>
    <t>2021年全区政府性基金预算支出草案表（代编）</t>
    <phoneticPr fontId="9" type="noConversion"/>
  </si>
  <si>
    <t>2021年区本级政府性基金预算收入草案表</t>
    <phoneticPr fontId="9" type="noConversion"/>
  </si>
  <si>
    <t>2021年区本级政府性基金预算支出草案表</t>
    <phoneticPr fontId="9" type="noConversion"/>
  </si>
  <si>
    <t xml:space="preserve">    补助下级支出</t>
    <phoneticPr fontId="21" type="noConversion"/>
  </si>
  <si>
    <t>表12</t>
    <phoneticPr fontId="9" type="noConversion"/>
  </si>
  <si>
    <t>表14</t>
    <phoneticPr fontId="9" type="noConversion"/>
  </si>
  <si>
    <t>一、文化旅游体育与传媒支出</t>
  </si>
  <si>
    <t>二、社会保障和就业支出</t>
  </si>
  <si>
    <t>三、城乡社区事务</t>
    <phoneticPr fontId="21" type="noConversion"/>
  </si>
  <si>
    <t>四、商业服务业等支出</t>
    <phoneticPr fontId="21" type="noConversion"/>
  </si>
  <si>
    <t>五、其他支出</t>
    <phoneticPr fontId="21" type="noConversion"/>
  </si>
  <si>
    <r>
      <t xml:space="preserve"> </t>
    </r>
    <r>
      <rPr>
        <sz val="12"/>
        <rFont val="宋体"/>
        <family val="3"/>
        <charset val="134"/>
      </rPr>
      <t xml:space="preserve">   </t>
    </r>
    <r>
      <rPr>
        <sz val="12"/>
        <rFont val="宋体"/>
        <family val="3"/>
        <charset val="134"/>
      </rPr>
      <t>彩票公益金安排的支出</t>
    </r>
    <phoneticPr fontId="21" type="noConversion"/>
  </si>
  <si>
    <t>合      计</t>
    <phoneticPr fontId="21" type="noConversion"/>
  </si>
  <si>
    <t>2021年区对镇街政府性基金预算转移支付分项目预算表及说明</t>
    <phoneticPr fontId="21" type="noConversion"/>
  </si>
  <si>
    <t>表16</t>
    <phoneticPr fontId="21" type="noConversion"/>
  </si>
  <si>
    <t>常庄街道</t>
    <phoneticPr fontId="21" type="noConversion"/>
  </si>
  <si>
    <t>2021年区对镇街政府性基金预算转移支付分地区预算表及说明</t>
    <phoneticPr fontId="21" type="noConversion"/>
  </si>
  <si>
    <t>2021年全区国有资本经营预算收入草案表（代编）</t>
    <phoneticPr fontId="9" type="noConversion"/>
  </si>
  <si>
    <t>2021年全区国有资本经营预算支出草案表（代编）</t>
    <phoneticPr fontId="9" type="noConversion"/>
  </si>
  <si>
    <t>一、解决历史遗留问题及改革成本支出</t>
    <phoneticPr fontId="56" type="noConversion"/>
  </si>
  <si>
    <t>二、国有企业资本金注入</t>
    <phoneticPr fontId="56" type="noConversion"/>
  </si>
  <si>
    <t>收入合计</t>
    <phoneticPr fontId="21" type="noConversion"/>
  </si>
  <si>
    <t>收入合计</t>
    <phoneticPr fontId="56" type="noConversion"/>
  </si>
  <si>
    <t xml:space="preserve">  一、利润收入</t>
    <phoneticPr fontId="56" type="noConversion"/>
  </si>
  <si>
    <t xml:space="preserve">  二、其他国有资本经营预算收入</t>
    <phoneticPr fontId="56" type="noConversion"/>
  </si>
  <si>
    <t xml:space="preserve">  三、上级补助收入</t>
    <phoneticPr fontId="56" type="noConversion"/>
  </si>
  <si>
    <t xml:space="preserve">  四、上年结余</t>
    <phoneticPr fontId="56" type="noConversion"/>
  </si>
  <si>
    <t xml:space="preserve">  三、调出资金</t>
    <phoneticPr fontId="56" type="noConversion"/>
  </si>
  <si>
    <t xml:space="preserve">  四、结转下年</t>
    <phoneticPr fontId="56" type="noConversion"/>
  </si>
  <si>
    <t>表18</t>
    <phoneticPr fontId="9" type="noConversion"/>
  </si>
  <si>
    <t>2021年区本级国有资本经营预算收入草案表</t>
    <phoneticPr fontId="9" type="noConversion"/>
  </si>
  <si>
    <t>2021年区本级国有资本经营预算支出草案表</t>
    <phoneticPr fontId="9" type="noConversion"/>
  </si>
  <si>
    <t>表19</t>
    <phoneticPr fontId="9" type="noConversion"/>
  </si>
  <si>
    <t>表20</t>
    <phoneticPr fontId="9" type="noConversion"/>
  </si>
  <si>
    <t>地   区</t>
  </si>
  <si>
    <t>合　计</t>
  </si>
  <si>
    <t>其中：</t>
  </si>
  <si>
    <t>国有企业退休人员社会化管理支出</t>
  </si>
  <si>
    <t>其他解决历史遗留问题及改革成本支出</t>
    <phoneticPr fontId="21" type="noConversion"/>
  </si>
  <si>
    <t>备注</t>
    <phoneticPr fontId="21" type="noConversion"/>
  </si>
  <si>
    <t>2021年区级对下国有资本经营预算转移支付
分项目分地区预算表及说明</t>
    <phoneticPr fontId="21" type="noConversion"/>
  </si>
  <si>
    <t>2021年薛城区社会保险基金预算收入草案表</t>
    <phoneticPr fontId="9" type="noConversion"/>
  </si>
  <si>
    <t>2021年薛城区社会保险基金预算支出草案表</t>
    <phoneticPr fontId="9" type="noConversion"/>
  </si>
  <si>
    <t>表23</t>
    <phoneticPr fontId="56" type="noConversion"/>
  </si>
  <si>
    <t>表22</t>
    <phoneticPr fontId="56" type="noConversion"/>
  </si>
  <si>
    <t>2021年末薛城区社会保险基金预算结余预算表</t>
    <phoneticPr fontId="9" type="noConversion"/>
  </si>
  <si>
    <t>表24</t>
    <phoneticPr fontId="56" type="noConversion"/>
  </si>
  <si>
    <t>地区</t>
    <phoneticPr fontId="21" type="noConversion"/>
  </si>
  <si>
    <t>区本级</t>
    <phoneticPr fontId="21" type="noConversion"/>
  </si>
  <si>
    <t>镇街合计</t>
    <phoneticPr fontId="21" type="noConversion"/>
  </si>
  <si>
    <t xml:space="preserve">  陶庄镇</t>
    <phoneticPr fontId="21" type="noConversion"/>
  </si>
  <si>
    <t xml:space="preserve">  邹坞镇</t>
    <phoneticPr fontId="21" type="noConversion"/>
  </si>
  <si>
    <t xml:space="preserve">  临城街道</t>
    <phoneticPr fontId="21" type="noConversion"/>
  </si>
  <si>
    <t xml:space="preserve">  常庄镇</t>
    <phoneticPr fontId="21" type="noConversion"/>
  </si>
  <si>
    <t xml:space="preserve">  沙沟镇</t>
    <phoneticPr fontId="21" type="noConversion"/>
  </si>
  <si>
    <t xml:space="preserve">  周营镇</t>
    <phoneticPr fontId="21" type="noConversion"/>
  </si>
  <si>
    <t xml:space="preserve">  巨山街道</t>
    <phoneticPr fontId="21" type="noConversion"/>
  </si>
  <si>
    <t>备注：我区政府债务由区级管理。</t>
    <phoneticPr fontId="21" type="noConversion"/>
  </si>
  <si>
    <t>2020年薛城区地方政府债务限额余额情况表</t>
    <phoneticPr fontId="21" type="noConversion"/>
  </si>
  <si>
    <t>2020年新增债务限额</t>
    <phoneticPr fontId="21" type="noConversion"/>
  </si>
  <si>
    <t xml:space="preserve">  新城街道</t>
    <phoneticPr fontId="21" type="noConversion"/>
  </si>
  <si>
    <t>2020年薛城区地方政府一般债务限额余额情况表</t>
    <phoneticPr fontId="21" type="noConversion"/>
  </si>
  <si>
    <t>2020年新增一般
债务限额</t>
    <phoneticPr fontId="21" type="noConversion"/>
  </si>
  <si>
    <t>合计</t>
  </si>
  <si>
    <t>合计</t>
    <phoneticPr fontId="21" type="noConversion"/>
  </si>
  <si>
    <t>2019年政府一般
债务余额</t>
    <phoneticPr fontId="21" type="noConversion"/>
  </si>
  <si>
    <t>2020年政府一般
债务限额</t>
    <phoneticPr fontId="21" type="noConversion"/>
  </si>
  <si>
    <t>2020年政府一般
债务余额</t>
    <phoneticPr fontId="21" type="noConversion"/>
  </si>
  <si>
    <t>表26</t>
    <phoneticPr fontId="21" type="noConversion"/>
  </si>
  <si>
    <t xml:space="preserve"> 新城街道</t>
    <phoneticPr fontId="21" type="noConversion"/>
  </si>
  <si>
    <t>2020年薛城区地方政府专项债务限额余额情况表</t>
    <phoneticPr fontId="21" type="noConversion"/>
  </si>
  <si>
    <t>2019年政府专项
债务余额</t>
    <phoneticPr fontId="21" type="noConversion"/>
  </si>
  <si>
    <t>2020年政府专项
债务限额</t>
    <phoneticPr fontId="21" type="noConversion"/>
  </si>
  <si>
    <t>2020年政府专项
债务余额</t>
    <phoneticPr fontId="21" type="noConversion"/>
  </si>
  <si>
    <t>2020年新增专项
债务限额</t>
    <phoneticPr fontId="21" type="noConversion"/>
  </si>
  <si>
    <t>表28</t>
    <phoneticPr fontId="21" type="noConversion"/>
  </si>
  <si>
    <t>一般债券额度</t>
  </si>
  <si>
    <t>专项债券额度</t>
  </si>
  <si>
    <t>小计</t>
  </si>
  <si>
    <t>新增一般
债券</t>
  </si>
  <si>
    <t>再融资债券</t>
  </si>
  <si>
    <t>新增专项
债券</t>
  </si>
  <si>
    <t>再融资
专项债券</t>
  </si>
  <si>
    <t>备注：我区政府债券由区级统一申报发行和管理。</t>
    <phoneticPr fontId="21" type="noConversion"/>
  </si>
  <si>
    <t>2020年薛城区地方政府债券发行情况表</t>
    <phoneticPr fontId="21" type="noConversion"/>
  </si>
  <si>
    <t>表29</t>
    <phoneticPr fontId="21" type="noConversion"/>
  </si>
  <si>
    <t>表30</t>
    <phoneticPr fontId="21" type="noConversion"/>
  </si>
  <si>
    <t>政府债券还本支出</t>
    <phoneticPr fontId="21" type="noConversion"/>
  </si>
  <si>
    <t>政府债券付息支出</t>
    <phoneticPr fontId="21" type="noConversion"/>
  </si>
  <si>
    <t>小计</t>
    <phoneticPr fontId="21" type="noConversion"/>
  </si>
  <si>
    <t>一般债券还本</t>
    <phoneticPr fontId="21" type="noConversion"/>
  </si>
  <si>
    <t>专项债券还本</t>
    <phoneticPr fontId="21" type="noConversion"/>
  </si>
  <si>
    <t>一般债券付息</t>
    <phoneticPr fontId="21" type="noConversion"/>
  </si>
  <si>
    <t>专项债券付息</t>
    <phoneticPr fontId="21" type="noConversion"/>
  </si>
  <si>
    <t>备注：我区政府债券还本付息由区级统一管理。</t>
    <phoneticPr fontId="21" type="noConversion"/>
  </si>
  <si>
    <t>2020年薛城区地方政府债券还本付息情况表</t>
    <phoneticPr fontId="21" type="noConversion"/>
  </si>
  <si>
    <t>表31</t>
    <phoneticPr fontId="21" type="noConversion"/>
  </si>
  <si>
    <t>一、年初全区政府债务余额</t>
    <phoneticPr fontId="21" type="noConversion"/>
  </si>
  <si>
    <t>二、当年政府债务收入</t>
  </si>
  <si>
    <t xml:space="preserve">     1.发行新增政府债券收入</t>
  </si>
  <si>
    <t xml:space="preserve">     2.发行再融资政府债券收入</t>
  </si>
  <si>
    <t>三、当年政府债务支出</t>
  </si>
  <si>
    <t xml:space="preserve">     1.新增一般债券列入一般公共预算项目支出</t>
  </si>
  <si>
    <t xml:space="preserve">     2.新增专项债券列入政府性基金预算项目支出</t>
  </si>
  <si>
    <t xml:space="preserve">     3.当年政府债务还本支出</t>
  </si>
  <si>
    <t xml:space="preserve">         其中：使用再融资债券还本支出</t>
  </si>
  <si>
    <t xml:space="preserve">               一般公共预算和政府性基金预算安排债务还本支出</t>
  </si>
  <si>
    <t>四、年末全区政府债务余额</t>
    <phoneticPr fontId="21" type="noConversion"/>
  </si>
  <si>
    <t>附：全区一般公共预算和政府性基金预算安排债务付息及发行费支出</t>
    <phoneticPr fontId="21" type="noConversion"/>
  </si>
  <si>
    <t xml:space="preserve">         其中：债券付息支出</t>
  </si>
  <si>
    <t>注：年末全区政府债务余额=年初政府债务余额+当年政府债务收入-当年政府债务还本支出</t>
  </si>
  <si>
    <t>2021年薛城区政府债务收支计划表</t>
    <phoneticPr fontId="21" type="noConversion"/>
  </si>
  <si>
    <t>表32</t>
    <phoneticPr fontId="21" type="noConversion"/>
  </si>
  <si>
    <t>一、年初区本级政府债务余额</t>
  </si>
  <si>
    <t xml:space="preserve">   1.新增政府债务收入</t>
  </si>
  <si>
    <t xml:space="preserve">   2.发行再融资债券收入</t>
  </si>
  <si>
    <t xml:space="preserve">   1.新增一般债券列入本级一般公共预算项目支出</t>
  </si>
  <si>
    <t xml:space="preserve">   2.新增专项债券列入本级政府性基金预算项目支出</t>
  </si>
  <si>
    <t xml:space="preserve">   3.转贷镇（街）政府债务支出</t>
    <phoneticPr fontId="21" type="noConversion"/>
  </si>
  <si>
    <t xml:space="preserve">      其中：转镇（街）增政府债务支出</t>
    <phoneticPr fontId="21" type="noConversion"/>
  </si>
  <si>
    <t xml:space="preserve">            转贷镇（街）再融资债券支出</t>
    <phoneticPr fontId="21" type="noConversion"/>
  </si>
  <si>
    <t xml:space="preserve">   4.区本级债务还本支出</t>
  </si>
  <si>
    <t xml:space="preserve">      其中：使用再融资债券还本支出</t>
  </si>
  <si>
    <t xml:space="preserve">            一般公共预算和政府性基金预算安排债务还本支出</t>
  </si>
  <si>
    <t>四、年末区本级政府债务余额</t>
  </si>
  <si>
    <t>附：区本级一般公共预算和政府性基金预算安排债务付息及发行费支出</t>
  </si>
  <si>
    <t xml:space="preserve">      其中：债券付息支出</t>
  </si>
  <si>
    <t>注：年末区本级政府债务余额=年初本级政府债务余额+当年政府债务收入-转贷镇（街）政府债务支出-本级债务还本支出</t>
    <phoneticPr fontId="21" type="noConversion"/>
  </si>
  <si>
    <t>2021年区本级政府债务收支计划表</t>
    <phoneticPr fontId="21" type="noConversion"/>
  </si>
  <si>
    <t>关于全区及区本级地方政府债务2020年执行情况及2021年预算有关情况的说明</t>
    <phoneticPr fontId="21" type="noConversion"/>
  </si>
  <si>
    <t>注：由于我区国有及国有控股企业受宏观经济增速放缓以及供给侧改革和淘汰落后产能等客观因素影响极其明显，多数企业多年处于亏损状态，鉴于上述实际，暂未安排区级对下国有资本经营预算转移支付资金。</t>
    <phoneticPr fontId="21" type="noConversion"/>
  </si>
  <si>
    <r>
      <t xml:space="preserve">   </t>
    </r>
    <r>
      <rPr>
        <b/>
        <sz val="13"/>
        <rFont val="宋体"/>
        <family val="3"/>
        <charset val="134"/>
      </rPr>
      <t xml:space="preserve"> 一、2020年地方政府债务限额情况
    </t>
    </r>
    <r>
      <rPr>
        <sz val="13"/>
        <rFont val="宋体"/>
        <family val="3"/>
        <charset val="134"/>
      </rPr>
      <t>经市财政局批准核定，2020年我区地方政府债务限额687700万元（一般债务限额218900万元、专项债务限额468800万元），其中新增债务限额81800万元。新增限额中，区本级新增81800万元。。
    二</t>
    </r>
    <r>
      <rPr>
        <b/>
        <sz val="13"/>
        <rFont val="宋体"/>
        <family val="3"/>
        <charset val="134"/>
      </rPr>
      <t>、2020年全区地方政府债务举借情况</t>
    </r>
    <r>
      <rPr>
        <sz val="13"/>
        <rFont val="宋体"/>
        <family val="3"/>
        <charset val="134"/>
      </rPr>
      <t xml:space="preserve">
    2020年全区共申报发行政府债券104500万元，其中：
    1、新增债券81800万元，全部用于棚改项目；
    2、置换债券22700万元，其中一般债券15550万元、专项债券7150万元，全部用于置换到期政府存量债务本金。
    分级次看，区本级使用104500万元，其中新增债券81800万元、再融资债券22700万元，各镇街不涉及。
    截至2020年底，全区政府债务余额为687529万元，其中一般债务余额218803万元、专项债务余额468726万元，其中区本级政府债务余额为687529万元，其中一般债务余额218803万元、专项债务余额468726万元，各镇街不涉及。
    按照《国务院关于加强地方政府性债务管理的意见》（国发〔2014〕43号）、《财政部关于对地方政府债务实行限额管理的实施意见》（财预〔2015〕225号）和《财政部关于印发&lt;地方政府债务信息公开办法（试行）&gt;的通知》（财预〔2018〕209号）等规定，2020年历次发行政府债券举借政府债务的相关信息，均已按规定向社会公开。
   </t>
    </r>
    <r>
      <rPr>
        <b/>
        <sz val="13"/>
        <rFont val="宋体"/>
        <family val="3"/>
        <charset val="134"/>
      </rPr>
      <t xml:space="preserve"> 三、2021年全区政府债务收支计划情况</t>
    </r>
    <r>
      <rPr>
        <sz val="13"/>
        <rFont val="宋体"/>
        <family val="3"/>
        <charset val="134"/>
      </rPr>
      <t xml:space="preserve">
    预计2021年全区政府债务收入93346万元。其中，预计发行新增政府债券收入0万元，发行再融资债券收入93346万元。预计全区政府债务支出安排93346万元。其中，新增一般债券项目支出0万元，新增专项债券项目支出0万元；到期债务还本支出93346万元。按照上述安排，以2020年末全区政府债务余额为基数，加上2021年政府债务收入，减去2020年债务还本支出后，预计2020年末全区政府债务余额为687529万元。此外，2021年全区预算需安排债务利息支出24603万元。  。
    </t>
    </r>
    <r>
      <rPr>
        <b/>
        <sz val="13"/>
        <rFont val="宋体"/>
        <family val="3"/>
        <charset val="134"/>
      </rPr>
      <t>四、2021年区本级政府债务收支计划情况</t>
    </r>
    <r>
      <rPr>
        <sz val="13"/>
        <rFont val="宋体"/>
        <family val="3"/>
        <charset val="134"/>
      </rPr>
      <t xml:space="preserve">
    预计2021年区本级政府债务收入93346万元。其中，发行新增政府债券收入0万元，发行再融资债券收入93346万元。预计区本级政府债务支出93346万元。其中，新增政府债券区本级使用0万元、新增政府债券转贷镇（街）0万元、再融资债券转贷镇（街）0万元、区本级债务还本支出93346万元。按照上述安排后，预计2021年底区本级政府债务余额687529万元。此外，2021年区本级预算需安排债务利息支出24603万元。
    </t>
    </r>
    <phoneticPr fontId="21" type="noConversion"/>
  </si>
  <si>
    <r>
      <t>表2</t>
    </r>
    <r>
      <rPr>
        <b/>
        <sz val="11"/>
        <rFont val="宋体"/>
        <family val="3"/>
        <charset val="134"/>
      </rPr>
      <t>7</t>
    </r>
    <phoneticPr fontId="21" type="noConversion"/>
  </si>
  <si>
    <t xml:space="preserve">    国有土地使用权出让收入安排的支出</t>
    <phoneticPr fontId="21" type="noConversion"/>
  </si>
  <si>
    <t xml:space="preserve">    城市基础设施配套费安排的支出</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</si>
</sst>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0_ "/>
    <numFmt numFmtId="179" formatCode="0.00_ "/>
    <numFmt numFmtId="180" formatCode="0_);[Red]\(0\)"/>
    <numFmt numFmtId="181" formatCode="#,##0.0_ "/>
    <numFmt numFmtId="182" formatCode="0.0000_);[Red]\(0.0000\)"/>
    <numFmt numFmtId="183" formatCode="_ \¥* #,##0.00_ ;_ \¥* \-#,##0.00_ ;_ \¥* &quot;-&quot;??_ ;_ @_ "/>
    <numFmt numFmtId="184" formatCode="0.00_);[Red]\(0.00\)"/>
    <numFmt numFmtId="185" formatCode="#,##0;\-#,##0;&quot;-&quot;"/>
    <numFmt numFmtId="186" formatCode="#,##0;\(#,##0\)"/>
    <numFmt numFmtId="187" formatCode="_-* #,##0.00_-;\-* #,##0.00_-;_-* &quot;-&quot;??_-;_-@_-"/>
    <numFmt numFmtId="188" formatCode="_-&quot;$&quot;* #,##0_-;\-&quot;$&quot;* #,##0_-;_-&quot;$&quot;* &quot;-&quot;_-;_-@_-"/>
    <numFmt numFmtId="189" formatCode="_-&quot;$&quot;\ * #,##0.00_-;_-&quot;$&quot;\ * #,##0.00\-;_-&quot;$&quot;\ * &quot;-&quot;??_-;_-@_-"/>
    <numFmt numFmtId="190" formatCode="\$#,##0\ ;\(\$#,##0\)"/>
    <numFmt numFmtId="191" formatCode="\$#,##0.00;\(\$#,##0.00\)"/>
    <numFmt numFmtId="192" formatCode="\$#,##0;\(\$#,##0\)"/>
    <numFmt numFmtId="193" formatCode="&quot;$&quot;#,##0_);\(&quot;$&quot;#,##0\)"/>
    <numFmt numFmtId="194" formatCode="#,##0.0_);\(#,##0.0\)"/>
    <numFmt numFmtId="195" formatCode="_-&quot;$&quot;\ * #,##0_-;_-&quot;$&quot;\ * #,##0\-;_-&quot;$&quot;\ * &quot;-&quot;_-;_-@_-"/>
    <numFmt numFmtId="196" formatCode="&quot;$&quot;#,##0_);[Red]\(&quot;$&quot;#,##0\)"/>
    <numFmt numFmtId="197" formatCode="&quot;$&quot;#,##0.00_);[Red]\(&quot;$&quot;#,##0.00\)"/>
    <numFmt numFmtId="198" formatCode="&quot;$&quot;\ #,##0.00_-;[Red]&quot;$&quot;\ #,##0.00\-"/>
    <numFmt numFmtId="199" formatCode="&quot;VND&quot;#,##0_);[Red]\(&quot;VND&quot;#,##0\)"/>
    <numFmt numFmtId="200" formatCode="_(&quot;$&quot;* #,##0.00_);_(&quot;$&quot;* \(#,##0.00\);_(&quot;$&quot;* &quot;-&quot;??_);_(@_)"/>
    <numFmt numFmtId="201" formatCode="_(&quot;$&quot;* #,##0_);_(&quot;$&quot;* \(#,##0\);_(&quot;$&quot;* &quot;-&quot;_);_(@_)"/>
    <numFmt numFmtId="202" formatCode="_-* #,##0_$_-;\-* #,##0_$_-;_-* &quot;-&quot;_$_-;_-@_-"/>
    <numFmt numFmtId="203" formatCode="_-* #,##0.00_$_-;\-* #,##0.00_$_-;_-* &quot;-&quot;??_$_-;_-@_-"/>
    <numFmt numFmtId="204" formatCode="_-* #,##0&quot;$&quot;_-;\-* #,##0&quot;$&quot;_-;_-* &quot;-&quot;&quot;$&quot;_-;_-@_-"/>
    <numFmt numFmtId="205" formatCode="_-* #,##0.00&quot;$&quot;_-;\-* #,##0.00&quot;$&quot;_-;_-* &quot;-&quot;??&quot;$&quot;_-;_-@_-"/>
    <numFmt numFmtId="206" formatCode="yy\.mm\.dd"/>
    <numFmt numFmtId="207" formatCode="#,##0.00####"/>
    <numFmt numFmtId="208" formatCode="0.0000_ "/>
  </numFmts>
  <fonts count="204">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2"/>
      <name val="Courier"/>
      <family val="3"/>
    </font>
    <font>
      <sz val="12"/>
      <name val="Times New Roman"/>
      <family val="1"/>
    </font>
    <font>
      <sz val="12"/>
      <name val="Arial"/>
      <family val="2"/>
    </font>
    <font>
      <sz val="9"/>
      <name val="宋体"/>
      <family val="3"/>
      <charset val="134"/>
    </font>
    <font>
      <b/>
      <sz val="11"/>
      <name val="宋体"/>
      <family val="3"/>
      <charset val="134"/>
    </font>
    <font>
      <b/>
      <sz val="10"/>
      <name val="宋体"/>
      <family val="3"/>
      <charset val="134"/>
    </font>
    <font>
      <b/>
      <sz val="12"/>
      <name val="宋体"/>
      <family val="3"/>
      <charset val="134"/>
    </font>
    <font>
      <b/>
      <sz val="10"/>
      <name val="Times New Roman"/>
      <family val="1"/>
    </font>
    <font>
      <b/>
      <sz val="16"/>
      <name val="华文中宋"/>
      <family val="3"/>
      <charset val="134"/>
    </font>
    <font>
      <sz val="11"/>
      <name val="宋体"/>
      <family val="3"/>
      <charset val="134"/>
    </font>
    <font>
      <b/>
      <sz val="9"/>
      <name val="宋体"/>
      <family val="3"/>
      <charset val="134"/>
    </font>
    <font>
      <sz val="10"/>
      <name val="宋体"/>
      <family val="3"/>
      <charset val="134"/>
    </font>
    <font>
      <sz val="12"/>
      <name val="宋体"/>
      <family val="3"/>
      <charset val="134"/>
    </font>
    <font>
      <b/>
      <sz val="10"/>
      <color indexed="8"/>
      <name val="宋体"/>
      <family val="3"/>
      <charset val="134"/>
    </font>
    <font>
      <b/>
      <sz val="9"/>
      <name val="宋体"/>
      <family val="3"/>
      <charset val="134"/>
    </font>
    <font>
      <sz val="9"/>
      <name val="宋体"/>
      <family val="3"/>
      <charset val="134"/>
    </font>
    <font>
      <sz val="10"/>
      <name val="黑体"/>
      <family val="3"/>
      <charset val="134"/>
    </font>
    <font>
      <sz val="12"/>
      <name val="黑体"/>
      <family val="3"/>
      <charset val="134"/>
    </font>
    <font>
      <b/>
      <sz val="10"/>
      <name val="黑体"/>
      <family val="3"/>
      <charset val="134"/>
    </font>
    <font>
      <b/>
      <sz val="8"/>
      <name val="宋体"/>
      <family val="3"/>
      <charset val="134"/>
    </font>
    <font>
      <sz val="8"/>
      <name val="宋体"/>
      <family val="3"/>
      <charset val="134"/>
    </font>
    <font>
      <b/>
      <sz val="10"/>
      <name val="宋体"/>
      <family val="3"/>
      <charset val="134"/>
    </font>
    <font>
      <b/>
      <sz val="9"/>
      <name val="宋体"/>
      <family val="3"/>
      <charset val="134"/>
    </font>
    <font>
      <sz val="9"/>
      <name val="宋体"/>
      <family val="3"/>
      <charset val="134"/>
    </font>
    <font>
      <sz val="11"/>
      <color indexed="8"/>
      <name val="宋体"/>
      <family val="3"/>
      <charset val="134"/>
    </font>
    <font>
      <sz val="10"/>
      <name val="Helv"/>
      <family val="2"/>
    </font>
    <font>
      <b/>
      <sz val="9"/>
      <name val="宋体"/>
      <family val="3"/>
      <charset val="134"/>
    </font>
    <font>
      <sz val="10"/>
      <name val="宋体"/>
      <family val="3"/>
      <charset val="134"/>
    </font>
    <font>
      <b/>
      <sz val="9"/>
      <name val="宋体"/>
      <family val="3"/>
      <charset val="134"/>
    </font>
    <font>
      <sz val="9"/>
      <name val="宋体"/>
      <family val="3"/>
      <charset val="134"/>
    </font>
    <font>
      <b/>
      <sz val="11"/>
      <name val="宋体"/>
      <family val="3"/>
      <charset val="134"/>
    </font>
    <font>
      <sz val="11"/>
      <color indexed="20"/>
      <name val="宋体"/>
      <family val="3"/>
      <charset val="134"/>
    </font>
    <font>
      <sz val="11"/>
      <color indexed="17"/>
      <name val="宋体"/>
      <family val="3"/>
      <charset val="134"/>
    </font>
    <font>
      <sz val="12"/>
      <name val="宋体"/>
      <family val="3"/>
      <charset val="134"/>
    </font>
    <font>
      <sz val="11"/>
      <color indexed="8"/>
      <name val="宋体"/>
      <family val="3"/>
      <charset val="134"/>
    </font>
    <font>
      <sz val="11"/>
      <color indexed="16"/>
      <name val="宋体"/>
      <family val="3"/>
      <charset val="134"/>
    </font>
    <font>
      <sz val="10"/>
      <name val="Arial"/>
      <family val="2"/>
    </font>
    <font>
      <b/>
      <sz val="10"/>
      <name val="MS Sans Serif"/>
      <family val="2"/>
    </font>
    <font>
      <sz val="9"/>
      <name val="宋体"/>
      <family val="3"/>
      <charset val="134"/>
    </font>
    <font>
      <sz val="10"/>
      <name val="宋体"/>
      <family val="3"/>
      <charset val="134"/>
    </font>
    <font>
      <sz val="8"/>
      <name val="宋体"/>
      <family val="3"/>
      <charset val="134"/>
    </font>
    <font>
      <sz val="12"/>
      <name val="宋体"/>
      <family val="3"/>
      <charset val="134"/>
    </font>
    <font>
      <sz val="11"/>
      <color indexed="8"/>
      <name val="等线"/>
      <family val="3"/>
      <charset val="134"/>
    </font>
    <font>
      <sz val="11"/>
      <color indexed="8"/>
      <name val="宋体"/>
      <family val="3"/>
      <charset val="134"/>
    </font>
    <font>
      <sz val="11"/>
      <color indexed="8"/>
      <name val="等线"/>
      <family val="3"/>
      <charset val="134"/>
    </font>
    <font>
      <sz val="11"/>
      <color theme="1"/>
      <name val="宋体"/>
      <family val="3"/>
      <charset val="134"/>
      <scheme val="minor"/>
    </font>
    <font>
      <sz val="11"/>
      <color theme="1"/>
      <name val="等线"/>
      <family val="3"/>
      <charset val="134"/>
    </font>
    <font>
      <b/>
      <sz val="10"/>
      <name val="宋体"/>
      <family val="3"/>
      <charset val="134"/>
      <scheme val="minor"/>
    </font>
    <font>
      <b/>
      <sz val="10"/>
      <name val="宋体"/>
      <family val="3"/>
      <charset val="134"/>
    </font>
    <font>
      <sz val="12"/>
      <name val="宋体"/>
      <family val="3"/>
      <charset val="134"/>
    </font>
    <font>
      <sz val="9"/>
      <name val="宋体"/>
      <family val="3"/>
      <charset val="134"/>
    </font>
    <font>
      <b/>
      <sz val="12"/>
      <name val="宋体"/>
      <family val="3"/>
      <charset val="134"/>
    </font>
    <font>
      <b/>
      <sz val="16"/>
      <name val="华文中宋"/>
      <family val="3"/>
      <charset val="134"/>
    </font>
    <font>
      <b/>
      <sz val="9"/>
      <name val="宋体"/>
      <family val="3"/>
      <charset val="134"/>
    </font>
    <font>
      <sz val="10"/>
      <name val="宋体"/>
      <family val="3"/>
      <charset val="134"/>
    </font>
    <font>
      <sz val="11"/>
      <color indexed="8"/>
      <name val="宋体"/>
      <family val="3"/>
      <charset val="134"/>
    </font>
    <font>
      <sz val="11"/>
      <color indexed="20"/>
      <name val="宋体"/>
      <family val="3"/>
      <charset val="134"/>
    </font>
    <font>
      <sz val="11"/>
      <color indexed="17"/>
      <name val="宋体"/>
      <family val="3"/>
      <charset val="134"/>
    </font>
    <font>
      <sz val="11"/>
      <color indexed="16"/>
      <name val="宋体"/>
      <family val="3"/>
      <charset val="134"/>
    </font>
    <font>
      <sz val="11"/>
      <color indexed="8"/>
      <name val="等线"/>
      <family val="3"/>
      <charset val="134"/>
    </font>
    <font>
      <sz val="11"/>
      <color theme="1"/>
      <name val="宋体"/>
      <family val="3"/>
      <charset val="134"/>
      <scheme val="minor"/>
    </font>
    <font>
      <sz val="11"/>
      <color theme="1"/>
      <name val="等线"/>
      <family val="3"/>
      <charset val="134"/>
    </font>
    <font>
      <b/>
      <sz val="8"/>
      <name val="宋体"/>
      <family val="3"/>
      <charset val="134"/>
    </font>
    <font>
      <b/>
      <sz val="11"/>
      <name val="宋体"/>
      <family val="3"/>
      <charset val="134"/>
    </font>
    <font>
      <sz val="11"/>
      <name val="宋体"/>
      <family val="3"/>
      <charset val="134"/>
    </font>
    <font>
      <sz val="10"/>
      <color theme="1"/>
      <name val="宋体"/>
      <family val="3"/>
      <charset val="134"/>
    </font>
    <font>
      <sz val="11"/>
      <color indexed="8"/>
      <name val="Times New Roman"/>
      <family val="1"/>
    </font>
    <font>
      <sz val="12"/>
      <color indexed="8"/>
      <name val="黑体"/>
      <family val="3"/>
      <charset val="134"/>
    </font>
    <font>
      <sz val="18"/>
      <color indexed="8"/>
      <name val="方正小标宋简体"/>
      <family val="4"/>
      <charset val="134"/>
    </font>
    <font>
      <sz val="12"/>
      <color theme="1"/>
      <name val="宋体"/>
      <family val="3"/>
      <charset val="134"/>
      <scheme val="minor"/>
    </font>
    <font>
      <b/>
      <sz val="16"/>
      <color indexed="8"/>
      <name val="华文中宋"/>
      <family val="3"/>
      <charset val="134"/>
    </font>
    <font>
      <sz val="9"/>
      <name val="宋体"/>
      <family val="3"/>
      <charset val="134"/>
      <scheme val="minor"/>
    </font>
    <font>
      <sz val="11"/>
      <color theme="1"/>
      <name val="宋体"/>
      <family val="2"/>
      <scheme val="minor"/>
    </font>
    <font>
      <sz val="8"/>
      <name val="宋体"/>
      <family val="3"/>
      <charset val="134"/>
    </font>
    <font>
      <b/>
      <sz val="10"/>
      <color indexed="8"/>
      <name val="宋体"/>
      <family val="3"/>
      <charset val="134"/>
    </font>
    <font>
      <b/>
      <sz val="10"/>
      <name val="宋体"/>
      <family val="3"/>
      <charset val="134"/>
      <scheme val="minor"/>
    </font>
    <font>
      <sz val="10"/>
      <color indexed="8"/>
      <name val="宋体"/>
      <family val="3"/>
      <charset val="134"/>
    </font>
    <font>
      <b/>
      <sz val="10"/>
      <name val="Helv"/>
      <family val="2"/>
    </font>
    <font>
      <sz val="12"/>
      <name val="Helv"/>
      <family val="2"/>
    </font>
    <font>
      <b/>
      <sz val="18"/>
      <color indexed="8"/>
      <name val="华文中宋"/>
      <family val="3"/>
      <charset val="134"/>
    </font>
    <font>
      <sz val="10"/>
      <name val="宋体"/>
      <family val="3"/>
      <charset val="134"/>
      <scheme val="minor"/>
    </font>
    <font>
      <b/>
      <sz val="18"/>
      <name val="华文中宋"/>
      <family val="3"/>
      <charset val="134"/>
    </font>
    <font>
      <b/>
      <sz val="11"/>
      <color indexed="8"/>
      <name val="宋体"/>
      <family val="3"/>
      <charset val="134"/>
    </font>
    <font>
      <b/>
      <sz val="11"/>
      <name val="Helv"/>
      <family val="2"/>
    </font>
    <font>
      <b/>
      <sz val="18"/>
      <color indexed="8"/>
      <name val="华文中宋"/>
      <family val="3"/>
      <charset val="134"/>
    </font>
    <font>
      <sz val="11"/>
      <name val="Helv"/>
      <family val="2"/>
    </font>
    <font>
      <b/>
      <sz val="18"/>
      <name val="华文中宋"/>
      <family val="3"/>
      <charset val="134"/>
    </font>
    <font>
      <b/>
      <sz val="10"/>
      <color indexed="8"/>
      <name val="黑体"/>
      <family val="3"/>
      <charset val="134"/>
    </font>
    <font>
      <sz val="10"/>
      <color theme="1"/>
      <name val="宋体"/>
      <family val="3"/>
      <charset val="134"/>
      <scheme val="minor"/>
    </font>
    <font>
      <sz val="14"/>
      <color theme="1"/>
      <name val="宋体"/>
      <family val="2"/>
      <scheme val="minor"/>
    </font>
    <font>
      <b/>
      <sz val="16"/>
      <name val="宋体"/>
      <family val="3"/>
      <charset val="134"/>
    </font>
    <font>
      <sz val="18"/>
      <name val="方正小标宋简体"/>
      <family val="4"/>
      <charset val="134"/>
    </font>
    <font>
      <sz val="12"/>
      <name val="Arial MT"/>
      <family val="2"/>
    </font>
    <font>
      <sz val="12"/>
      <color indexed="8"/>
      <name val="Times New Roman"/>
      <family val="1"/>
    </font>
    <font>
      <b/>
      <sz val="10"/>
      <name val="MS Sans"/>
      <family val="2"/>
    </font>
    <font>
      <sz val="10"/>
      <name val="Geneva"/>
      <family val="2"/>
    </font>
    <font>
      <sz val="11"/>
      <color indexed="9"/>
      <name val="宋体"/>
      <family val="3"/>
      <charset val="134"/>
    </font>
    <font>
      <sz val="11"/>
      <color indexed="42"/>
      <name val="宋体"/>
      <family val="3"/>
      <charset val="134"/>
    </font>
    <font>
      <sz val="12"/>
      <color indexed="9"/>
      <name val="宋体"/>
      <family val="3"/>
      <charset val="134"/>
    </font>
    <font>
      <sz val="12"/>
      <color indexed="8"/>
      <name val="宋体"/>
      <family val="3"/>
      <charset val="134"/>
    </font>
    <font>
      <sz val="12"/>
      <name val="¹UAAA¼"/>
      <family val="3"/>
    </font>
    <font>
      <sz val="8"/>
      <name val="Times New Roman"/>
      <family val="1"/>
    </font>
    <font>
      <sz val="10"/>
      <color indexed="8"/>
      <name val="Arial"/>
      <family val="2"/>
    </font>
    <font>
      <sz val="10"/>
      <name val="Times New Roman"/>
      <family val="1"/>
    </font>
    <font>
      <b/>
      <sz val="12"/>
      <name val="Arial MT"/>
      <family val="2"/>
    </font>
    <font>
      <sz val="8"/>
      <name val="Arial"/>
      <family val="2"/>
    </font>
    <font>
      <b/>
      <sz val="12"/>
      <name val="Arial"/>
      <family val="2"/>
    </font>
    <font>
      <b/>
      <sz val="18"/>
      <name val="Arial"/>
      <family val="2"/>
    </font>
    <font>
      <sz val="12"/>
      <color indexed="9"/>
      <name val="Helv"/>
      <family val="2"/>
    </font>
    <font>
      <sz val="7"/>
      <name val="Small Fonts"/>
      <family val="2"/>
    </font>
    <font>
      <b/>
      <i/>
      <sz val="16"/>
      <name val="Helv"/>
      <family val="2"/>
    </font>
    <font>
      <sz val="10"/>
      <name val="VNtimes new roman"/>
      <family val="2"/>
    </font>
    <font>
      <u/>
      <sz val="12"/>
      <name val="Arial MT"/>
      <family val="2"/>
    </font>
    <font>
      <sz val="11"/>
      <name val="Arial MT"/>
      <family val="2"/>
    </font>
    <font>
      <b/>
      <sz val="10"/>
      <name val="Tms Rmn"/>
      <family val="1"/>
    </font>
    <font>
      <sz val="10"/>
      <color indexed="8"/>
      <name val="MS Sans Serif"/>
      <family val="2"/>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b/>
      <sz val="14"/>
      <name val="楷体"/>
      <family val="3"/>
      <charset val="134"/>
    </font>
    <font>
      <b/>
      <sz val="18"/>
      <color indexed="62"/>
      <name val="宋体"/>
      <family val="3"/>
      <charset val="134"/>
    </font>
    <font>
      <sz val="10"/>
      <name val="楷体"/>
      <family val="3"/>
      <charset val="134"/>
    </font>
    <font>
      <sz val="12"/>
      <color indexed="16"/>
      <name val="宋体"/>
      <family val="3"/>
      <charset val="134"/>
    </font>
    <font>
      <sz val="12"/>
      <color indexed="20"/>
      <name val="宋体"/>
      <family val="3"/>
      <charset val="134"/>
    </font>
    <font>
      <sz val="12"/>
      <color indexed="20"/>
      <name val="仿宋_GB2312"/>
      <family val="3"/>
      <charset val="134"/>
    </font>
    <font>
      <sz val="11"/>
      <color indexed="20"/>
      <name val="Tahoma"/>
      <family val="2"/>
    </font>
    <font>
      <sz val="11"/>
      <color indexed="20"/>
      <name val="Times New Roman"/>
      <family val="1"/>
    </font>
    <font>
      <sz val="11"/>
      <color indexed="8"/>
      <name val="宋体"/>
      <family val="2"/>
      <charset val="1"/>
      <scheme val="minor"/>
    </font>
    <font>
      <u/>
      <sz val="12"/>
      <color indexed="12"/>
      <name val="宋体"/>
      <family val="3"/>
      <charset val="134"/>
    </font>
    <font>
      <b/>
      <sz val="9"/>
      <name val="Arial"/>
      <family val="2"/>
    </font>
    <font>
      <sz val="12"/>
      <color indexed="17"/>
      <name val="宋体"/>
      <family val="3"/>
      <charset val="134"/>
    </font>
    <font>
      <sz val="12"/>
      <color indexed="17"/>
      <name val="仿宋_GB2312"/>
      <family val="3"/>
      <charset val="134"/>
    </font>
    <font>
      <sz val="11"/>
      <color indexed="17"/>
      <name val="Tahoma"/>
      <family val="2"/>
    </font>
    <font>
      <sz val="11"/>
      <color indexed="17"/>
      <name val="Times New Roman"/>
      <family val="1"/>
    </font>
    <font>
      <u/>
      <sz val="12"/>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官帕眉"/>
      <charset val="134"/>
    </font>
    <font>
      <b/>
      <sz val="12"/>
      <color indexed="8"/>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MS Sans Serif"/>
      <family val="2"/>
    </font>
    <font>
      <sz val="12"/>
      <color theme="1"/>
      <name val="宋体"/>
      <family val="3"/>
      <charset val="134"/>
    </font>
    <font>
      <b/>
      <sz val="12"/>
      <color theme="1"/>
      <name val="宋体"/>
      <family val="3"/>
      <charset val="134"/>
    </font>
    <font>
      <b/>
      <sz val="11"/>
      <name val="宋体"/>
      <family val="3"/>
      <charset val="134"/>
      <scheme val="minor"/>
    </font>
    <font>
      <sz val="11"/>
      <name val="宋体"/>
      <family val="3"/>
      <charset val="134"/>
      <scheme val="minor"/>
    </font>
    <font>
      <sz val="16"/>
      <name val="方正小标宋简体"/>
      <family val="4"/>
      <charset val="134"/>
    </font>
    <font>
      <sz val="12"/>
      <name val="宋体"/>
      <family val="3"/>
      <charset val="134"/>
      <scheme val="minor"/>
    </font>
    <font>
      <b/>
      <sz val="12"/>
      <name val="宋体"/>
      <family val="3"/>
      <charset val="134"/>
      <scheme val="minor"/>
    </font>
    <font>
      <sz val="12"/>
      <name val="SimSun"/>
      <charset val="134"/>
    </font>
    <font>
      <sz val="11"/>
      <color theme="1"/>
      <name val="宋体"/>
      <family val="3"/>
      <charset val="134"/>
    </font>
    <font>
      <sz val="18"/>
      <color theme="1"/>
      <name val="方正小标宋简体"/>
      <family val="4"/>
      <charset val="134"/>
    </font>
    <font>
      <b/>
      <sz val="11"/>
      <color theme="1"/>
      <name val="宋体"/>
      <family val="3"/>
      <charset val="134"/>
    </font>
    <font>
      <sz val="12"/>
      <name val="幼圆"/>
      <family val="3"/>
      <charset val="134"/>
    </font>
    <font>
      <sz val="10"/>
      <name val="幼圆"/>
      <family val="3"/>
      <charset val="134"/>
    </font>
    <font>
      <sz val="11"/>
      <color rgb="FF9C0006"/>
      <name val="宋体"/>
      <family val="3"/>
      <charset val="134"/>
      <scheme val="minor"/>
    </font>
    <font>
      <sz val="11"/>
      <color rgb="FF9C6500"/>
      <name val="宋体"/>
      <family val="3"/>
      <charset val="134"/>
      <scheme val="minor"/>
    </font>
    <font>
      <sz val="16"/>
      <color theme="1"/>
      <name val="宋体"/>
      <family val="3"/>
      <charset val="134"/>
      <scheme val="minor"/>
    </font>
    <font>
      <b/>
      <sz val="14"/>
      <name val="宋体"/>
      <family val="3"/>
      <charset val="134"/>
    </font>
    <font>
      <b/>
      <sz val="11"/>
      <color theme="1"/>
      <name val="宋体"/>
      <family val="3"/>
      <charset val="134"/>
      <scheme val="minor"/>
    </font>
    <font>
      <b/>
      <sz val="10"/>
      <name val="Arial"/>
      <family val="2"/>
    </font>
    <font>
      <sz val="9"/>
      <color theme="1"/>
      <name val="宋体"/>
      <family val="2"/>
      <charset val="134"/>
    </font>
    <font>
      <sz val="11"/>
      <color indexed="8"/>
      <name val="宋体"/>
      <family val="2"/>
      <charset val="134"/>
    </font>
    <font>
      <sz val="11"/>
      <color indexed="9"/>
      <name val="宋体"/>
      <family val="2"/>
      <charset val="134"/>
    </font>
    <font>
      <b/>
      <sz val="15"/>
      <color indexed="54"/>
      <name val="宋体"/>
      <family val="2"/>
      <charset val="134"/>
    </font>
    <font>
      <b/>
      <sz val="13"/>
      <color indexed="54"/>
      <name val="宋体"/>
      <family val="2"/>
      <charset val="134"/>
    </font>
    <font>
      <b/>
      <sz val="11"/>
      <color indexed="54"/>
      <name val="宋体"/>
      <family val="2"/>
      <charset val="134"/>
    </font>
    <font>
      <b/>
      <sz val="18"/>
      <color indexed="54"/>
      <name val="宋体"/>
      <family val="2"/>
      <charset val="134"/>
    </font>
    <font>
      <sz val="11"/>
      <color indexed="16"/>
      <name val="宋体"/>
      <family val="2"/>
      <charset val="134"/>
    </font>
    <font>
      <sz val="11"/>
      <color indexed="20"/>
      <name val="宋体"/>
      <family val="2"/>
      <charset val="134"/>
    </font>
    <font>
      <sz val="11"/>
      <color indexed="20"/>
      <name val="等线"/>
      <family val="2"/>
    </font>
    <font>
      <sz val="11"/>
      <color indexed="17"/>
      <name val="宋体"/>
      <family val="2"/>
      <charset val="134"/>
    </font>
    <font>
      <sz val="11"/>
      <color indexed="17"/>
      <name val="等线"/>
      <family val="2"/>
    </font>
    <font>
      <b/>
      <sz val="11"/>
      <color indexed="8"/>
      <name val="宋体"/>
      <family val="2"/>
      <charset val="134"/>
    </font>
    <font>
      <b/>
      <sz val="11"/>
      <color indexed="53"/>
      <name val="宋体"/>
      <family val="2"/>
      <charset val="134"/>
    </font>
    <font>
      <b/>
      <sz val="11"/>
      <color indexed="9"/>
      <name val="宋体"/>
      <family val="2"/>
      <charset val="134"/>
    </font>
    <font>
      <i/>
      <sz val="11"/>
      <color indexed="23"/>
      <name val="宋体"/>
      <family val="2"/>
      <charset val="134"/>
    </font>
    <font>
      <sz val="11"/>
      <color indexed="10"/>
      <name val="宋体"/>
      <family val="2"/>
      <charset val="134"/>
    </font>
    <font>
      <sz val="11"/>
      <color indexed="53"/>
      <name val="宋体"/>
      <family val="2"/>
      <charset val="134"/>
    </font>
    <font>
      <sz val="11"/>
      <color indexed="19"/>
      <name val="宋体"/>
      <family val="2"/>
      <charset val="134"/>
    </font>
    <font>
      <b/>
      <sz val="11"/>
      <color indexed="63"/>
      <name val="宋体"/>
      <family val="2"/>
      <charset val="134"/>
    </font>
    <font>
      <sz val="11"/>
      <color indexed="62"/>
      <name val="宋体"/>
      <family val="2"/>
      <charset val="134"/>
    </font>
    <font>
      <sz val="11"/>
      <color theme="1"/>
      <name val="Tahoma"/>
      <family val="2"/>
    </font>
    <font>
      <sz val="20"/>
      <name val="方正小标宋简体"/>
      <family val="4"/>
      <charset val="134"/>
    </font>
    <font>
      <sz val="11"/>
      <color indexed="8"/>
      <name val="黑体"/>
      <family val="3"/>
      <charset val="134"/>
    </font>
    <font>
      <sz val="11"/>
      <name val="黑体"/>
      <family val="3"/>
      <charset val="134"/>
    </font>
    <font>
      <sz val="11"/>
      <color indexed="0"/>
      <name val="宋体"/>
      <family val="3"/>
      <charset val="134"/>
      <scheme val="minor"/>
    </font>
    <font>
      <sz val="11"/>
      <color indexed="8"/>
      <name val="宋体"/>
      <family val="3"/>
      <charset val="134"/>
      <scheme val="minor"/>
    </font>
    <font>
      <b/>
      <sz val="11"/>
      <color indexed="0"/>
      <name val="宋体"/>
      <family val="3"/>
      <charset val="134"/>
      <scheme val="minor"/>
    </font>
    <font>
      <b/>
      <sz val="11"/>
      <color indexed="8"/>
      <name val="宋体"/>
      <family val="3"/>
      <charset val="134"/>
      <scheme val="minor"/>
    </font>
    <font>
      <b/>
      <sz val="11"/>
      <name val="黑体"/>
      <family val="3"/>
      <charset val="134"/>
    </font>
    <font>
      <sz val="13"/>
      <name val="宋体"/>
      <family val="3"/>
      <charset val="134"/>
    </font>
    <font>
      <b/>
      <sz val="13"/>
      <name val="宋体"/>
      <family val="3"/>
      <charset val="134"/>
    </font>
  </fonts>
  <fills count="70">
    <fill>
      <patternFill patternType="none"/>
    </fill>
    <fill>
      <patternFill patternType="gray125"/>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31"/>
        <bgColor indexed="64"/>
      </patternFill>
    </fill>
    <fill>
      <patternFill patternType="solid">
        <fgColor indexed="31"/>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57"/>
        <bgColor indexed="64"/>
      </patternFill>
    </fill>
    <fill>
      <patternFill patternType="solid">
        <fgColor indexed="30"/>
        <bgColor indexed="30"/>
      </patternFill>
    </fill>
    <fill>
      <patternFill patternType="solid">
        <fgColor indexed="53"/>
        <bgColor indexed="64"/>
      </patternFill>
    </fill>
    <fill>
      <patternFill patternType="solid">
        <fgColor indexed="55"/>
        <bgColor indexed="64"/>
      </patternFill>
    </fill>
    <fill>
      <patternFill patternType="solid">
        <fgColor indexed="53"/>
        <bgColor indexed="53"/>
      </patternFill>
    </fill>
    <fill>
      <patternFill patternType="solid">
        <fgColor indexed="51"/>
        <bgColor indexed="51"/>
      </patternFill>
    </fill>
    <fill>
      <patternFill patternType="solid">
        <fgColor indexed="54"/>
        <bgColor indexed="64"/>
      </patternFill>
    </fill>
    <fill>
      <patternFill patternType="solid">
        <fgColor indexed="54"/>
        <bgColor indexed="54"/>
      </patternFill>
    </fill>
    <fill>
      <patternFill patternType="solid">
        <fgColor indexed="49"/>
        <bgColor indexed="49"/>
      </patternFill>
    </fill>
    <fill>
      <patternFill patternType="solid">
        <fgColor indexed="29"/>
        <bgColor indexed="29"/>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solid">
        <fgColor indexed="26"/>
        <bgColor indexed="26"/>
      </patternFill>
    </fill>
    <fill>
      <patternFill patternType="solid">
        <fgColor indexed="45"/>
        <bgColor indexed="45"/>
      </patternFill>
    </fill>
    <fill>
      <patternFill patternType="solid">
        <fgColor indexed="42"/>
        <bgColor indexed="4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theme="0"/>
        <bgColor indexed="64"/>
      </patternFill>
    </fill>
    <fill>
      <patternFill patternType="solid">
        <fgColor rgb="FFFFEB9C"/>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rgb="FFFFC7CE"/>
        <bgColor indexed="64"/>
      </patternFill>
    </fill>
    <fill>
      <patternFill patternType="solid">
        <fgColor rgb="FFFFEB9C"/>
        <bgColor indexed="64"/>
      </patternFill>
    </fill>
    <fill>
      <patternFill patternType="solid">
        <fgColor indexed="43"/>
      </patternFill>
    </fill>
    <fill>
      <patternFill patternType="solid">
        <fgColor indexed="24"/>
        <bgColor indexed="64"/>
      </patternFill>
    </fill>
    <fill>
      <patternFill patternType="solid">
        <fgColor indexed="48"/>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48"/>
      </bottom>
      <diagonal/>
    </border>
    <border>
      <left/>
      <right/>
      <top/>
      <bottom style="medium">
        <color indexed="44"/>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s>
  <cellStyleXfs count="28582">
    <xf numFmtId="0" fontId="0" fillId="0" borderId="0"/>
    <xf numFmtId="0" fontId="7" fillId="0" borderId="0"/>
    <xf numFmtId="0" fontId="7" fillId="0" borderId="0"/>
    <xf numFmtId="0" fontId="31" fillId="0" borderId="0"/>
    <xf numFmtId="0" fontId="7"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31" fillId="0" borderId="0"/>
    <xf numFmtId="0" fontId="31" fillId="0" borderId="0"/>
    <xf numFmtId="0" fontId="18" fillId="0" borderId="0"/>
    <xf numFmtId="0" fontId="7"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applyNumberFormat="0" applyFill="0" applyBorder="0" applyAlignment="0" applyProtection="0"/>
    <xf numFmtId="0" fontId="43" fillId="0" borderId="0" applyNumberFormat="0" applyFill="0" applyBorder="0" applyAlignment="0" applyProtection="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39" fillId="0" borderId="0"/>
    <xf numFmtId="0" fontId="18" fillId="0" borderId="0"/>
    <xf numFmtId="0" fontId="18" fillId="0" borderId="0"/>
    <xf numFmtId="0" fontId="18" fillId="0" borderId="0">
      <alignment vertical="center"/>
    </xf>
    <xf numFmtId="0" fontId="47" fillId="0" borderId="0">
      <alignment vertical="center"/>
    </xf>
    <xf numFmtId="0" fontId="18" fillId="0" borderId="0"/>
    <xf numFmtId="0" fontId="47" fillId="0" borderId="0">
      <alignment vertical="center"/>
    </xf>
    <xf numFmtId="0" fontId="18" fillId="0" borderId="0"/>
    <xf numFmtId="0" fontId="18" fillId="0" borderId="0" applyProtection="0">
      <alignment vertical="center"/>
    </xf>
    <xf numFmtId="0" fontId="47" fillId="0" borderId="0" applyProtection="0">
      <alignment vertical="center"/>
    </xf>
    <xf numFmtId="0" fontId="30" fillId="0" borderId="0"/>
    <xf numFmtId="0" fontId="30" fillId="0" borderId="0"/>
    <xf numFmtId="0" fontId="18" fillId="0" borderId="0"/>
    <xf numFmtId="0" fontId="18" fillId="0" borderId="0"/>
    <xf numFmtId="0" fontId="18" fillId="0" borderId="0"/>
    <xf numFmtId="0" fontId="47" fillId="0" borderId="0">
      <alignment vertical="center"/>
    </xf>
    <xf numFmtId="0" fontId="51" fillId="0" borderId="0">
      <alignment vertical="center"/>
    </xf>
    <xf numFmtId="0" fontId="51" fillId="0" borderId="0">
      <alignment vertical="center"/>
    </xf>
    <xf numFmtId="0" fontId="30" fillId="0" borderId="0" applyProtection="0">
      <alignment vertical="center"/>
    </xf>
    <xf numFmtId="0" fontId="51" fillId="0" borderId="0">
      <alignment vertical="center"/>
    </xf>
    <xf numFmtId="0" fontId="49" fillId="0" borderId="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0" fillId="0" borderId="0" applyProtection="0">
      <alignment vertical="center"/>
    </xf>
    <xf numFmtId="0" fontId="51" fillId="0" borderId="0">
      <alignment vertical="center"/>
    </xf>
    <xf numFmtId="0" fontId="49" fillId="0" borderId="0" applyProtection="0">
      <alignment vertical="center"/>
    </xf>
    <xf numFmtId="0" fontId="30" fillId="0" borderId="0" applyProtection="0">
      <alignment vertical="center"/>
    </xf>
    <xf numFmtId="0" fontId="49" fillId="0" borderId="0" applyProtection="0">
      <alignment vertical="center"/>
    </xf>
    <xf numFmtId="0" fontId="18" fillId="0" borderId="0"/>
    <xf numFmtId="0" fontId="18" fillId="0" borderId="0"/>
    <xf numFmtId="0" fontId="18" fillId="0" borderId="0"/>
    <xf numFmtId="0" fontId="52" fillId="0" borderId="0">
      <alignment vertical="center"/>
    </xf>
    <xf numFmtId="0" fontId="52" fillId="0" borderId="0">
      <alignment vertical="center"/>
    </xf>
    <xf numFmtId="0" fontId="52" fillId="0" borderId="0">
      <alignment vertical="center"/>
    </xf>
    <xf numFmtId="0" fontId="48" fillId="0" borderId="0" applyProtection="0">
      <alignment vertical="center"/>
    </xf>
    <xf numFmtId="0" fontId="50" fillId="0" borderId="0" applyProtection="0">
      <alignment vertical="center"/>
    </xf>
    <xf numFmtId="0" fontId="18" fillId="0" borderId="0"/>
    <xf numFmtId="0" fontId="52" fillId="0" borderId="0">
      <alignment vertical="center"/>
    </xf>
    <xf numFmtId="0" fontId="47" fillId="0" borderId="0">
      <alignment vertical="center"/>
    </xf>
    <xf numFmtId="0" fontId="18" fillId="0" borderId="0" applyProtection="0">
      <alignment vertical="center"/>
    </xf>
    <xf numFmtId="0" fontId="47" fillId="0" borderId="0">
      <alignment vertical="center"/>
    </xf>
    <xf numFmtId="0" fontId="47" fillId="0" borderId="0" applyProtection="0">
      <alignment vertical="center"/>
    </xf>
    <xf numFmtId="0" fontId="18" fillId="0" borderId="0">
      <alignment vertical="center"/>
    </xf>
    <xf numFmtId="0" fontId="47" fillId="0" borderId="0">
      <alignment vertical="center"/>
    </xf>
    <xf numFmtId="0" fontId="47" fillId="0" borderId="0">
      <alignment vertical="center"/>
    </xf>
    <xf numFmtId="0" fontId="42" fillId="0" borderId="0">
      <alignment wrapText="1"/>
    </xf>
    <xf numFmtId="0" fontId="42" fillId="0" borderId="0">
      <alignment wrapText="1"/>
    </xf>
    <xf numFmtId="0" fontId="47" fillId="0" borderId="0">
      <alignment vertical="center"/>
    </xf>
    <xf numFmtId="0" fontId="18" fillId="0" borderId="0" applyProtection="0">
      <alignment vertical="center"/>
    </xf>
    <xf numFmtId="0" fontId="47" fillId="0" borderId="0" applyProtection="0">
      <alignment vertical="center"/>
    </xf>
    <xf numFmtId="0" fontId="18" fillId="0" borderId="0"/>
    <xf numFmtId="0" fontId="47" fillId="0" borderId="0">
      <alignment vertical="center"/>
    </xf>
    <xf numFmtId="0" fontId="18" fillId="0" borderId="0">
      <alignment vertical="center"/>
    </xf>
    <xf numFmtId="0" fontId="18" fillId="0" borderId="0"/>
    <xf numFmtId="0" fontId="47" fillId="0" borderId="0">
      <alignment vertical="center"/>
    </xf>
    <xf numFmtId="0" fontId="47" fillId="0" borderId="0">
      <alignment vertical="center"/>
    </xf>
    <xf numFmtId="0" fontId="51" fillId="0" borderId="0">
      <alignment vertical="center"/>
    </xf>
    <xf numFmtId="0" fontId="51" fillId="0" borderId="0">
      <alignment vertical="center"/>
    </xf>
    <xf numFmtId="0" fontId="51" fillId="0" borderId="0">
      <alignment vertical="center"/>
    </xf>
    <xf numFmtId="0" fontId="47" fillId="0" borderId="0">
      <alignment vertical="center"/>
    </xf>
    <xf numFmtId="0" fontId="18" fillId="0" borderId="0" applyProtection="0">
      <alignment vertical="center"/>
    </xf>
    <xf numFmtId="0" fontId="47" fillId="0" borderId="0" applyProtection="0">
      <alignment vertical="center"/>
    </xf>
    <xf numFmtId="0" fontId="18" fillId="0" borderId="0"/>
    <xf numFmtId="0" fontId="47" fillId="0" borderId="0">
      <alignment vertical="center"/>
    </xf>
    <xf numFmtId="0" fontId="18" fillId="0" borderId="0">
      <alignment vertical="center"/>
    </xf>
    <xf numFmtId="0" fontId="18" fillId="0" borderId="0"/>
    <xf numFmtId="0" fontId="47" fillId="0" borderId="0">
      <alignment vertical="center"/>
    </xf>
    <xf numFmtId="0" fontId="47" fillId="0" borderId="0">
      <alignment vertical="center"/>
    </xf>
    <xf numFmtId="0" fontId="30" fillId="0" borderId="0">
      <alignment vertical="center"/>
    </xf>
    <xf numFmtId="0" fontId="4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1" fillId="0" borderId="0">
      <alignment vertical="center"/>
    </xf>
    <xf numFmtId="0" fontId="51" fillId="0" borderId="0">
      <alignment vertical="center"/>
    </xf>
    <xf numFmtId="0" fontId="18" fillId="0" borderId="0"/>
    <xf numFmtId="0" fontId="18" fillId="0" borderId="0"/>
    <xf numFmtId="0" fontId="18" fillId="0" borderId="0"/>
    <xf numFmtId="0" fontId="7" fillId="0" borderId="0"/>
    <xf numFmtId="0" fontId="18" fillId="0" borderId="0"/>
    <xf numFmtId="0" fontId="18"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44" fontId="18" fillId="0" borderId="0" applyFont="0" applyFill="0" applyBorder="0" applyAlignment="0" applyProtection="0">
      <alignment vertical="center"/>
    </xf>
    <xf numFmtId="44" fontId="30" fillId="0" borderId="0" applyProtection="0">
      <alignment vertical="center"/>
    </xf>
    <xf numFmtId="44" fontId="4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9" fillId="0" borderId="0" applyFont="0" applyFill="0" applyBorder="0" applyAlignment="0" applyProtection="0">
      <alignment vertical="center"/>
    </xf>
    <xf numFmtId="44" fontId="18" fillId="0" borderId="0" applyFont="0" applyFill="0" applyBorder="0" applyAlignment="0" applyProtection="0">
      <alignment vertical="center"/>
    </xf>
    <xf numFmtId="44" fontId="18" fillId="0" borderId="0" applyFont="0" applyFill="0" applyBorder="0" applyAlignment="0" applyProtection="0">
      <alignment vertical="center"/>
    </xf>
    <xf numFmtId="44" fontId="18" fillId="0" borderId="0" applyFont="0" applyFill="0" applyBorder="0" applyAlignment="0" applyProtection="0">
      <alignment vertical="center"/>
    </xf>
    <xf numFmtId="44" fontId="18" fillId="0" borderId="0" applyFont="0" applyFill="0" applyBorder="0" applyAlignment="0" applyProtection="0">
      <alignment vertical="center"/>
    </xf>
    <xf numFmtId="44" fontId="18" fillId="0" borderId="0" applyFont="0" applyFill="0" applyBorder="0" applyAlignment="0" applyProtection="0">
      <alignment vertical="center"/>
    </xf>
    <xf numFmtId="44" fontId="18" fillId="0" borderId="0" applyFont="0" applyFill="0" applyBorder="0" applyAlignment="0" applyProtection="0">
      <alignment vertical="center"/>
    </xf>
    <xf numFmtId="44" fontId="18" fillId="0" borderId="0" applyFont="0" applyFill="0" applyBorder="0" applyAlignment="0" applyProtection="0">
      <alignment vertical="center"/>
    </xf>
    <xf numFmtId="44" fontId="18" fillId="0" borderId="0" applyFont="0" applyFill="0" applyBorder="0" applyAlignment="0" applyProtection="0">
      <alignment vertical="center"/>
    </xf>
    <xf numFmtId="44" fontId="18" fillId="0" borderId="0" applyFont="0" applyFill="0" applyBorder="0" applyAlignment="0" applyProtection="0">
      <alignment vertical="center"/>
    </xf>
    <xf numFmtId="44" fontId="30" fillId="0" borderId="0" applyProtection="0">
      <alignment vertical="center"/>
    </xf>
    <xf numFmtId="44" fontId="4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alignment vertical="center"/>
    </xf>
    <xf numFmtId="0" fontId="6" fillId="0" borderId="0"/>
    <xf numFmtId="0" fontId="7" fillId="0" borderId="0"/>
    <xf numFmtId="0" fontId="7" fillId="0" borderId="0"/>
    <xf numFmtId="0" fontId="18" fillId="0" borderId="0"/>
    <xf numFmtId="0" fontId="18" fillId="0" borderId="0"/>
    <xf numFmtId="0" fontId="55" fillId="0" borderId="0">
      <alignment vertical="center"/>
    </xf>
    <xf numFmtId="44" fontId="61" fillId="0" borderId="0" applyProtection="0">
      <alignment vertical="center"/>
    </xf>
    <xf numFmtId="44" fontId="61" fillId="0" borderId="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55" fillId="0" borderId="0" applyFont="0" applyFill="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55" fillId="0" borderId="0"/>
    <xf numFmtId="0" fontId="55" fillId="0" borderId="0"/>
    <xf numFmtId="0" fontId="66" fillId="0" borderId="0">
      <alignment vertical="center"/>
    </xf>
    <xf numFmtId="0" fontId="66"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applyProtection="0">
      <alignment vertical="center"/>
    </xf>
    <xf numFmtId="0" fontId="55" fillId="0" borderId="0" applyProtection="0">
      <alignment vertical="center"/>
    </xf>
    <xf numFmtId="0" fontId="55" fillId="0" borderId="0">
      <alignment vertical="center"/>
    </xf>
    <xf numFmtId="0" fontId="66" fillId="0" borderId="0">
      <alignment vertical="center"/>
    </xf>
    <xf numFmtId="0" fontId="66" fillId="0" borderId="0">
      <alignment vertical="center"/>
    </xf>
    <xf numFmtId="0" fontId="66" fillId="0" borderId="0">
      <alignment vertical="center"/>
    </xf>
    <xf numFmtId="0" fontId="55" fillId="0" borderId="0">
      <alignment vertical="center"/>
    </xf>
    <xf numFmtId="0" fontId="55" fillId="0" borderId="0">
      <alignment vertical="center"/>
    </xf>
    <xf numFmtId="0" fontId="55" fillId="0" borderId="0"/>
    <xf numFmtId="0" fontId="55" fillId="0" borderId="0">
      <alignment vertical="center"/>
    </xf>
    <xf numFmtId="0" fontId="55" fillId="0" borderId="0">
      <alignment vertical="center"/>
    </xf>
    <xf numFmtId="0" fontId="55" fillId="0" borderId="0"/>
    <xf numFmtId="0" fontId="55" fillId="0" borderId="0" applyProtection="0">
      <alignment vertical="center"/>
    </xf>
    <xf numFmtId="0" fontId="55" fillId="0" borderId="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pplyProtection="0">
      <alignment vertical="center"/>
    </xf>
    <xf numFmtId="0" fontId="55" fillId="0" borderId="0" applyProtection="0">
      <alignment vertical="center"/>
    </xf>
    <xf numFmtId="0" fontId="55" fillId="0" borderId="0">
      <alignment vertical="center"/>
    </xf>
    <xf numFmtId="0" fontId="67" fillId="0" borderId="0">
      <alignment vertical="center"/>
    </xf>
    <xf numFmtId="0" fontId="55" fillId="0" borderId="0"/>
    <xf numFmtId="0" fontId="65" fillId="0" borderId="0" applyProtection="0">
      <alignment vertical="center"/>
    </xf>
    <xf numFmtId="0" fontId="65" fillId="0" borderId="0" applyProtection="0">
      <alignment vertical="center"/>
    </xf>
    <xf numFmtId="0" fontId="67" fillId="0" borderId="0">
      <alignment vertical="center"/>
    </xf>
    <xf numFmtId="0" fontId="67" fillId="0" borderId="0">
      <alignment vertical="center"/>
    </xf>
    <xf numFmtId="0" fontId="67" fillId="0" borderId="0">
      <alignment vertical="center"/>
    </xf>
    <xf numFmtId="0" fontId="55" fillId="0" borderId="0"/>
    <xf numFmtId="0" fontId="55" fillId="0" borderId="0"/>
    <xf numFmtId="0" fontId="18" fillId="0" borderId="0">
      <alignment vertical="center"/>
    </xf>
    <xf numFmtId="0" fontId="55" fillId="0" borderId="0"/>
    <xf numFmtId="0" fontId="18" fillId="0" borderId="0">
      <alignment vertical="center"/>
    </xf>
    <xf numFmtId="0" fontId="61" fillId="0" borderId="0" applyProtection="0">
      <alignment vertical="center"/>
    </xf>
    <xf numFmtId="0" fontId="61" fillId="0" borderId="0" applyProtection="0">
      <alignment vertical="center"/>
    </xf>
    <xf numFmtId="0" fontId="18" fillId="0" borderId="0" applyProtection="0">
      <alignment vertical="center"/>
    </xf>
    <xf numFmtId="0" fontId="61" fillId="0" borderId="0" applyProtection="0">
      <alignment vertical="center"/>
    </xf>
    <xf numFmtId="0" fontId="66" fillId="0" borderId="0">
      <alignment vertical="center"/>
    </xf>
    <xf numFmtId="0" fontId="61" fillId="0" borderId="0" applyProtection="0">
      <alignment vertical="center"/>
    </xf>
    <xf numFmtId="0" fontId="66" fillId="0" borderId="0">
      <alignment vertical="center"/>
    </xf>
    <xf numFmtId="0" fontId="66" fillId="0" borderId="0">
      <alignment vertical="center"/>
    </xf>
    <xf numFmtId="0" fontId="18" fillId="0" borderId="0">
      <alignment vertical="center"/>
    </xf>
    <xf numFmtId="0" fontId="66" fillId="0" borderId="0">
      <alignment vertical="center"/>
    </xf>
    <xf numFmtId="0" fontId="66" fillId="0" borderId="0">
      <alignment vertical="center"/>
    </xf>
    <xf numFmtId="0" fontId="61" fillId="0" borderId="0" applyProtection="0">
      <alignment vertical="center"/>
    </xf>
    <xf numFmtId="0" fontId="66" fillId="0" borderId="0">
      <alignment vertical="center"/>
    </xf>
    <xf numFmtId="0" fontId="30" fillId="0" borderId="0" applyProtection="0">
      <alignment vertical="center"/>
    </xf>
    <xf numFmtId="0" fontId="61" fillId="0" borderId="0" applyProtection="0">
      <alignment vertical="center"/>
    </xf>
    <xf numFmtId="0" fontId="66" fillId="0" borderId="0">
      <alignment vertical="center"/>
    </xf>
    <xf numFmtId="0" fontId="66" fillId="0" borderId="0">
      <alignment vertical="center"/>
    </xf>
    <xf numFmtId="0" fontId="55" fillId="0" borderId="0">
      <alignment vertical="center"/>
    </xf>
    <xf numFmtId="0" fontId="55" fillId="0" borderId="0"/>
    <xf numFmtId="0" fontId="55" fillId="0" borderId="0"/>
    <xf numFmtId="0" fontId="30" fillId="0" borderId="0" applyProtection="0">
      <alignment vertical="center"/>
    </xf>
    <xf numFmtId="0" fontId="55" fillId="0" borderId="0"/>
    <xf numFmtId="0" fontId="30" fillId="0" borderId="0" applyProtection="0">
      <alignment vertical="center"/>
    </xf>
    <xf numFmtId="0" fontId="61" fillId="0" borderId="0"/>
    <xf numFmtId="0" fontId="61" fillId="0" borderId="0"/>
    <xf numFmtId="0" fontId="55" fillId="0" borderId="0" applyProtection="0">
      <alignment vertical="center"/>
    </xf>
    <xf numFmtId="0" fontId="55" fillId="0" borderId="0" applyProtection="0">
      <alignment vertical="center"/>
    </xf>
    <xf numFmtId="0" fontId="55" fillId="0" borderId="0"/>
    <xf numFmtId="0" fontId="55" fillId="0" borderId="0">
      <alignment vertical="center"/>
    </xf>
    <xf numFmtId="0" fontId="55" fillId="0" borderId="0"/>
    <xf numFmtId="0" fontId="48" fillId="0" borderId="0" applyProtection="0">
      <alignment vertical="center"/>
    </xf>
    <xf numFmtId="0" fontId="55" fillId="0" borderId="0">
      <alignment vertical="center"/>
    </xf>
    <xf numFmtId="0" fontId="55" fillId="0" borderId="0">
      <alignment vertical="center"/>
    </xf>
    <xf numFmtId="0" fontId="55" fillId="0" borderId="0"/>
    <xf numFmtId="0" fontId="55" fillId="0" borderId="0"/>
    <xf numFmtId="0" fontId="18" fillId="0" borderId="0">
      <alignment vertical="center"/>
    </xf>
    <xf numFmtId="0" fontId="18" fillId="0" borderId="0" applyProtection="0">
      <alignment vertical="center"/>
    </xf>
    <xf numFmtId="0" fontId="55" fillId="0" borderId="0"/>
    <xf numFmtId="0" fontId="18" fillId="0" borderId="0">
      <alignment vertical="center"/>
    </xf>
    <xf numFmtId="0" fontId="18" fillId="0" borderId="0">
      <alignment vertical="center"/>
    </xf>
    <xf numFmtId="0" fontId="55" fillId="0" borderId="0"/>
    <xf numFmtId="0" fontId="55" fillId="0" borderId="0">
      <alignment vertical="center"/>
    </xf>
    <xf numFmtId="0" fontId="18" fillId="0" borderId="0">
      <alignment vertical="center"/>
    </xf>
    <xf numFmtId="0" fontId="55" fillId="0" borderId="0"/>
    <xf numFmtId="0" fontId="18" fillId="0" borderId="0" applyProtection="0">
      <alignment vertical="center"/>
    </xf>
    <xf numFmtId="0" fontId="55" fillId="0" borderId="0"/>
    <xf numFmtId="0" fontId="18" fillId="0" borderId="0">
      <alignment vertical="center"/>
    </xf>
    <xf numFmtId="0" fontId="55" fillId="0" borderId="0"/>
    <xf numFmtId="0" fontId="55" fillId="0" borderId="0"/>
    <xf numFmtId="0" fontId="18" fillId="0" borderId="0">
      <alignment vertical="center"/>
    </xf>
    <xf numFmtId="0" fontId="18" fillId="0" borderId="0">
      <alignment vertical="center"/>
    </xf>
    <xf numFmtId="0" fontId="55" fillId="0" borderId="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18" fillId="0" borderId="0">
      <alignment vertical="center"/>
    </xf>
    <xf numFmtId="0" fontId="62" fillId="2" borderId="0" applyNumberFormat="0" applyBorder="0" applyAlignment="0" applyProtection="0">
      <alignment vertical="center"/>
    </xf>
    <xf numFmtId="0" fontId="18" fillId="0" borderId="0" applyProtection="0">
      <alignment vertical="center"/>
    </xf>
    <xf numFmtId="0" fontId="62" fillId="2" borderId="0" applyNumberFormat="0" applyBorder="0" applyAlignment="0" applyProtection="0">
      <alignment vertical="center"/>
    </xf>
    <xf numFmtId="0" fontId="18" fillId="0" borderId="0">
      <alignment vertical="center"/>
    </xf>
    <xf numFmtId="0" fontId="62" fillId="2" borderId="0" applyNumberFormat="0" applyBorder="0" applyAlignment="0" applyProtection="0">
      <alignment vertical="center"/>
    </xf>
    <xf numFmtId="0" fontId="64" fillId="3" borderId="0" applyNumberFormat="0" applyBorder="0" applyAlignment="0" applyProtection="0">
      <alignment vertical="center"/>
    </xf>
    <xf numFmtId="0" fontId="18" fillId="0" borderId="0">
      <alignment vertical="center"/>
    </xf>
    <xf numFmtId="0" fontId="18" fillId="0" borderId="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2" fillId="3" borderId="0" applyNumberFormat="0" applyBorder="0" applyAlignment="0" applyProtection="0">
      <alignment vertical="center"/>
    </xf>
    <xf numFmtId="0" fontId="62" fillId="2" borderId="0" applyNumberFormat="0" applyBorder="0" applyAlignment="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xf numFmtId="43" fontId="55" fillId="0" borderId="0" applyFont="0" applyFill="0" applyBorder="0" applyAlignment="0" applyProtection="0">
      <alignment vertical="center"/>
    </xf>
    <xf numFmtId="0" fontId="55" fillId="0" borderId="0">
      <alignment vertical="center"/>
    </xf>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pplyProtection="0">
      <alignment vertical="center"/>
    </xf>
    <xf numFmtId="0" fontId="5" fillId="0" borderId="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43" fontId="4" fillId="0" borderId="0" applyFont="0" applyFill="0" applyBorder="0" applyAlignment="0" applyProtection="0">
      <alignment vertical="center"/>
    </xf>
    <xf numFmtId="0" fontId="4" fillId="0" borderId="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4" fontId="5"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alignment vertical="center"/>
    </xf>
    <xf numFmtId="0" fontId="5" fillId="0" borderId="0"/>
    <xf numFmtId="0" fontId="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9" fontId="55" fillId="0" borderId="0" applyFont="0" applyFill="0" applyBorder="0" applyAlignment="0" applyProtection="0">
      <alignment vertical="center"/>
    </xf>
    <xf numFmtId="9" fontId="5" fillId="0" borderId="0" applyFont="0" applyFill="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61" fillId="0" borderId="0"/>
    <xf numFmtId="0" fontId="61" fillId="0" borderId="0"/>
    <xf numFmtId="0" fontId="30" fillId="0" borderId="0"/>
    <xf numFmtId="0" fontId="61" fillId="0" borderId="0"/>
    <xf numFmtId="0" fontId="30" fillId="0" borderId="0"/>
    <xf numFmtId="0" fontId="61" fillId="0" borderId="0"/>
    <xf numFmtId="0" fontId="61" fillId="0" borderId="0"/>
    <xf numFmtId="0" fontId="30" fillId="0" borderId="0"/>
    <xf numFmtId="0" fontId="61" fillId="0" borderId="0"/>
    <xf numFmtId="0" fontId="61" fillId="0" borderId="0"/>
    <xf numFmtId="0" fontId="30" fillId="0" borderId="0"/>
    <xf numFmtId="0" fontId="61" fillId="0" borderId="0"/>
    <xf numFmtId="0" fontId="30" fillId="0" borderId="0"/>
    <xf numFmtId="0" fontId="61" fillId="0" borderId="0"/>
    <xf numFmtId="0" fontId="61" fillId="0" borderId="0"/>
    <xf numFmtId="0" fontId="30" fillId="0" borderId="0"/>
    <xf numFmtId="0" fontId="61" fillId="0" borderId="0"/>
    <xf numFmtId="0" fontId="30" fillId="0" borderId="0"/>
    <xf numFmtId="0" fontId="61" fillId="0" borderId="0"/>
    <xf numFmtId="0" fontId="61" fillId="0" borderId="0"/>
    <xf numFmtId="0" fontId="30" fillId="0" borderId="0"/>
    <xf numFmtId="0" fontId="61" fillId="0" borderId="0"/>
    <xf numFmtId="0" fontId="30" fillId="0" borderId="0"/>
    <xf numFmtId="0" fontId="61" fillId="0" borderId="0"/>
    <xf numFmtId="0" fontId="61" fillId="0" borderId="0"/>
    <xf numFmtId="0" fontId="30" fillId="0" borderId="0"/>
    <xf numFmtId="0" fontId="61" fillId="0" borderId="0"/>
    <xf numFmtId="0" fontId="30" fillId="0" borderId="0"/>
    <xf numFmtId="0" fontId="61" fillId="0" borderId="0"/>
    <xf numFmtId="0" fontId="61" fillId="0" borderId="0"/>
    <xf numFmtId="0" fontId="30" fillId="0" borderId="0"/>
    <xf numFmtId="0" fontId="61" fillId="0" borderId="0"/>
    <xf numFmtId="0" fontId="61" fillId="0" borderId="0"/>
    <xf numFmtId="0" fontId="30" fillId="0" borderId="0"/>
    <xf numFmtId="0" fontId="61" fillId="0" borderId="0"/>
    <xf numFmtId="0" fontId="30" fillId="0" borderId="0"/>
    <xf numFmtId="0" fontId="61" fillId="0" borderId="0"/>
    <xf numFmtId="0" fontId="61" fillId="0" borderId="0"/>
    <xf numFmtId="0" fontId="30" fillId="0" borderId="0"/>
    <xf numFmtId="0" fontId="61" fillId="0" borderId="0"/>
    <xf numFmtId="0" fontId="30" fillId="0" borderId="0"/>
    <xf numFmtId="0" fontId="61" fillId="0" borderId="0"/>
    <xf numFmtId="0" fontId="61" fillId="0" borderId="0"/>
    <xf numFmtId="0" fontId="30" fillId="0" borderId="0"/>
    <xf numFmtId="0" fontId="61" fillId="0" borderId="0"/>
    <xf numFmtId="0" fontId="30"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67" fillId="0" borderId="0">
      <alignment vertical="center"/>
    </xf>
    <xf numFmtId="0" fontId="5" fillId="0" borderId="0"/>
    <xf numFmtId="0" fontId="52"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67" fillId="0" borderId="0">
      <alignment vertical="center"/>
    </xf>
    <xf numFmtId="0" fontId="67" fillId="0" borderId="0">
      <alignment vertical="center"/>
    </xf>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2"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67" fillId="0" borderId="0">
      <alignment vertical="center"/>
    </xf>
    <xf numFmtId="0" fontId="67" fillId="0" borderId="0">
      <alignment vertical="center"/>
    </xf>
    <xf numFmtId="0" fontId="48" fillId="0" borderId="0" applyProtection="0">
      <alignment vertical="center"/>
    </xf>
    <xf numFmtId="0" fontId="48" fillId="0" borderId="0" applyProtection="0">
      <alignment vertical="center"/>
    </xf>
    <xf numFmtId="0" fontId="48" fillId="0" borderId="0" applyProtection="0">
      <alignment vertical="center"/>
    </xf>
    <xf numFmtId="0" fontId="65" fillId="0" borderId="0" applyProtection="0">
      <alignment vertical="center"/>
    </xf>
    <xf numFmtId="0" fontId="48" fillId="0" borderId="0" applyProtection="0">
      <alignment vertical="center"/>
    </xf>
    <xf numFmtId="0" fontId="65" fillId="0" borderId="0" applyProtection="0">
      <alignment vertical="center"/>
    </xf>
    <xf numFmtId="0" fontId="48" fillId="0" borderId="0" applyProtection="0">
      <alignment vertical="center"/>
    </xf>
    <xf numFmtId="0" fontId="48" fillId="0" borderId="0" applyProtection="0">
      <alignment vertical="center"/>
    </xf>
    <xf numFmtId="0" fontId="65" fillId="0" borderId="0" applyProtection="0">
      <alignment vertical="center"/>
    </xf>
    <xf numFmtId="0" fontId="48" fillId="0" borderId="0" applyProtection="0">
      <alignment vertical="center"/>
    </xf>
    <xf numFmtId="0" fontId="48" fillId="0" borderId="0" applyProtection="0">
      <alignment vertical="center"/>
    </xf>
    <xf numFmtId="0" fontId="65" fillId="0" borderId="0" applyProtection="0">
      <alignment vertical="center"/>
    </xf>
    <xf numFmtId="0" fontId="65" fillId="0" borderId="0" applyProtection="0">
      <alignment vertical="center"/>
    </xf>
    <xf numFmtId="0" fontId="48" fillId="0" borderId="0" applyProtection="0">
      <alignment vertical="center"/>
    </xf>
    <xf numFmtId="0" fontId="48" fillId="0" borderId="0" applyProtection="0">
      <alignment vertical="center"/>
    </xf>
    <xf numFmtId="0" fontId="48" fillId="0" borderId="0" applyProtection="0">
      <alignment vertical="center"/>
    </xf>
    <xf numFmtId="0" fontId="65" fillId="0" borderId="0" applyProtection="0">
      <alignment vertical="center"/>
    </xf>
    <xf numFmtId="0" fontId="48" fillId="0" borderId="0" applyProtection="0">
      <alignment vertical="center"/>
    </xf>
    <xf numFmtId="0" fontId="65" fillId="0" borderId="0" applyProtection="0">
      <alignment vertical="center"/>
    </xf>
    <xf numFmtId="0" fontId="48" fillId="0" borderId="0" applyProtection="0">
      <alignment vertical="center"/>
    </xf>
    <xf numFmtId="0" fontId="48" fillId="0" borderId="0" applyProtection="0">
      <alignment vertical="center"/>
    </xf>
    <xf numFmtId="0" fontId="65" fillId="0" borderId="0" applyProtection="0">
      <alignment vertical="center"/>
    </xf>
    <xf numFmtId="0" fontId="65" fillId="0" borderId="0" applyProtection="0">
      <alignment vertical="center"/>
    </xf>
    <xf numFmtId="0" fontId="48" fillId="0" borderId="0" applyProtection="0">
      <alignment vertical="center"/>
    </xf>
    <xf numFmtId="0" fontId="48" fillId="0" borderId="0" applyProtection="0">
      <alignment vertical="center"/>
    </xf>
    <xf numFmtId="0" fontId="48" fillId="0" borderId="0" applyProtection="0">
      <alignment vertical="center"/>
    </xf>
    <xf numFmtId="0" fontId="65" fillId="0" borderId="0" applyProtection="0">
      <alignment vertical="center"/>
    </xf>
    <xf numFmtId="0" fontId="48" fillId="0" borderId="0" applyProtection="0">
      <alignment vertical="center"/>
    </xf>
    <xf numFmtId="0" fontId="65" fillId="0" borderId="0" applyProtection="0">
      <alignment vertical="center"/>
    </xf>
    <xf numFmtId="0" fontId="48" fillId="0" borderId="0" applyProtection="0">
      <alignment vertical="center"/>
    </xf>
    <xf numFmtId="0" fontId="48" fillId="0" borderId="0" applyProtection="0">
      <alignment vertical="center"/>
    </xf>
    <xf numFmtId="0" fontId="65" fillId="0" borderId="0" applyProtection="0">
      <alignment vertical="center"/>
    </xf>
    <xf numFmtId="0" fontId="48" fillId="0" borderId="0" applyProtection="0">
      <alignment vertical="center"/>
    </xf>
    <xf numFmtId="0" fontId="48" fillId="0" borderId="0" applyProtection="0">
      <alignment vertical="center"/>
    </xf>
    <xf numFmtId="0" fontId="65" fillId="0" borderId="0" applyProtection="0">
      <alignment vertical="center"/>
    </xf>
    <xf numFmtId="0" fontId="65" fillId="0" borderId="0" applyProtection="0">
      <alignment vertical="center"/>
    </xf>
    <xf numFmtId="0" fontId="48" fillId="0" borderId="0" applyProtection="0">
      <alignment vertical="center"/>
    </xf>
    <xf numFmtId="0" fontId="48" fillId="0" borderId="0" applyProtection="0">
      <alignment vertical="center"/>
    </xf>
    <xf numFmtId="0" fontId="65" fillId="0" borderId="0" applyProtection="0">
      <alignment vertical="center"/>
    </xf>
    <xf numFmtId="0" fontId="48" fillId="0" borderId="0" applyProtection="0">
      <alignment vertical="center"/>
    </xf>
    <xf numFmtId="0" fontId="65" fillId="0" borderId="0" applyProtection="0">
      <alignment vertical="center"/>
    </xf>
    <xf numFmtId="0" fontId="48" fillId="0" borderId="0" applyProtection="0">
      <alignment vertical="center"/>
    </xf>
    <xf numFmtId="0" fontId="48" fillId="0" borderId="0" applyProtection="0">
      <alignment vertical="center"/>
    </xf>
    <xf numFmtId="0" fontId="65" fillId="0" borderId="0" applyProtection="0">
      <alignment vertical="center"/>
    </xf>
    <xf numFmtId="0" fontId="65" fillId="0" borderId="0" applyProtection="0">
      <alignment vertical="center"/>
    </xf>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2"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67" fillId="0" borderId="0">
      <alignment vertical="center"/>
    </xf>
    <xf numFmtId="0" fontId="67"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2"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52" fillId="0" borderId="0">
      <alignment vertical="center"/>
    </xf>
    <xf numFmtId="0" fontId="67" fillId="0" borderId="0">
      <alignment vertical="center"/>
    </xf>
    <xf numFmtId="0" fontId="67" fillId="0" borderId="0">
      <alignment vertical="center"/>
    </xf>
    <xf numFmtId="0" fontId="52" fillId="0" borderId="0">
      <alignment vertical="center"/>
    </xf>
    <xf numFmtId="0" fontId="67"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42" fillId="0" borderId="0">
      <alignment wrapText="1"/>
    </xf>
    <xf numFmtId="0" fontId="5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5" fillId="0" borderId="0" applyProtection="0">
      <alignment vertical="center"/>
    </xf>
    <xf numFmtId="0" fontId="5" fillId="0" borderId="0" applyProtection="0">
      <alignment vertical="center"/>
    </xf>
    <xf numFmtId="0" fontId="55" fillId="0" borderId="0" applyProtection="0">
      <alignment vertical="center"/>
    </xf>
    <xf numFmtId="0" fontId="5" fillId="0" borderId="0" applyProtection="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66"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5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5"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66" fillId="0" borderId="0">
      <alignment vertical="center"/>
    </xf>
    <xf numFmtId="0" fontId="51" fillId="0" borderId="0">
      <alignment vertical="center"/>
    </xf>
    <xf numFmtId="0" fontId="51" fillId="0" borderId="0">
      <alignment vertical="center"/>
    </xf>
    <xf numFmtId="0" fontId="66" fillId="0" borderId="0">
      <alignment vertical="center"/>
    </xf>
    <xf numFmtId="0" fontId="51" fillId="0" borderId="0">
      <alignment vertical="center"/>
    </xf>
    <xf numFmtId="0" fontId="51" fillId="0" borderId="0">
      <alignment vertical="center"/>
    </xf>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 fillId="0" borderId="0" applyFont="0" applyFill="0" applyBorder="0" applyAlignment="0" applyProtection="0">
      <alignment vertical="center"/>
    </xf>
    <xf numFmtId="183" fontId="55" fillId="0" borderId="0" applyFont="0" applyFill="0" applyBorder="0" applyAlignment="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alignment vertical="center"/>
    </xf>
    <xf numFmtId="43" fontId="5" fillId="0" borderId="0" applyFont="0" applyFill="0" applyBorder="0" applyAlignment="0" applyProtection="0">
      <alignment vertical="center"/>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0" fontId="6"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 fillId="0" borderId="0"/>
    <xf numFmtId="0" fontId="55" fillId="0" borderId="0"/>
    <xf numFmtId="0" fontId="55" fillId="0" borderId="0"/>
    <xf numFmtId="0" fontId="5" fillId="0" borderId="0"/>
    <xf numFmtId="0" fontId="55" fillId="0" borderId="0"/>
    <xf numFmtId="0" fontId="55" fillId="0" borderId="0"/>
    <xf numFmtId="0" fontId="5" fillId="0" borderId="0"/>
    <xf numFmtId="0" fontId="55" fillId="0" borderId="0"/>
    <xf numFmtId="0" fontId="5" fillId="0" borderId="0"/>
    <xf numFmtId="0" fontId="5" fillId="0" borderId="0" applyProtection="0"/>
    <xf numFmtId="0" fontId="3" fillId="0" borderId="0">
      <alignment vertical="center"/>
    </xf>
    <xf numFmtId="0" fontId="77" fillId="0" borderId="0"/>
    <xf numFmtId="0" fontId="78" fillId="0" borderId="0"/>
    <xf numFmtId="0" fontId="66" fillId="0" borderId="0">
      <alignment vertical="center"/>
    </xf>
    <xf numFmtId="0" fontId="3" fillId="0" borderId="0">
      <alignment vertical="center"/>
    </xf>
    <xf numFmtId="0" fontId="77" fillId="0" borderId="0"/>
    <xf numFmtId="43" fontId="3" fillId="0" borderId="0" applyFont="0" applyFill="0" applyBorder="0" applyAlignment="0" applyProtection="0">
      <alignment vertical="center"/>
    </xf>
    <xf numFmtId="0" fontId="66" fillId="0" borderId="0">
      <alignment vertical="center"/>
    </xf>
    <xf numFmtId="0" fontId="61" fillId="0" borderId="0">
      <alignment vertical="center"/>
    </xf>
    <xf numFmtId="0" fontId="61" fillId="0" borderId="0">
      <alignment vertical="center"/>
    </xf>
    <xf numFmtId="0" fontId="77" fillId="0" borderId="0"/>
    <xf numFmtId="0" fontId="77" fillId="0" borderId="0"/>
    <xf numFmtId="0" fontId="55" fillId="0" borderId="0">
      <alignment vertical="center"/>
    </xf>
    <xf numFmtId="0" fontId="66" fillId="0" borderId="0">
      <alignment vertical="center"/>
    </xf>
    <xf numFmtId="0" fontId="42" fillId="0" borderId="0">
      <alignment wrapText="1"/>
    </xf>
    <xf numFmtId="0" fontId="55" fillId="0" borderId="0">
      <alignment vertical="center"/>
    </xf>
    <xf numFmtId="43" fontId="2" fillId="0" borderId="0" applyFont="0" applyFill="0" applyBorder="0" applyAlignment="0" applyProtection="0">
      <alignment vertical="center"/>
    </xf>
    <xf numFmtId="0" fontId="2" fillId="0" borderId="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183" fontId="61" fillId="0" borderId="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0" fillId="0" borderId="0"/>
    <xf numFmtId="0" fontId="30" fillId="0" borderId="0"/>
    <xf numFmtId="0" fontId="51" fillId="0" borderId="0">
      <alignment vertical="center"/>
    </xf>
    <xf numFmtId="0" fontId="51" fillId="0" borderId="0">
      <alignment vertical="center"/>
    </xf>
    <xf numFmtId="0" fontId="30" fillId="0" borderId="0" applyProtection="0">
      <alignment vertical="center"/>
    </xf>
    <xf numFmtId="0" fontId="51" fillId="0" borderId="0">
      <alignment vertical="center"/>
    </xf>
    <xf numFmtId="0" fontId="30" fillId="0" borderId="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0" fillId="0" borderId="0" applyProtection="0">
      <alignment vertical="center"/>
    </xf>
    <xf numFmtId="0" fontId="51" fillId="0" borderId="0">
      <alignment vertical="center"/>
    </xf>
    <xf numFmtId="0" fontId="30" fillId="0" borderId="0" applyProtection="0">
      <alignment vertical="center"/>
    </xf>
    <xf numFmtId="0" fontId="30" fillId="0" borderId="0" applyProtection="0">
      <alignment vertical="center"/>
    </xf>
    <xf numFmtId="0" fontId="30" fillId="0" borderId="0" applyProtection="0">
      <alignment vertical="center"/>
    </xf>
    <xf numFmtId="0" fontId="51" fillId="0" borderId="0">
      <alignment vertical="center"/>
    </xf>
    <xf numFmtId="0" fontId="51" fillId="0" borderId="0">
      <alignment vertical="center"/>
    </xf>
    <xf numFmtId="0" fontId="5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1" fillId="0" borderId="0">
      <alignment vertical="center"/>
    </xf>
    <xf numFmtId="0" fontId="51"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44" fontId="30" fillId="0" borderId="0" applyProtection="0">
      <alignment vertical="center"/>
    </xf>
    <xf numFmtId="0" fontId="55" fillId="0" borderId="0">
      <alignment vertical="center"/>
    </xf>
    <xf numFmtId="44" fontId="61" fillId="0" borderId="0" applyProtection="0">
      <alignment vertical="center"/>
    </xf>
    <xf numFmtId="44" fontId="61" fillId="0" borderId="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55" fillId="0" borderId="0" applyFont="0" applyFill="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applyProtection="0">
      <alignment vertical="center"/>
    </xf>
    <xf numFmtId="0" fontId="55" fillId="0" borderId="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alignment vertical="center"/>
    </xf>
    <xf numFmtId="0" fontId="55" fillId="0" borderId="0">
      <alignment vertical="center"/>
    </xf>
    <xf numFmtId="0" fontId="55" fillId="0" borderId="0"/>
    <xf numFmtId="0" fontId="55" fillId="0" borderId="0" applyProtection="0">
      <alignment vertical="center"/>
    </xf>
    <xf numFmtId="0" fontId="55" fillId="0" borderId="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pplyProtection="0">
      <alignment vertical="center"/>
    </xf>
    <xf numFmtId="0" fontId="55" fillId="0" borderId="0" applyProtection="0">
      <alignment vertical="center"/>
    </xf>
    <xf numFmtId="0" fontId="55" fillId="0" borderId="0">
      <alignment vertical="center"/>
    </xf>
    <xf numFmtId="0" fontId="55" fillId="0" borderId="0"/>
    <xf numFmtId="0" fontId="55" fillId="0" borderId="0"/>
    <xf numFmtId="0" fontId="55" fillId="0" borderId="0"/>
    <xf numFmtId="0" fontId="55" fillId="0" borderId="0"/>
    <xf numFmtId="0" fontId="30" fillId="0" borderId="0" applyProtection="0">
      <alignment vertical="center"/>
    </xf>
    <xf numFmtId="0" fontId="55" fillId="0" borderId="0">
      <alignment vertical="center"/>
    </xf>
    <xf numFmtId="0" fontId="55" fillId="0" borderId="0"/>
    <xf numFmtId="0" fontId="55" fillId="0" borderId="0"/>
    <xf numFmtId="0" fontId="30" fillId="0" borderId="0" applyProtection="0">
      <alignment vertical="center"/>
    </xf>
    <xf numFmtId="0" fontId="55" fillId="0" borderId="0"/>
    <xf numFmtId="0" fontId="30" fillId="0" borderId="0" applyProtection="0">
      <alignment vertical="center"/>
    </xf>
    <xf numFmtId="0" fontId="55" fillId="0" borderId="0" applyProtection="0">
      <alignment vertical="center"/>
    </xf>
    <xf numFmtId="0" fontId="55" fillId="0" borderId="0" applyProtection="0">
      <alignment vertical="center"/>
    </xf>
    <xf numFmtId="0" fontId="55" fillId="0" borderId="0"/>
    <xf numFmtId="0" fontId="55" fillId="0" borderId="0">
      <alignment vertical="center"/>
    </xf>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2" fillId="2" borderId="0" applyNumberFormat="0" applyBorder="0" applyAlignment="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4" fontId="61" fillId="0" borderId="0" applyProtection="0">
      <alignment vertical="center"/>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xf numFmtId="43" fontId="55" fillId="0" borderId="0" applyFont="0" applyFill="0" applyBorder="0" applyAlignment="0" applyProtection="0">
      <alignment vertical="center"/>
    </xf>
    <xf numFmtId="0" fontId="55" fillId="0" borderId="0">
      <alignment vertical="center"/>
    </xf>
    <xf numFmtId="0" fontId="55" fillId="0" borderId="0"/>
    <xf numFmtId="0" fontId="55" fillId="0" borderId="0"/>
    <xf numFmtId="0" fontId="55" fillId="0" borderId="0"/>
    <xf numFmtId="43" fontId="2" fillId="0" borderId="0" applyFont="0" applyFill="0" applyBorder="0" applyAlignment="0" applyProtection="0">
      <alignment vertical="center"/>
    </xf>
    <xf numFmtId="0" fontId="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9" fontId="55" fillId="0" borderId="0" applyFont="0" applyFill="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4" fillId="3" borderId="0" applyNumberFormat="0" applyBorder="0" applyAlignment="0" applyProtection="0">
      <alignment vertical="center"/>
    </xf>
    <xf numFmtId="0" fontId="41"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2" borderId="0" applyNumberFormat="0" applyBorder="0" applyAlignment="0" applyProtection="0">
      <alignment vertical="center"/>
    </xf>
    <xf numFmtId="0" fontId="37" fillId="3" borderId="0" applyNumberFormat="0" applyBorder="0" applyAlignment="0" applyProtection="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62" fillId="3" borderId="0" applyNumberFormat="0" applyBorder="0" applyAlignment="0" applyProtection="0">
      <alignment vertical="center"/>
    </xf>
    <xf numFmtId="0" fontId="37" fillId="3"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0" fillId="0" borderId="0"/>
    <xf numFmtId="0" fontId="61" fillId="0" borderId="0"/>
    <xf numFmtId="0" fontId="30" fillId="0" borderId="0"/>
    <xf numFmtId="0" fontId="61" fillId="0" borderId="0"/>
    <xf numFmtId="0" fontId="30" fillId="0" borderId="0"/>
    <xf numFmtId="0" fontId="61" fillId="0" borderId="0"/>
    <xf numFmtId="0" fontId="30" fillId="0" borderId="0"/>
    <xf numFmtId="0" fontId="61" fillId="0" borderId="0"/>
    <xf numFmtId="0" fontId="30" fillId="0" borderId="0"/>
    <xf numFmtId="0" fontId="30" fillId="0" borderId="0"/>
    <xf numFmtId="0" fontId="61" fillId="0" borderId="0"/>
    <xf numFmtId="0" fontId="30" fillId="0" borderId="0"/>
    <xf numFmtId="0" fontId="61" fillId="0" borderId="0"/>
    <xf numFmtId="0" fontId="30" fillId="0" borderId="0"/>
    <xf numFmtId="0" fontId="61" fillId="0" borderId="0"/>
    <xf numFmtId="0" fontId="30" fillId="0" borderId="0"/>
    <xf numFmtId="0" fontId="30" fillId="0" borderId="0"/>
    <xf numFmtId="0" fontId="61" fillId="0" borderId="0"/>
    <xf numFmtId="0" fontId="30" fillId="0" borderId="0"/>
    <xf numFmtId="0" fontId="61" fillId="0" borderId="0"/>
    <xf numFmtId="0" fontId="30" fillId="0" borderId="0"/>
    <xf numFmtId="0" fontId="61" fillId="0" borderId="0"/>
    <xf numFmtId="0" fontId="30" fillId="0" borderId="0"/>
    <xf numFmtId="0" fontId="61" fillId="0" borderId="0"/>
    <xf numFmtId="0" fontId="30" fillId="0" borderId="0"/>
    <xf numFmtId="0" fontId="30" fillId="0" borderId="0"/>
    <xf numFmtId="0" fontId="61" fillId="0" borderId="0"/>
    <xf numFmtId="0" fontId="30" fillId="0" borderId="0"/>
    <xf numFmtId="0" fontId="61" fillId="0" borderId="0"/>
    <xf numFmtId="0" fontId="30" fillId="0" borderId="0"/>
    <xf numFmtId="0" fontId="61" fillId="0" borderId="0"/>
    <xf numFmtId="0" fontId="3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61" fillId="0" borderId="0" applyProtection="0">
      <alignment vertical="center"/>
    </xf>
    <xf numFmtId="0" fontId="30" fillId="0" borderId="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5" fillId="0" borderId="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61" fillId="0" borderId="0">
      <alignment vertical="center"/>
    </xf>
    <xf numFmtId="0" fontId="30"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38" fillId="5" borderId="0" applyNumberFormat="0" applyBorder="0" applyAlignment="0" applyProtection="0">
      <alignment vertical="center"/>
    </xf>
    <xf numFmtId="0" fontId="63" fillId="4"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0" fontId="63" fillId="5" borderId="0" applyNumberFormat="0" applyBorder="0" applyAlignment="0" applyProtection="0">
      <alignment vertical="center"/>
    </xf>
    <xf numFmtId="0" fontId="38" fillId="5" borderId="0" applyNumberFormat="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55" fillId="0" borderId="0" applyFont="0" applyFill="0" applyBorder="0" applyAlignment="0" applyProtection="0">
      <alignment vertical="center"/>
    </xf>
    <xf numFmtId="183" fontId="55" fillId="0" borderId="0" applyFont="0" applyFill="0" applyBorder="0" applyAlignment="0" applyProtection="0">
      <alignment vertical="center"/>
    </xf>
    <xf numFmtId="183" fontId="55" fillId="0" borderId="0" applyFont="0" applyFill="0" applyBorder="0" applyAlignment="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44" fontId="61" fillId="0" borderId="0" applyProtection="0">
      <alignment vertical="center"/>
    </xf>
    <xf numFmtId="183" fontId="30" fillId="0" borderId="0" applyProtection="0">
      <alignment vertical="center"/>
    </xf>
    <xf numFmtId="44" fontId="61"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4" fontId="61" fillId="0" borderId="0" applyProtection="0">
      <alignment vertical="center"/>
    </xf>
    <xf numFmtId="183" fontId="30" fillId="0" borderId="0" applyProtection="0">
      <alignment vertical="center"/>
    </xf>
    <xf numFmtId="183" fontId="61" fillId="0" borderId="0" applyProtection="0">
      <alignment vertical="center"/>
    </xf>
    <xf numFmtId="183" fontId="30" fillId="0" borderId="0" applyProtection="0">
      <alignment vertical="center"/>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78" fillId="0" borderId="0"/>
    <xf numFmtId="0" fontId="18" fillId="0" borderId="0"/>
    <xf numFmtId="0" fontId="18" fillId="0" borderId="0"/>
    <xf numFmtId="0" fontId="18" fillId="0" borderId="0"/>
    <xf numFmtId="0" fontId="18" fillId="0" borderId="0"/>
    <xf numFmtId="0" fontId="42" fillId="0" borderId="0"/>
    <xf numFmtId="1" fontId="98" fillId="0" borderId="1">
      <alignment horizontal="center"/>
      <protection locked="0"/>
    </xf>
    <xf numFmtId="0" fontId="42" fillId="0" borderId="0"/>
    <xf numFmtId="0" fontId="31" fillId="0" borderId="0"/>
    <xf numFmtId="0" fontId="99" fillId="0" borderId="0"/>
    <xf numFmtId="0" fontId="18" fillId="0" borderId="0"/>
    <xf numFmtId="0" fontId="18" fillId="0" borderId="0"/>
    <xf numFmtId="0" fontId="18" fillId="0" borderId="0"/>
    <xf numFmtId="0" fontId="18" fillId="0" borderId="0"/>
    <xf numFmtId="0" fontId="42" fillId="0" borderId="0"/>
    <xf numFmtId="0" fontId="7" fillId="0" borderId="0"/>
    <xf numFmtId="0" fontId="31" fillId="0" borderId="0"/>
    <xf numFmtId="0" fontId="42" fillId="0" borderId="0"/>
    <xf numFmtId="0" fontId="42" fillId="0" borderId="0"/>
    <xf numFmtId="0" fontId="42" fillId="0" borderId="0"/>
    <xf numFmtId="0" fontId="31" fillId="0" borderId="0"/>
    <xf numFmtId="0" fontId="42" fillId="0" borderId="0"/>
    <xf numFmtId="0" fontId="100" fillId="0" borderId="0" applyNumberFormat="0" applyFill="0" applyBorder="0" applyAlignment="0" applyProtection="0"/>
    <xf numFmtId="0" fontId="42" fillId="0" borderId="0"/>
    <xf numFmtId="0" fontId="42" fillId="0" borderId="0"/>
    <xf numFmtId="0" fontId="18" fillId="0" borderId="0"/>
    <xf numFmtId="0" fontId="18" fillId="0" borderId="0"/>
    <xf numFmtId="0" fontId="18" fillId="0" borderId="0"/>
    <xf numFmtId="0" fontId="18" fillId="0" borderId="0"/>
    <xf numFmtId="0" fontId="101" fillId="0" borderId="0"/>
    <xf numFmtId="0" fontId="7" fillId="0" borderId="0"/>
    <xf numFmtId="0" fontId="42" fillId="0" borderId="0"/>
    <xf numFmtId="0" fontId="7"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42"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42" fillId="0" borderId="0"/>
    <xf numFmtId="0" fontId="42" fillId="0" borderId="0"/>
    <xf numFmtId="0" fontId="42" fillId="0" borderId="0"/>
    <xf numFmtId="0" fontId="7"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7" fillId="0" borderId="0"/>
    <xf numFmtId="0" fontId="42" fillId="0" borderId="0"/>
    <xf numFmtId="0" fontId="18" fillId="0" borderId="0">
      <alignment vertical="top"/>
    </xf>
    <xf numFmtId="0" fontId="18" fillId="0" borderId="0">
      <alignment vertical="top"/>
    </xf>
    <xf numFmtId="0" fontId="18" fillId="0" borderId="0">
      <alignment vertical="top"/>
    </xf>
    <xf numFmtId="0" fontId="7" fillId="0" borderId="0"/>
    <xf numFmtId="0" fontId="18" fillId="0" borderId="0">
      <alignment vertical="top"/>
    </xf>
    <xf numFmtId="0" fontId="7" fillId="0" borderId="0"/>
    <xf numFmtId="0" fontId="18" fillId="0" borderId="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2"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6"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18"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6"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02" fillId="26" borderId="0" applyNumberFormat="0" applyBorder="0" applyAlignment="0" applyProtection="0">
      <alignment vertical="center"/>
    </xf>
    <xf numFmtId="0" fontId="102" fillId="26" borderId="0" applyNumberFormat="0" applyBorder="0" applyAlignment="0" applyProtection="0">
      <alignment vertical="center"/>
    </xf>
    <xf numFmtId="0" fontId="102" fillId="27" borderId="0" applyNumberFormat="0" applyBorder="0" applyAlignment="0" applyProtection="0">
      <alignment vertical="center"/>
    </xf>
    <xf numFmtId="0" fontId="102" fillId="26" borderId="0" applyNumberFormat="0" applyBorder="0" applyAlignment="0" applyProtection="0">
      <alignment vertical="center"/>
    </xf>
    <xf numFmtId="0" fontId="102" fillId="18" borderId="0" applyNumberFormat="0" applyBorder="0" applyAlignment="0" applyProtection="0">
      <alignment vertical="center"/>
    </xf>
    <xf numFmtId="0" fontId="102" fillId="18" borderId="0" applyNumberFormat="0" applyBorder="0" applyAlignment="0" applyProtection="0">
      <alignment vertical="center"/>
    </xf>
    <xf numFmtId="0" fontId="102" fillId="19" borderId="0" applyNumberFormat="0" applyBorder="0" applyAlignment="0" applyProtection="0">
      <alignment vertical="center"/>
    </xf>
    <xf numFmtId="0" fontId="102" fillId="18" borderId="0" applyNumberFormat="0" applyBorder="0" applyAlignment="0" applyProtection="0">
      <alignment vertical="center"/>
    </xf>
    <xf numFmtId="0" fontId="102" fillId="20" borderId="0" applyNumberFormat="0" applyBorder="0" applyAlignment="0" applyProtection="0">
      <alignment vertical="center"/>
    </xf>
    <xf numFmtId="0" fontId="102" fillId="20" borderId="0" applyNumberFormat="0" applyBorder="0" applyAlignment="0" applyProtection="0">
      <alignment vertical="center"/>
    </xf>
    <xf numFmtId="0" fontId="102" fillId="21" borderId="0" applyNumberFormat="0" applyBorder="0" applyAlignment="0" applyProtection="0">
      <alignment vertical="center"/>
    </xf>
    <xf numFmtId="0" fontId="102" fillId="20" borderId="0" applyNumberFormat="0" applyBorder="0" applyAlignment="0" applyProtection="0">
      <alignment vertical="center"/>
    </xf>
    <xf numFmtId="0" fontId="102" fillId="28" borderId="0" applyNumberFormat="0" applyBorder="0" applyAlignment="0" applyProtection="0">
      <alignment vertical="center"/>
    </xf>
    <xf numFmtId="0" fontId="102" fillId="28" borderId="0" applyNumberFormat="0" applyBorder="0" applyAlignment="0" applyProtection="0">
      <alignment vertical="center"/>
    </xf>
    <xf numFmtId="0" fontId="102" fillId="29" borderId="0" applyNumberFormat="0" applyBorder="0" applyAlignment="0" applyProtection="0">
      <alignment vertical="center"/>
    </xf>
    <xf numFmtId="0" fontId="102" fillId="28" borderId="0" applyNumberFormat="0" applyBorder="0" applyAlignment="0" applyProtection="0">
      <alignment vertical="center"/>
    </xf>
    <xf numFmtId="0" fontId="102" fillId="30" borderId="0" applyNumberFormat="0" applyBorder="0" applyAlignment="0" applyProtection="0">
      <alignment vertical="center"/>
    </xf>
    <xf numFmtId="0" fontId="102" fillId="30" borderId="0" applyNumberFormat="0" applyBorder="0" applyAlignment="0" applyProtection="0">
      <alignment vertical="center"/>
    </xf>
    <xf numFmtId="0" fontId="102" fillId="31" borderId="0" applyNumberFormat="0" applyBorder="0" applyAlignment="0" applyProtection="0">
      <alignment vertical="center"/>
    </xf>
    <xf numFmtId="0" fontId="102" fillId="30" borderId="0" applyNumberFormat="0" applyBorder="0" applyAlignment="0" applyProtection="0">
      <alignment vertical="center"/>
    </xf>
    <xf numFmtId="0" fontId="102" fillId="32" borderId="0" applyNumberFormat="0" applyBorder="0" applyAlignment="0" applyProtection="0">
      <alignment vertical="center"/>
    </xf>
    <xf numFmtId="0" fontId="102" fillId="32" borderId="0" applyNumberFormat="0" applyBorder="0" applyAlignment="0" applyProtection="0">
      <alignment vertical="center"/>
    </xf>
    <xf numFmtId="0" fontId="102" fillId="33" borderId="0" applyNumberFormat="0" applyBorder="0" applyAlignment="0" applyProtection="0">
      <alignment vertical="center"/>
    </xf>
    <xf numFmtId="0" fontId="102" fillId="32" borderId="0" applyNumberFormat="0" applyBorder="0" applyAlignment="0" applyProtection="0">
      <alignment vertical="center"/>
    </xf>
    <xf numFmtId="0" fontId="103" fillId="16" borderId="0" applyNumberFormat="0" applyBorder="0" applyAlignment="0" applyProtection="0">
      <alignment vertical="center"/>
    </xf>
    <xf numFmtId="0" fontId="103" fillId="16" borderId="0" applyNumberFormat="0" applyBorder="0" applyAlignment="0" applyProtection="0">
      <alignment vertical="center"/>
    </xf>
    <xf numFmtId="0" fontId="103" fillId="16" borderId="0" applyNumberFormat="0" applyBorder="0" applyAlignment="0" applyProtection="0">
      <alignment vertical="center"/>
    </xf>
    <xf numFmtId="0" fontId="103" fillId="12" borderId="0" applyNumberFormat="0" applyBorder="0" applyAlignment="0" applyProtection="0">
      <alignment vertical="center"/>
    </xf>
    <xf numFmtId="0" fontId="103" fillId="12" borderId="0" applyNumberFormat="0" applyBorder="0" applyAlignment="0" applyProtection="0">
      <alignment vertical="center"/>
    </xf>
    <xf numFmtId="0" fontId="103" fillId="12" borderId="0" applyNumberFormat="0" applyBorder="0" applyAlignment="0" applyProtection="0">
      <alignment vertical="center"/>
    </xf>
    <xf numFmtId="0" fontId="103" fillId="24" borderId="0" applyNumberFormat="0" applyBorder="0" applyAlignment="0" applyProtection="0">
      <alignment vertical="center"/>
    </xf>
    <xf numFmtId="0" fontId="103" fillId="24" borderId="0" applyNumberFormat="0" applyBorder="0" applyAlignment="0" applyProtection="0">
      <alignment vertical="center"/>
    </xf>
    <xf numFmtId="0" fontId="103" fillId="24" borderId="0" applyNumberFormat="0" applyBorder="0" applyAlignment="0" applyProtection="0">
      <alignment vertical="center"/>
    </xf>
    <xf numFmtId="0" fontId="103" fillId="25" borderId="0" applyNumberFormat="0" applyBorder="0" applyAlignment="0" applyProtection="0">
      <alignment vertical="center"/>
    </xf>
    <xf numFmtId="0" fontId="103" fillId="25" borderId="0" applyNumberFormat="0" applyBorder="0" applyAlignment="0" applyProtection="0">
      <alignment vertical="center"/>
    </xf>
    <xf numFmtId="0" fontId="103" fillId="25" borderId="0" applyNumberFormat="0" applyBorder="0" applyAlignment="0" applyProtection="0">
      <alignment vertical="center"/>
    </xf>
    <xf numFmtId="0" fontId="103" fillId="30" borderId="0" applyNumberFormat="0" applyBorder="0" applyAlignment="0" applyProtection="0">
      <alignment vertical="center"/>
    </xf>
    <xf numFmtId="0" fontId="103" fillId="30" borderId="0" applyNumberFormat="0" applyBorder="0" applyAlignment="0" applyProtection="0">
      <alignment vertical="center"/>
    </xf>
    <xf numFmtId="0" fontId="103" fillId="30" borderId="0" applyNumberFormat="0" applyBorder="0" applyAlignment="0" applyProtection="0">
      <alignment vertical="center"/>
    </xf>
    <xf numFmtId="0" fontId="103" fillId="34" borderId="0" applyNumberFormat="0" applyBorder="0" applyAlignment="0" applyProtection="0">
      <alignment vertical="center"/>
    </xf>
    <xf numFmtId="0" fontId="103" fillId="34" borderId="0" applyNumberFormat="0" applyBorder="0" applyAlignment="0" applyProtection="0">
      <alignment vertical="center"/>
    </xf>
    <xf numFmtId="0" fontId="103" fillId="34" borderId="0" applyNumberFormat="0" applyBorder="0" applyAlignment="0" applyProtection="0">
      <alignment vertical="center"/>
    </xf>
    <xf numFmtId="0" fontId="31" fillId="0" borderId="0">
      <protection locked="0"/>
    </xf>
    <xf numFmtId="0" fontId="104" fillId="26"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5" borderId="0" applyNumberFormat="0" applyBorder="0" applyAlignment="0" applyProtection="0"/>
    <xf numFmtId="0" fontId="104" fillId="36"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8" borderId="0" applyNumberFormat="0" applyBorder="0" applyAlignment="0" applyProtection="0"/>
    <xf numFmtId="0" fontId="104" fillId="2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3"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1" borderId="0" applyNumberFormat="0" applyBorder="0" applyAlignment="0" applyProtection="0"/>
    <xf numFmtId="0" fontId="104" fillId="30"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0" borderId="0" applyNumberFormat="0" applyBorder="0" applyAlignment="0" applyProtection="0"/>
    <xf numFmtId="0" fontId="105" fillId="10" borderId="0" applyNumberFormat="0" applyBorder="0" applyAlignment="0" applyProtection="0"/>
    <xf numFmtId="0" fontId="10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42" borderId="0" applyNumberFormat="0" applyBorder="0" applyAlignment="0" applyProtection="0"/>
    <xf numFmtId="0" fontId="104" fillId="18"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5" borderId="0" applyNumberFormat="0" applyBorder="0" applyAlignment="0" applyProtection="0"/>
    <xf numFmtId="0" fontId="105" fillId="15" borderId="0" applyNumberFormat="0" applyBorder="0" applyAlignment="0" applyProtection="0"/>
    <xf numFmtId="0" fontId="105" fillId="1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43" borderId="0" applyNumberFormat="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07" fillId="0" borderId="0">
      <alignment horizontal="center" wrapText="1"/>
      <protection locked="0"/>
    </xf>
    <xf numFmtId="0" fontId="106" fillId="0" borderId="0" applyFont="0" applyFill="0" applyBorder="0" applyAlignment="0" applyProtection="0"/>
    <xf numFmtId="0" fontId="106" fillId="0" borderId="0" applyFont="0" applyFill="0" applyBorder="0" applyAlignment="0" applyProtection="0"/>
    <xf numFmtId="0" fontId="106" fillId="0" borderId="0"/>
    <xf numFmtId="0" fontId="106" fillId="0" borderId="0"/>
    <xf numFmtId="185" fontId="108" fillId="0" borderId="0" applyFill="0" applyBorder="0" applyAlignment="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86" fontId="109" fillId="0" borderId="0"/>
    <xf numFmtId="187" fontId="18" fillId="0" borderId="0" applyFont="0" applyFill="0" applyBorder="0" applyAlignment="0" applyProtection="0"/>
    <xf numFmtId="3" fontId="42"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90" fontId="42" fillId="0" borderId="0" applyFont="0" applyFill="0" applyBorder="0" applyAlignment="0" applyProtection="0"/>
    <xf numFmtId="191" fontId="109" fillId="0" borderId="0"/>
    <xf numFmtId="0" fontId="8" fillId="0" borderId="0" applyProtection="0"/>
    <xf numFmtId="0" fontId="42" fillId="0" borderId="0" applyFont="0" applyFill="0" applyBorder="0" applyAlignment="0" applyProtection="0"/>
    <xf numFmtId="192" fontId="109" fillId="0" borderId="0"/>
    <xf numFmtId="193" fontId="110" fillId="0" borderId="0"/>
    <xf numFmtId="0" fontId="42" fillId="0" borderId="0"/>
    <xf numFmtId="2" fontId="8" fillId="0" borderId="0" applyProtection="0"/>
    <xf numFmtId="2" fontId="42" fillId="0" borderId="0" applyFont="0" applyFill="0" applyBorder="0" applyAlignment="0" applyProtection="0"/>
    <xf numFmtId="0" fontId="111" fillId="24" borderId="0" applyNumberFormat="0" applyBorder="0" applyAlignment="0" applyProtection="0"/>
    <xf numFmtId="0" fontId="112" fillId="0" borderId="40" applyNumberFormat="0" applyAlignment="0" applyProtection="0">
      <alignment horizontal="left" vertical="center"/>
    </xf>
    <xf numFmtId="0" fontId="112" fillId="0" borderId="41">
      <alignment horizontal="left" vertical="center"/>
    </xf>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Protection="0"/>
    <xf numFmtId="0" fontId="112" fillId="0" borderId="0" applyProtection="0"/>
    <xf numFmtId="0" fontId="111" fillId="14" borderId="1" applyNumberFormat="0" applyBorder="0" applyAlignment="0" applyProtection="0"/>
    <xf numFmtId="194" fontId="84" fillId="44" borderId="0"/>
    <xf numFmtId="194" fontId="114" fillId="45" borderId="0"/>
    <xf numFmtId="38" fontId="18" fillId="0" borderId="0" applyFont="0" applyFill="0" applyBorder="0" applyAlignment="0" applyProtection="0"/>
    <xf numFmtId="40" fontId="18" fillId="0" borderId="0" applyFont="0" applyFill="0" applyBorder="0" applyAlignment="0" applyProtection="0"/>
    <xf numFmtId="195" fontId="18" fillId="0" borderId="0" applyFont="0" applyFill="0" applyBorder="0" applyAlignment="0" applyProtection="0"/>
    <xf numFmtId="0" fontId="18" fillId="0" borderId="0" applyFont="0" applyFill="0" applyBorder="0" applyAlignment="0" applyProtection="0"/>
    <xf numFmtId="196"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195" fontId="18" fillId="0" borderId="0" applyFont="0" applyFill="0" applyBorder="0" applyAlignment="0" applyProtection="0"/>
    <xf numFmtId="0" fontId="109" fillId="0" borderId="0"/>
    <xf numFmtId="37" fontId="115" fillId="0" borderId="0"/>
    <xf numFmtId="0" fontId="84" fillId="0" borderId="0"/>
    <xf numFmtId="0" fontId="116" fillId="0" borderId="0"/>
    <xf numFmtId="199" fontId="117" fillId="0" borderId="0"/>
    <xf numFmtId="0" fontId="31" fillId="0" borderId="0"/>
    <xf numFmtId="1" fontId="118" fillId="0" borderId="0">
      <alignment horizontal="center"/>
      <protection locked="0"/>
    </xf>
    <xf numFmtId="1" fontId="119" fillId="0" borderId="42" applyBorder="0">
      <protection locked="0"/>
    </xf>
    <xf numFmtId="14" fontId="107" fillId="0" borderId="0">
      <alignment horizontal="center" wrapText="1"/>
      <protection locked="0"/>
    </xf>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10" fontId="110" fillId="0" borderId="0"/>
    <xf numFmtId="13" fontId="18" fillId="0" borderId="0" applyFont="0" applyFill="0" applyProtection="0"/>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43" fillId="0" borderId="13">
      <alignment horizont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46" borderId="0" applyNumberFormat="0" applyFont="0" applyBorder="0" applyAlignment="0" applyProtection="0"/>
    <xf numFmtId="0" fontId="18" fillId="46" borderId="0" applyNumberFormat="0" applyFont="0" applyBorder="0" applyAlignment="0" applyProtection="0"/>
    <xf numFmtId="0" fontId="18" fillId="46" borderId="0" applyNumberFormat="0" applyFont="0" applyBorder="0" applyAlignment="0" applyProtection="0"/>
    <xf numFmtId="0" fontId="18" fillId="46" borderId="0" applyNumberFormat="0" applyFont="0" applyBorder="0" applyAlignment="0" applyProtection="0"/>
    <xf numFmtId="0" fontId="120" fillId="47" borderId="3">
      <protection locked="0"/>
    </xf>
    <xf numFmtId="0" fontId="121" fillId="0" borderId="0"/>
    <xf numFmtId="2" fontId="98" fillId="0" borderId="0">
      <alignment horizontal="right"/>
    </xf>
    <xf numFmtId="0" fontId="120" fillId="47" borderId="3">
      <protection locked="0"/>
    </xf>
    <xf numFmtId="0" fontId="120" fillId="47" borderId="3">
      <protection locked="0"/>
    </xf>
    <xf numFmtId="18" fontId="98" fillId="0" borderId="1">
      <alignment horizontal="center"/>
      <protection locked="0"/>
    </xf>
    <xf numFmtId="0" fontId="8" fillId="0" borderId="43" applyProtection="0"/>
    <xf numFmtId="0" fontId="42" fillId="0" borderId="44" applyNumberFormat="0" applyFont="0" applyFill="0" applyAlignment="0" applyProtection="0"/>
    <xf numFmtId="0" fontId="18" fillId="0" borderId="0" applyNumberFormat="0" applyFont="0" applyFill="0" applyBorder="0" applyAlignment="0">
      <alignment horizontal="center" vertical="center"/>
    </xf>
    <xf numFmtId="0" fontId="18" fillId="0" borderId="0" applyNumberFormat="0" applyFont="0" applyFill="0" applyBorder="0" applyAlignment="0">
      <alignment horizontal="center" vertical="center"/>
    </xf>
    <xf numFmtId="0" fontId="18" fillId="0" borderId="0" applyNumberFormat="0" applyFont="0" applyFill="0" applyBorder="0" applyAlignment="0">
      <alignment horizontal="center" vertical="center"/>
    </xf>
    <xf numFmtId="0" fontId="18" fillId="0" borderId="0" applyNumberFormat="0" applyFont="0" applyFill="0" applyBorder="0" applyAlignment="0">
      <alignment horizontal="center" vertical="center"/>
    </xf>
    <xf numFmtId="200" fontId="18" fillId="0" borderId="0" applyFont="0" applyFill="0" applyBorder="0" applyAlignment="0" applyProtection="0"/>
    <xf numFmtId="201" fontId="18" fillId="0" borderId="0" applyFont="0" applyFill="0" applyBorder="0" applyAlignment="0" applyProtection="0"/>
    <xf numFmtId="0" fontId="42" fillId="0" borderId="25" applyNumberFormat="0" applyFill="0" applyProtection="0">
      <alignment horizontal="right"/>
    </xf>
    <xf numFmtId="0" fontId="122" fillId="0" borderId="45" applyNumberFormat="0" applyFill="0" applyAlignment="0" applyProtection="0">
      <alignment vertical="center"/>
    </xf>
    <xf numFmtId="0" fontId="122" fillId="0" borderId="45" applyNumberFormat="0" applyFill="0" applyAlignment="0" applyProtection="0">
      <alignment vertical="center"/>
    </xf>
    <xf numFmtId="0" fontId="122" fillId="0" borderId="45" applyNumberFormat="0" applyFill="0" applyAlignment="0" applyProtection="0">
      <alignment vertical="center"/>
    </xf>
    <xf numFmtId="0" fontId="123" fillId="0" borderId="46" applyNumberFormat="0" applyFill="0" applyAlignment="0" applyProtection="0">
      <alignment vertical="center"/>
    </xf>
    <xf numFmtId="0" fontId="123" fillId="0" borderId="46" applyNumberFormat="0" applyFill="0" applyAlignment="0" applyProtection="0">
      <alignment vertical="center"/>
    </xf>
    <xf numFmtId="0" fontId="123" fillId="0" borderId="46" applyNumberFormat="0" applyFill="0" applyAlignment="0" applyProtection="0">
      <alignment vertical="center"/>
    </xf>
    <xf numFmtId="0" fontId="124" fillId="0" borderId="47" applyNumberFormat="0" applyFill="0" applyAlignment="0" applyProtection="0">
      <alignment vertical="center"/>
    </xf>
    <xf numFmtId="0" fontId="124" fillId="0" borderId="47" applyNumberFormat="0" applyFill="0" applyAlignment="0" applyProtection="0">
      <alignment vertical="center"/>
    </xf>
    <xf numFmtId="0" fontId="124" fillId="0" borderId="47" applyNumberFormat="0" applyFill="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6" fillId="0" borderId="25" applyNumberFormat="0" applyFill="0" applyProtection="0">
      <alignment horizontal="center"/>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26" applyNumberFormat="0" applyFill="0" applyProtection="0">
      <alignment horizont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lignment vertical="center"/>
    </xf>
    <xf numFmtId="0" fontId="37" fillId="3" borderId="0">
      <alignment vertical="center"/>
    </xf>
    <xf numFmtId="0" fontId="37" fillId="3" borderId="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129" fillId="15"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131" fillId="3" borderId="0" applyNumberFormat="0" applyBorder="0" applyAlignment="0" applyProtection="0">
      <alignment vertical="center"/>
    </xf>
    <xf numFmtId="0" fontId="131" fillId="3"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131" fillId="3" borderId="0" applyNumberFormat="0" applyBorder="0" applyAlignment="0" applyProtection="0">
      <alignment vertical="center"/>
    </xf>
    <xf numFmtId="0" fontId="131"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130" fillId="8"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129" fillId="3"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0" fontId="129" fillId="49" borderId="0" applyNumberFormat="0" applyBorder="0" applyAlignment="0" applyProtection="0"/>
    <xf numFmtId="0" fontId="129" fillId="49" borderId="0" applyNumberFormat="0" applyBorder="0" applyAlignment="0" applyProtection="0"/>
    <xf numFmtId="0" fontId="129" fillId="49"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132" fillId="3" borderId="0" applyNumberFormat="0" applyBorder="0" applyAlignment="0" applyProtection="0">
      <alignment vertical="center"/>
    </xf>
    <xf numFmtId="0" fontId="132" fillId="3" borderId="0" applyNumberFormat="0" applyBorder="0" applyAlignment="0" applyProtection="0">
      <alignment vertical="center"/>
    </xf>
    <xf numFmtId="0" fontId="132" fillId="3" borderId="0" applyNumberFormat="0" applyBorder="0" applyAlignment="0" applyProtection="0">
      <alignment vertical="center"/>
    </xf>
    <xf numFmtId="0" fontId="132" fillId="3" borderId="0" applyNumberFormat="0" applyBorder="0" applyAlignment="0" applyProtection="0">
      <alignment vertical="center"/>
    </xf>
    <xf numFmtId="0" fontId="132" fillId="3" borderId="0" applyNumberFormat="0" applyBorder="0" applyAlignment="0" applyProtection="0">
      <alignment vertical="center"/>
    </xf>
    <xf numFmtId="0" fontId="132"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133"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Protection="0"/>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130"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131" fillId="8" borderId="0" applyNumberFormat="0" applyBorder="0" applyAlignment="0" applyProtection="0">
      <alignment vertical="center"/>
    </xf>
    <xf numFmtId="0" fontId="131" fillId="8"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alignment vertical="center"/>
    </xf>
    <xf numFmtId="0" fontId="21"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82"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18" fillId="0" borderId="0"/>
    <xf numFmtId="0" fontId="82" fillId="0" borderId="0">
      <alignment vertical="center"/>
    </xf>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18" fillId="0" borderId="0"/>
    <xf numFmtId="0" fontId="82" fillId="0" borderId="0">
      <alignment vertical="center"/>
    </xf>
    <xf numFmtId="0" fontId="18" fillId="0" borderId="0"/>
    <xf numFmtId="0" fontId="18" fillId="0" borderId="0"/>
    <xf numFmtId="0" fontId="18" fillId="0" borderId="0"/>
    <xf numFmtId="0" fontId="134" fillId="0" borderId="0">
      <alignment vertical="center"/>
    </xf>
    <xf numFmtId="0" fontId="18" fillId="0" borderId="0"/>
    <xf numFmtId="0" fontId="134" fillId="0" borderId="0">
      <alignment vertical="center"/>
    </xf>
    <xf numFmtId="0" fontId="18" fillId="0" borderId="0"/>
    <xf numFmtId="0" fontId="134" fillId="0" borderId="0">
      <alignment vertical="center"/>
    </xf>
    <xf numFmtId="0" fontId="18" fillId="0" borderId="0"/>
    <xf numFmtId="0" fontId="134" fillId="0" borderId="0">
      <alignment vertical="center"/>
    </xf>
    <xf numFmtId="0" fontId="18" fillId="0" borderId="0"/>
    <xf numFmtId="0" fontId="18" fillId="0" borderId="0"/>
    <xf numFmtId="0" fontId="18" fillId="0" borderId="0"/>
    <xf numFmtId="0" fontId="78" fillId="0" borderId="0"/>
    <xf numFmtId="0" fontId="134" fillId="0" borderId="0">
      <alignment vertical="center"/>
    </xf>
    <xf numFmtId="0" fontId="78" fillId="0" borderId="0"/>
    <xf numFmtId="0" fontId="82" fillId="0" borderId="0">
      <alignment vertical="center"/>
    </xf>
    <xf numFmtId="0" fontId="82" fillId="0" borderId="0">
      <alignment vertical="center"/>
    </xf>
    <xf numFmtId="0" fontId="18" fillId="0" borderId="0"/>
    <xf numFmtId="0" fontId="82" fillId="0" borderId="0">
      <alignment vertical="center"/>
    </xf>
    <xf numFmtId="0" fontId="134" fillId="0" borderId="0">
      <alignment vertical="center"/>
    </xf>
    <xf numFmtId="0" fontId="18" fillId="0" borderId="0"/>
    <xf numFmtId="0" fontId="134" fillId="0" borderId="0">
      <alignment vertical="center"/>
    </xf>
    <xf numFmtId="0" fontId="18" fillId="0" borderId="0"/>
    <xf numFmtId="0" fontId="134" fillId="0" borderId="0">
      <alignment vertical="center"/>
    </xf>
    <xf numFmtId="0" fontId="18" fillId="0" borderId="0"/>
    <xf numFmtId="0" fontId="134" fillId="0" borderId="0">
      <alignment vertical="center"/>
    </xf>
    <xf numFmtId="0" fontId="18" fillId="0" borderId="0"/>
    <xf numFmtId="0" fontId="42" fillId="0" borderId="0"/>
    <xf numFmtId="0" fontId="42" fillId="0" borderId="0"/>
    <xf numFmtId="0" fontId="42" fillId="0" borderId="0"/>
    <xf numFmtId="0" fontId="42" fillId="0" borderId="0"/>
    <xf numFmtId="0" fontId="42" fillId="0" borderId="0"/>
    <xf numFmtId="0" fontId="82" fillId="0" borderId="0">
      <alignment vertical="center"/>
    </xf>
    <xf numFmtId="0" fontId="82" fillId="0" borderId="0">
      <alignment vertical="center"/>
    </xf>
    <xf numFmtId="0" fontId="18" fillId="0" borderId="0"/>
    <xf numFmtId="0" fontId="18" fillId="0" borderId="0"/>
    <xf numFmtId="0" fontId="18" fillId="0" borderId="0"/>
    <xf numFmtId="0" fontId="82"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82" fillId="0" borderId="0">
      <alignment vertical="center"/>
    </xf>
    <xf numFmtId="0" fontId="82" fillId="0" borderId="0">
      <alignment vertical="center"/>
    </xf>
    <xf numFmtId="0" fontId="82" fillId="0" borderId="0">
      <alignment vertical="center"/>
    </xf>
    <xf numFmtId="0" fontId="18" fillId="0" borderId="0"/>
    <xf numFmtId="0" fontId="18" fillId="0" borderId="0"/>
    <xf numFmtId="0" fontId="18" fillId="0" borderId="0"/>
    <xf numFmtId="0" fontId="82" fillId="0" borderId="0">
      <alignment vertical="center"/>
    </xf>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8" fillId="0" borderId="0"/>
    <xf numFmtId="0" fontId="18" fillId="0" borderId="0"/>
    <xf numFmtId="0" fontId="30" fillId="0" borderId="0">
      <alignment vertical="center"/>
    </xf>
    <xf numFmtId="0" fontId="30" fillId="0" borderId="0">
      <alignment vertical="center"/>
    </xf>
    <xf numFmtId="0" fontId="1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8" fillId="0" borderId="0"/>
    <xf numFmtId="0" fontId="18" fillId="0" borderId="0"/>
    <xf numFmtId="0" fontId="30" fillId="0" borderId="0">
      <alignment vertical="center"/>
    </xf>
    <xf numFmtId="0" fontId="1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8" fillId="0" borderId="0"/>
    <xf numFmtId="0" fontId="30" fillId="0" borderId="0">
      <alignment vertical="center"/>
    </xf>
    <xf numFmtId="0" fontId="30" fillId="0" borderId="0">
      <alignment vertical="center"/>
    </xf>
    <xf numFmtId="0" fontId="18" fillId="0" borderId="0"/>
    <xf numFmtId="0" fontId="1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alignment vertical="center"/>
    </xf>
    <xf numFmtId="0" fontId="30" fillId="0" borderId="0">
      <alignment vertical="center"/>
    </xf>
    <xf numFmtId="0" fontId="3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18" fillId="0" borderId="0"/>
    <xf numFmtId="0" fontId="18" fillId="0" borderId="0"/>
    <xf numFmtId="0" fontId="18"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18" fillId="0" borderId="0"/>
    <xf numFmtId="0" fontId="18" fillId="0" borderId="0"/>
    <xf numFmtId="0" fontId="18" fillId="0" borderId="0"/>
    <xf numFmtId="0" fontId="18"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51"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8" fillId="0" borderId="0"/>
    <xf numFmtId="0" fontId="18" fillId="0" borderId="0"/>
    <xf numFmtId="0" fontId="1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42" fillId="0" borderId="0">
      <alignment wrapText="1"/>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5"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35" fillId="0" borderId="0" applyNumberFormat="0" applyFill="0" applyBorder="0" applyAlignment="0" applyProtection="0">
      <alignment vertical="top"/>
      <protection locked="0"/>
    </xf>
    <xf numFmtId="0" fontId="18" fillId="0" borderId="0"/>
    <xf numFmtId="0" fontId="18" fillId="0" borderId="0" applyNumberFormat="0" applyFill="0" applyBorder="0" applyAlignment="0" applyProtection="0"/>
    <xf numFmtId="0" fontId="136" fillId="0" borderId="0" applyNumberFormat="0" applyFill="0" applyBorder="0" applyAlignment="0" applyProtection="0"/>
    <xf numFmtId="9" fontId="18" fillId="0" borderId="0" applyFont="0" applyFill="0" applyBorder="0" applyAlignment="0" applyProtection="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lignment vertical="center"/>
    </xf>
    <xf numFmtId="0" fontId="18" fillId="0" borderId="0"/>
    <xf numFmtId="0" fontId="18" fillId="0" borderId="0"/>
    <xf numFmtId="0" fontId="18" fillId="0" borderId="0"/>
    <xf numFmtId="0" fontId="18" fillId="0" borderId="0"/>
    <xf numFmtId="0" fontId="38" fillId="5" borderId="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137" fillId="5" borderId="0" applyNumberFormat="0" applyBorder="0" applyAlignment="0" applyProtection="0"/>
    <xf numFmtId="0" fontId="18" fillId="0" borderId="0"/>
    <xf numFmtId="0" fontId="18" fillId="0" borderId="0"/>
    <xf numFmtId="0" fontId="18" fillId="0" borderId="0"/>
    <xf numFmtId="0" fontId="18" fillId="0" borderId="0"/>
    <xf numFmtId="0" fontId="137" fillId="5" borderId="0" applyNumberFormat="0" applyBorder="0" applyAlignment="0" applyProtection="0"/>
    <xf numFmtId="0" fontId="18" fillId="0" borderId="0"/>
    <xf numFmtId="0" fontId="137" fillId="50" borderId="0" applyNumberFormat="0" applyBorder="0" applyAlignment="0" applyProtection="0"/>
    <xf numFmtId="0" fontId="18" fillId="0" borderId="0"/>
    <xf numFmtId="0" fontId="18" fillId="0" borderId="0"/>
    <xf numFmtId="0" fontId="18" fillId="0" borderId="0"/>
    <xf numFmtId="0" fontId="18" fillId="0" borderId="0"/>
    <xf numFmtId="0" fontId="137" fillId="50" borderId="0" applyNumberFormat="0" applyBorder="0" applyAlignment="0" applyProtection="0"/>
    <xf numFmtId="0" fontId="18" fillId="0" borderId="0"/>
    <xf numFmtId="0" fontId="137" fillId="5" borderId="0" applyNumberFormat="0" applyBorder="0" applyAlignment="0" applyProtection="0"/>
    <xf numFmtId="0" fontId="18" fillId="0" borderId="0"/>
    <xf numFmtId="0" fontId="18" fillId="0" borderId="0"/>
    <xf numFmtId="0" fontId="18" fillId="0" borderId="0"/>
    <xf numFmtId="0" fontId="18" fillId="0" borderId="0"/>
    <xf numFmtId="0" fontId="137" fillId="5" borderId="0" applyNumberFormat="0" applyBorder="0" applyAlignment="0" applyProtection="0"/>
    <xf numFmtId="0" fontId="18" fillId="0" borderId="0"/>
    <xf numFmtId="0" fontId="137"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10" borderId="0" applyNumberFormat="0" applyBorder="0" applyAlignment="0" applyProtection="0">
      <alignment vertical="center"/>
    </xf>
    <xf numFmtId="0" fontId="18" fillId="0" borderId="0"/>
    <xf numFmtId="0" fontId="137"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10" borderId="0" applyNumberFormat="0" applyBorder="0" applyAlignment="0" applyProtection="0">
      <alignment vertical="center"/>
    </xf>
    <xf numFmtId="0" fontId="18" fillId="0" borderId="0"/>
    <xf numFmtId="0" fontId="137"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10"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138" fillId="5" borderId="0" applyNumberFormat="0" applyBorder="0" applyAlignment="0" applyProtection="0">
      <alignment vertical="center"/>
    </xf>
    <xf numFmtId="0" fontId="18" fillId="0" borderId="0"/>
    <xf numFmtId="0" fontId="138" fillId="5" borderId="0" applyNumberFormat="0" applyBorder="0" applyAlignment="0" applyProtection="0">
      <alignment vertical="center"/>
    </xf>
    <xf numFmtId="0" fontId="18" fillId="0" borderId="0"/>
    <xf numFmtId="0" fontId="138" fillId="5" borderId="0" applyNumberFormat="0" applyBorder="0" applyAlignment="0" applyProtection="0">
      <alignment vertical="center"/>
    </xf>
    <xf numFmtId="0" fontId="18" fillId="0" borderId="0"/>
    <xf numFmtId="0" fontId="138" fillId="5"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138" fillId="5" borderId="0" applyNumberFormat="0" applyBorder="0" applyAlignment="0" applyProtection="0">
      <alignment vertical="center"/>
    </xf>
    <xf numFmtId="0" fontId="18" fillId="0" borderId="0"/>
    <xf numFmtId="0" fontId="138" fillId="5" borderId="0" applyNumberFormat="0" applyBorder="0" applyAlignment="0" applyProtection="0">
      <alignment vertical="center"/>
    </xf>
    <xf numFmtId="0" fontId="18" fillId="0" borderId="0"/>
    <xf numFmtId="0" fontId="138" fillId="5" borderId="0" applyNumberFormat="0" applyBorder="0" applyAlignment="0" applyProtection="0">
      <alignment vertical="center"/>
    </xf>
    <xf numFmtId="0" fontId="18" fillId="0" borderId="0"/>
    <xf numFmtId="0" fontId="138" fillId="5" borderId="0" applyNumberFormat="0" applyBorder="0" applyAlignment="0" applyProtection="0">
      <alignment vertical="center"/>
    </xf>
    <xf numFmtId="0" fontId="18" fillId="0" borderId="0"/>
    <xf numFmtId="0" fontId="137"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5" borderId="0" applyNumberFormat="0" applyBorder="0" applyAlignment="0" applyProtection="0">
      <alignment vertical="center"/>
    </xf>
    <xf numFmtId="0" fontId="18" fillId="0" borderId="0"/>
    <xf numFmtId="0" fontId="137"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137"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10" borderId="0" applyNumberFormat="0" applyBorder="0" applyAlignment="0" applyProtection="0">
      <alignment vertical="center"/>
    </xf>
    <xf numFmtId="0" fontId="18" fillId="0" borderId="0"/>
    <xf numFmtId="0" fontId="137"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10" borderId="0" applyNumberFormat="0" applyBorder="0" applyAlignment="0" applyProtection="0">
      <alignment vertical="center"/>
    </xf>
    <xf numFmtId="0" fontId="18" fillId="0" borderId="0"/>
    <xf numFmtId="0" fontId="137"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10"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137" fillId="5" borderId="0" applyNumberFormat="0" applyBorder="0" applyAlignment="0" applyProtection="0"/>
    <xf numFmtId="0" fontId="18" fillId="0" borderId="0"/>
    <xf numFmtId="0" fontId="18" fillId="0" borderId="0"/>
    <xf numFmtId="0" fontId="18" fillId="0" borderId="0"/>
    <xf numFmtId="0" fontId="18" fillId="0" borderId="0"/>
    <xf numFmtId="0" fontId="137" fillId="5" borderId="0" applyNumberFormat="0" applyBorder="0" applyAlignment="0" applyProtection="0"/>
    <xf numFmtId="0" fontId="18" fillId="0" borderId="0"/>
    <xf numFmtId="0" fontId="137" fillId="50" borderId="0" applyNumberFormat="0" applyBorder="0" applyAlignment="0" applyProtection="0"/>
    <xf numFmtId="0" fontId="18" fillId="0" borderId="0"/>
    <xf numFmtId="0" fontId="18" fillId="0" borderId="0"/>
    <xf numFmtId="0" fontId="18" fillId="0" borderId="0"/>
    <xf numFmtId="0" fontId="18" fillId="0" borderId="0"/>
    <xf numFmtId="0" fontId="137" fillId="50" borderId="0" applyNumberFormat="0" applyBorder="0" applyAlignment="0" applyProtection="0"/>
    <xf numFmtId="0" fontId="18" fillId="0" borderId="0"/>
    <xf numFmtId="0" fontId="137" fillId="5" borderId="0" applyNumberFormat="0" applyBorder="0" applyAlignment="0" applyProtection="0"/>
    <xf numFmtId="0" fontId="18" fillId="0" borderId="0"/>
    <xf numFmtId="0" fontId="18" fillId="0" borderId="0"/>
    <xf numFmtId="0" fontId="18" fillId="0" borderId="0"/>
    <xf numFmtId="0" fontId="18" fillId="0" borderId="0"/>
    <xf numFmtId="0" fontId="137" fillId="5" borderId="0" applyNumberFormat="0" applyBorder="0" applyAlignment="0" applyProtection="0"/>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13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9" fillId="5" borderId="0" applyNumberFormat="0" applyBorder="0" applyAlignment="0" applyProtection="0">
      <alignment vertical="center"/>
    </xf>
    <xf numFmtId="0" fontId="18" fillId="0" borderId="0"/>
    <xf numFmtId="0" fontId="139"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9"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140" fillId="5" borderId="0" applyNumberFormat="0" applyBorder="0" applyAlignment="0" applyProtection="0">
      <alignment vertical="center"/>
    </xf>
    <xf numFmtId="0" fontId="18" fillId="0" borderId="0"/>
    <xf numFmtId="0" fontId="140"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38" fillId="1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10" borderId="0" applyNumberFormat="0" applyBorder="0" applyAlignment="0" applyProtection="0">
      <alignment vertical="center"/>
    </xf>
    <xf numFmtId="0" fontId="18" fillId="0" borderId="0"/>
    <xf numFmtId="0" fontId="137" fillId="5" borderId="0" applyNumberFormat="0" applyBorder="0" applyAlignment="0" applyProtection="0">
      <alignment vertical="center"/>
    </xf>
    <xf numFmtId="0" fontId="137"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5" borderId="0" applyNumberFormat="0" applyBorder="0" applyAlignment="0" applyProtection="0">
      <alignment vertical="center"/>
    </xf>
    <xf numFmtId="0" fontId="18" fillId="0" borderId="0"/>
    <xf numFmtId="0" fontId="137"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37" fillId="5" borderId="0" applyNumberFormat="0" applyBorder="0" applyAlignment="0" applyProtection="0">
      <alignment vertical="center"/>
    </xf>
    <xf numFmtId="0" fontId="18" fillId="0" borderId="0"/>
    <xf numFmtId="0" fontId="137"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137" fillId="5" borderId="0" applyNumberFormat="0" applyBorder="0" applyAlignment="0" applyProtection="0">
      <alignment vertical="center"/>
    </xf>
    <xf numFmtId="0" fontId="137"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5" borderId="0" applyNumberFormat="0" applyBorder="0" applyAlignment="0" applyProtection="0">
      <alignment vertical="center"/>
    </xf>
    <xf numFmtId="0" fontId="18" fillId="0" borderId="0"/>
    <xf numFmtId="0" fontId="137"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37" fillId="5" borderId="0" applyNumberFormat="0" applyBorder="0" applyAlignment="0" applyProtection="0">
      <alignment vertical="center"/>
    </xf>
    <xf numFmtId="0" fontId="18" fillId="0" borderId="0"/>
    <xf numFmtId="0" fontId="137"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7"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38" fillId="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38" fillId="5" borderId="0" applyNumberFormat="0" applyBorder="0" applyAlignment="0" applyProtection="0">
      <alignment vertical="center"/>
    </xf>
    <xf numFmtId="0" fontId="18" fillId="0" borderId="0"/>
    <xf numFmtId="0" fontId="138" fillId="10" borderId="0" applyNumberFormat="0" applyBorder="0" applyAlignment="0" applyProtection="0">
      <alignment vertical="center"/>
    </xf>
    <xf numFmtId="0" fontId="18" fillId="0" borderId="0"/>
    <xf numFmtId="0" fontId="138" fillId="10" borderId="0" applyNumberFormat="0" applyBorder="0" applyAlignment="0" applyProtection="0">
      <alignment vertical="center"/>
    </xf>
    <xf numFmtId="0" fontId="18" fillId="0" borderId="0"/>
    <xf numFmtId="0" fontId="138" fillId="10" borderId="0" applyNumberFormat="0" applyBorder="0" applyAlignment="0" applyProtection="0">
      <alignment vertical="center"/>
    </xf>
    <xf numFmtId="0" fontId="18" fillId="0" borderId="0"/>
    <xf numFmtId="0" fontId="138" fillId="10" borderId="0" applyNumberFormat="0" applyBorder="0" applyAlignment="0" applyProtection="0">
      <alignment vertical="center"/>
    </xf>
    <xf numFmtId="0" fontId="18" fillId="0" borderId="0"/>
    <xf numFmtId="0" fontId="141"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41" fillId="0" borderId="0" applyNumberFormat="0" applyFill="0" applyBorder="0" applyAlignment="0" applyProtection="0">
      <alignment vertical="top"/>
      <protection locked="0"/>
    </xf>
    <xf numFmtId="0" fontId="18" fillId="0" borderId="0"/>
    <xf numFmtId="0" fontId="141"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41" fillId="0" borderId="0" applyNumberFormat="0" applyFill="0" applyBorder="0" applyAlignment="0" applyProtection="0">
      <alignment vertical="top"/>
      <protection locked="0"/>
    </xf>
    <xf numFmtId="0" fontId="18" fillId="0" borderId="0"/>
    <xf numFmtId="0" fontId="88" fillId="0" borderId="48" applyNumberFormat="0" applyFill="0" applyAlignment="0" applyProtection="0">
      <alignment vertical="center"/>
    </xf>
    <xf numFmtId="0" fontId="18" fillId="0" borderId="0"/>
    <xf numFmtId="0" fontId="18" fillId="0" borderId="0"/>
    <xf numFmtId="0" fontId="18" fillId="0" borderId="0"/>
    <xf numFmtId="0" fontId="18" fillId="0" borderId="0"/>
    <xf numFmtId="0" fontId="88" fillId="0" borderId="48" applyNumberFormat="0" applyFill="0" applyAlignment="0" applyProtection="0">
      <alignment vertical="center"/>
    </xf>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42" fillId="24" borderId="49" applyNumberForma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2" fillId="24" borderId="49" applyNumberFormat="0" applyAlignment="0" applyProtection="0">
      <alignment vertical="center"/>
    </xf>
    <xf numFmtId="0" fontId="18" fillId="0" borderId="0"/>
    <xf numFmtId="0" fontId="143" fillId="37" borderId="50" applyNumberForma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3" fillId="37" borderId="50" applyNumberFormat="0" applyAlignment="0" applyProtection="0">
      <alignment vertical="center"/>
    </xf>
    <xf numFmtId="0" fontId="18" fillId="0" borderId="0"/>
    <xf numFmtId="0" fontId="144" fillId="0" borderId="0" applyNumberFormat="0" applyFill="0" applyBorder="0" applyAlignment="0" applyProtection="0">
      <alignment vertical="center"/>
    </xf>
    <xf numFmtId="0" fontId="18" fillId="0" borderId="0"/>
    <xf numFmtId="0" fontId="18" fillId="0" borderId="0"/>
    <xf numFmtId="0" fontId="18" fillId="0" borderId="0"/>
    <xf numFmtId="0" fontId="18" fillId="0" borderId="0"/>
    <xf numFmtId="0" fontId="144" fillId="0" borderId="0" applyNumberFormat="0" applyFill="0" applyBorder="0" applyAlignment="0" applyProtection="0">
      <alignment vertical="center"/>
    </xf>
    <xf numFmtId="0" fontId="18" fillId="0" borderId="0"/>
    <xf numFmtId="0" fontId="128" fillId="0" borderId="26" applyNumberFormat="0" applyFill="0" applyProtection="0">
      <alignment horizontal="left"/>
    </xf>
    <xf numFmtId="0" fontId="18" fillId="0" borderId="0"/>
    <xf numFmtId="0" fontId="128" fillId="0" borderId="26" applyNumberFormat="0" applyFill="0" applyProtection="0">
      <alignment horizontal="left"/>
    </xf>
    <xf numFmtId="0" fontId="18" fillId="0" borderId="0"/>
    <xf numFmtId="0" fontId="145" fillId="0" borderId="0" applyNumberFormat="0" applyFill="0" applyBorder="0" applyAlignment="0" applyProtection="0">
      <alignment vertical="center"/>
    </xf>
    <xf numFmtId="0" fontId="18" fillId="0" borderId="0"/>
    <xf numFmtId="0" fontId="18" fillId="0" borderId="0"/>
    <xf numFmtId="0" fontId="18" fillId="0" borderId="0"/>
    <xf numFmtId="0" fontId="18" fillId="0" borderId="0"/>
    <xf numFmtId="0" fontId="145" fillId="0" borderId="0" applyNumberFormat="0" applyFill="0" applyBorder="0" applyAlignment="0" applyProtection="0">
      <alignment vertical="center"/>
    </xf>
    <xf numFmtId="0" fontId="18" fillId="0" borderId="0"/>
    <xf numFmtId="0" fontId="146" fillId="0" borderId="51" applyNumberFormat="0" applyFill="0" applyAlignment="0" applyProtection="0">
      <alignment vertical="center"/>
    </xf>
    <xf numFmtId="0" fontId="18" fillId="0" borderId="0"/>
    <xf numFmtId="0" fontId="18" fillId="0" borderId="0"/>
    <xf numFmtId="0" fontId="18" fillId="0" borderId="0"/>
    <xf numFmtId="0" fontId="18" fillId="0" borderId="0"/>
    <xf numFmtId="0" fontId="146" fillId="0" borderId="51" applyNumberFormat="0" applyFill="0" applyAlignment="0" applyProtection="0">
      <alignment vertical="center"/>
    </xf>
    <xf numFmtId="0" fontId="18" fillId="0" borderId="0"/>
    <xf numFmtId="202" fontId="18" fillId="0" borderId="0" applyFont="0" applyFill="0" applyBorder="0" applyAlignment="0" applyProtection="0"/>
    <xf numFmtId="203" fontId="18" fillId="0" borderId="0" applyFont="0" applyFill="0" applyBorder="0" applyAlignment="0" applyProtection="0"/>
    <xf numFmtId="0" fontId="18" fillId="0" borderId="0"/>
    <xf numFmtId="0" fontId="18" fillId="0" borderId="0"/>
    <xf numFmtId="204" fontId="18" fillId="0" borderId="0" applyFont="0" applyFill="0" applyBorder="0" applyAlignment="0" applyProtection="0"/>
    <xf numFmtId="205" fontId="18" fillId="0" borderId="0" applyFont="0" applyFill="0" applyBorder="0" applyAlignment="0" applyProtection="0"/>
    <xf numFmtId="0" fontId="109" fillId="0" borderId="0"/>
    <xf numFmtId="41"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187" fontId="18" fillId="0" borderId="0" applyFont="0" applyFill="0" applyBorder="0" applyAlignment="0" applyProtection="0">
      <alignment vertical="center"/>
    </xf>
    <xf numFmtId="187" fontId="18"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alignment vertical="center"/>
    </xf>
    <xf numFmtId="0" fontId="18" fillId="0" borderId="0"/>
    <xf numFmtId="0" fontId="18" fillId="0" borderId="0"/>
    <xf numFmtId="0" fontId="18" fillId="0" borderId="0"/>
    <xf numFmtId="0" fontId="18" fillId="0" borderId="0"/>
    <xf numFmtId="41" fontId="18" fillId="0" borderId="0" applyFont="0" applyFill="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41" fontId="18" fillId="0" borderId="0" applyFont="0" applyFill="0" applyBorder="0" applyAlignment="0" applyProtection="0"/>
    <xf numFmtId="0" fontId="18" fillId="0" borderId="0"/>
    <xf numFmtId="200" fontId="18" fillId="0" borderId="0" applyFont="0" applyFill="0" applyBorder="0" applyAlignment="0" applyProtection="0"/>
    <xf numFmtId="0" fontId="18" fillId="0" borderId="0"/>
    <xf numFmtId="0" fontId="18" fillId="0" borderId="0"/>
    <xf numFmtId="0" fontId="18" fillId="0" borderId="0"/>
    <xf numFmtId="0" fontId="18" fillId="0" borderId="0"/>
    <xf numFmtId="200" fontId="18" fillId="0" borderId="0" applyFont="0" applyFill="0" applyBorder="0" applyAlignment="0" applyProtection="0"/>
    <xf numFmtId="0" fontId="18" fillId="0" borderId="0"/>
    <xf numFmtId="43" fontId="18" fillId="0" borderId="0" applyFont="0" applyFill="0" applyBorder="0" applyAlignment="0" applyProtection="0"/>
    <xf numFmtId="0" fontId="147" fillId="0" borderId="0"/>
    <xf numFmtId="0" fontId="148" fillId="51" borderId="0" applyNumberFormat="0" applyBorder="0" applyAlignment="0" applyProtection="0"/>
    <xf numFmtId="0" fontId="18" fillId="0" borderId="0"/>
    <xf numFmtId="0" fontId="18" fillId="0" borderId="0"/>
    <xf numFmtId="0" fontId="18" fillId="0" borderId="0"/>
    <xf numFmtId="0" fontId="18" fillId="0" borderId="0"/>
    <xf numFmtId="0" fontId="148" fillId="51" borderId="0" applyNumberFormat="0" applyBorder="0" applyAlignment="0" applyProtection="0"/>
    <xf numFmtId="0" fontId="18" fillId="0" borderId="0"/>
    <xf numFmtId="0" fontId="148" fillId="52" borderId="0" applyNumberFormat="0" applyBorder="0" applyAlignment="0" applyProtection="0"/>
    <xf numFmtId="0" fontId="18" fillId="0" borderId="0"/>
    <xf numFmtId="0" fontId="18" fillId="0" borderId="0"/>
    <xf numFmtId="0" fontId="18" fillId="0" borderId="0"/>
    <xf numFmtId="0" fontId="18" fillId="0" borderId="0"/>
    <xf numFmtId="0" fontId="148" fillId="52" borderId="0" applyNumberFormat="0" applyBorder="0" applyAlignment="0" applyProtection="0"/>
    <xf numFmtId="0" fontId="18" fillId="0" borderId="0"/>
    <xf numFmtId="0" fontId="148" fillId="53" borderId="0" applyNumberFormat="0" applyBorder="0" applyAlignment="0" applyProtection="0"/>
    <xf numFmtId="0" fontId="18" fillId="0" borderId="0"/>
    <xf numFmtId="0" fontId="18" fillId="0" borderId="0"/>
    <xf numFmtId="0" fontId="18" fillId="0" borderId="0"/>
    <xf numFmtId="0" fontId="18" fillId="0" borderId="0"/>
    <xf numFmtId="0" fontId="148" fillId="53" borderId="0" applyNumberFormat="0" applyBorder="0" applyAlignment="0" applyProtection="0"/>
    <xf numFmtId="0" fontId="18" fillId="0" borderId="0"/>
    <xf numFmtId="0" fontId="102" fillId="54"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54" borderId="0" applyNumberFormat="0" applyBorder="0" applyAlignment="0" applyProtection="0">
      <alignment vertical="center"/>
    </xf>
    <xf numFmtId="0" fontId="18" fillId="0" borderId="0"/>
    <xf numFmtId="0" fontId="102" fillId="5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55" borderId="0" applyNumberFormat="0" applyBorder="0" applyAlignment="0" applyProtection="0">
      <alignment vertical="center"/>
    </xf>
    <xf numFmtId="0" fontId="18" fillId="0" borderId="0"/>
    <xf numFmtId="0" fontId="102" fillId="34"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34" borderId="0" applyNumberFormat="0" applyBorder="0" applyAlignment="0" applyProtection="0">
      <alignment vertical="center"/>
    </xf>
    <xf numFmtId="0" fontId="18" fillId="0" borderId="0"/>
    <xf numFmtId="0" fontId="102" fillId="28"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28" borderId="0" applyNumberFormat="0" applyBorder="0" applyAlignment="0" applyProtection="0">
      <alignment vertical="center"/>
    </xf>
    <xf numFmtId="0" fontId="18" fillId="0" borderId="0"/>
    <xf numFmtId="0" fontId="102" fillId="3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30" borderId="0" applyNumberFormat="0" applyBorder="0" applyAlignment="0" applyProtection="0">
      <alignment vertical="center"/>
    </xf>
    <xf numFmtId="0" fontId="18" fillId="0" borderId="0"/>
    <xf numFmtId="0" fontId="102" fillId="36"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36" borderId="0" applyNumberFormat="0" applyBorder="0" applyAlignment="0" applyProtection="0">
      <alignment vertical="center"/>
    </xf>
    <xf numFmtId="0" fontId="18" fillId="0" borderId="0"/>
    <xf numFmtId="206" fontId="42" fillId="0" borderId="26" applyFill="0" applyProtection="0">
      <alignment horizontal="right"/>
    </xf>
    <xf numFmtId="0" fontId="18" fillId="0" borderId="0"/>
    <xf numFmtId="206" fontId="42" fillId="0" borderId="26" applyFill="0" applyProtection="0">
      <alignment horizontal="right"/>
    </xf>
    <xf numFmtId="0" fontId="18" fillId="0" borderId="0"/>
    <xf numFmtId="0" fontId="42" fillId="0" borderId="25" applyNumberFormat="0" applyFill="0" applyProtection="0">
      <alignment horizontal="left"/>
    </xf>
    <xf numFmtId="0" fontId="18" fillId="0" borderId="0"/>
    <xf numFmtId="0" fontId="42" fillId="0" borderId="25" applyNumberFormat="0" applyFill="0" applyProtection="0">
      <alignment horizontal="left"/>
    </xf>
    <xf numFmtId="0" fontId="18" fillId="0" borderId="0"/>
    <xf numFmtId="0" fontId="149" fillId="25"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49" fillId="25" borderId="0" applyNumberFormat="0" applyBorder="0" applyAlignment="0" applyProtection="0">
      <alignment vertical="center"/>
    </xf>
    <xf numFmtId="0" fontId="18" fillId="0" borderId="0"/>
    <xf numFmtId="0" fontId="150" fillId="24" borderId="52" applyNumberFormat="0" applyAlignment="0" applyProtection="0">
      <alignment vertical="center"/>
    </xf>
    <xf numFmtId="0" fontId="18" fillId="0" borderId="0"/>
    <xf numFmtId="0" fontId="18" fillId="0" borderId="0"/>
    <xf numFmtId="0" fontId="18" fillId="0" borderId="0"/>
    <xf numFmtId="0" fontId="18" fillId="0" borderId="0"/>
    <xf numFmtId="0" fontId="150" fillId="24" borderId="52" applyNumberFormat="0" applyAlignment="0" applyProtection="0">
      <alignment vertical="center"/>
    </xf>
    <xf numFmtId="0" fontId="18" fillId="0" borderId="0"/>
    <xf numFmtId="0" fontId="151" fillId="12" borderId="49" applyNumberFormat="0" applyAlignment="0" applyProtection="0">
      <alignment vertical="center"/>
    </xf>
    <xf numFmtId="0" fontId="18" fillId="0" borderId="0"/>
    <xf numFmtId="0" fontId="18" fillId="0" borderId="0"/>
    <xf numFmtId="0" fontId="18" fillId="0" borderId="0"/>
    <xf numFmtId="0" fontId="18" fillId="0" borderId="0"/>
    <xf numFmtId="0" fontId="151" fillId="12" borderId="49" applyNumberFormat="0" applyAlignment="0" applyProtection="0">
      <alignment vertical="center"/>
    </xf>
    <xf numFmtId="0" fontId="18" fillId="0" borderId="0"/>
    <xf numFmtId="1" fontId="42" fillId="0" borderId="26" applyFill="0" applyProtection="0">
      <alignment horizontal="center"/>
    </xf>
    <xf numFmtId="0" fontId="18" fillId="0" borderId="0"/>
    <xf numFmtId="1" fontId="42" fillId="0" borderId="26" applyFill="0" applyProtection="0">
      <alignment horizontal="center"/>
    </xf>
    <xf numFmtId="0" fontId="18" fillId="0" borderId="0"/>
    <xf numFmtId="1" fontId="15" fillId="0" borderId="1">
      <alignment vertical="center"/>
      <protection locked="0"/>
    </xf>
    <xf numFmtId="0" fontId="18" fillId="0" borderId="0"/>
    <xf numFmtId="0" fontId="18" fillId="0" borderId="0"/>
    <xf numFmtId="0" fontId="18" fillId="0" borderId="0"/>
    <xf numFmtId="0" fontId="18" fillId="0" borderId="0"/>
    <xf numFmtId="1" fontId="15" fillId="0" borderId="1">
      <alignment vertical="center"/>
      <protection locked="0"/>
    </xf>
    <xf numFmtId="0" fontId="18" fillId="0" borderId="0"/>
    <xf numFmtId="0" fontId="6" fillId="0" borderId="0"/>
    <xf numFmtId="0" fontId="18" fillId="0" borderId="0"/>
    <xf numFmtId="177" fontId="15" fillId="0" borderId="1">
      <alignment vertical="center"/>
      <protection locked="0"/>
    </xf>
    <xf numFmtId="0" fontId="18" fillId="0" borderId="0"/>
    <xf numFmtId="0" fontId="18" fillId="0" borderId="0"/>
    <xf numFmtId="0" fontId="18" fillId="0" borderId="0"/>
    <xf numFmtId="0" fontId="18" fillId="0" borderId="0"/>
    <xf numFmtId="177" fontId="15" fillId="0" borderId="1">
      <alignment vertical="center"/>
      <protection locked="0"/>
    </xf>
    <xf numFmtId="0" fontId="18" fillId="0" borderId="0"/>
    <xf numFmtId="0" fontId="18" fillId="0" borderId="0"/>
    <xf numFmtId="0" fontId="7" fillId="0" borderId="0"/>
    <xf numFmtId="0" fontId="18" fillId="0" borderId="0"/>
    <xf numFmtId="0" fontId="42"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52" fillId="0" borderId="0"/>
    <xf numFmtId="0" fontId="103" fillId="30"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03" fillId="30" borderId="0" applyNumberFormat="0" applyBorder="0" applyAlignment="0" applyProtection="0">
      <alignment vertical="center"/>
    </xf>
    <xf numFmtId="0" fontId="18" fillId="0" borderId="0"/>
    <xf numFmtId="0" fontId="103" fillId="36"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03" fillId="36" borderId="0" applyNumberFormat="0" applyBorder="0" applyAlignment="0" applyProtection="0">
      <alignment vertical="center"/>
    </xf>
    <xf numFmtId="0" fontId="18" fillId="0" borderId="0"/>
    <xf numFmtId="0" fontId="103" fillId="37"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03" fillId="37" borderId="0" applyNumberFormat="0" applyBorder="0" applyAlignment="0" applyProtection="0">
      <alignment vertical="center"/>
    </xf>
    <xf numFmtId="0" fontId="18" fillId="0" borderId="0"/>
    <xf numFmtId="0" fontId="103" fillId="22"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03" fillId="22" borderId="0" applyNumberFormat="0" applyBorder="0" applyAlignment="0" applyProtection="0">
      <alignment vertical="center"/>
    </xf>
    <xf numFmtId="0" fontId="18" fillId="0" borderId="0"/>
    <xf numFmtId="0" fontId="103" fillId="54"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03" fillId="54" borderId="0" applyNumberFormat="0" applyBorder="0" applyAlignment="0" applyProtection="0">
      <alignment vertical="center"/>
    </xf>
    <xf numFmtId="0" fontId="18" fillId="0" borderId="0"/>
    <xf numFmtId="0" fontId="103" fillId="34"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03" fillId="34" borderId="0" applyNumberFormat="0" applyBorder="0" applyAlignment="0" applyProtection="0">
      <alignment vertical="center"/>
    </xf>
    <xf numFmtId="0" fontId="18" fillId="0" borderId="0"/>
    <xf numFmtId="43" fontId="18" fillId="0" borderId="0" applyFont="0" applyFill="0" applyBorder="0" applyAlignment="0" applyProtection="0"/>
    <xf numFmtId="41" fontId="18" fillId="0" borderId="0" applyFont="0" applyFill="0" applyBorder="0" applyAlignment="0" applyProtection="0"/>
    <xf numFmtId="0" fontId="18" fillId="15" borderId="53" applyNumberFormat="0" applyFon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5" borderId="53" applyNumberFormat="0" applyFont="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1" fillId="0" borderId="0">
      <alignment vertical="center"/>
    </xf>
    <xf numFmtId="0" fontId="51" fillId="0" borderId="0">
      <alignment vertical="center"/>
    </xf>
    <xf numFmtId="0" fontId="17" fillId="0" borderId="0" applyProtection="0"/>
    <xf numFmtId="0" fontId="18" fillId="0" borderId="0">
      <alignment vertical="center"/>
    </xf>
    <xf numFmtId="0" fontId="42"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1" fillId="0" borderId="0" applyProtection="0"/>
    <xf numFmtId="0" fontId="51" fillId="0" borderId="0">
      <alignment vertical="center"/>
    </xf>
    <xf numFmtId="0" fontId="51" fillId="0" borderId="0">
      <alignment vertical="center"/>
    </xf>
    <xf numFmtId="0" fontId="51" fillId="0" borderId="0">
      <alignment vertical="center"/>
    </xf>
    <xf numFmtId="0" fontId="18" fillId="0" borderId="0"/>
    <xf numFmtId="0" fontId="7" fillId="0" borderId="0"/>
    <xf numFmtId="0" fontId="17" fillId="0" borderId="0" applyProtection="0"/>
    <xf numFmtId="0" fontId="18" fillId="0" borderId="0"/>
    <xf numFmtId="0" fontId="18" fillId="0" borderId="0">
      <alignment vertical="center"/>
    </xf>
    <xf numFmtId="0" fontId="18" fillId="0" borderId="0"/>
    <xf numFmtId="0" fontId="17" fillId="0" borderId="0" applyProtection="0"/>
    <xf numFmtId="0" fontId="18" fillId="0" borderId="0"/>
    <xf numFmtId="0" fontId="42" fillId="0" borderId="0"/>
    <xf numFmtId="0" fontId="18" fillId="0" borderId="0"/>
    <xf numFmtId="0" fontId="18" fillId="0" borderId="0">
      <alignment vertical="center"/>
    </xf>
    <xf numFmtId="0" fontId="17" fillId="0" borderId="0" applyProtection="0"/>
    <xf numFmtId="0" fontId="30" fillId="7" borderId="0" applyNumberFormat="0" applyBorder="0" applyAlignment="0" applyProtection="0">
      <alignment vertical="center"/>
    </xf>
    <xf numFmtId="0" fontId="30" fillId="2" borderId="0" applyNumberFormat="0" applyBorder="0" applyAlignment="0" applyProtection="0">
      <alignment vertical="center"/>
    </xf>
    <xf numFmtId="0" fontId="42" fillId="0" borderId="0"/>
    <xf numFmtId="0" fontId="30" fillId="4" borderId="0" applyNumberFormat="0" applyBorder="0" applyAlignment="0" applyProtection="0">
      <alignment vertical="center"/>
    </xf>
    <xf numFmtId="0" fontId="18" fillId="0" borderId="0">
      <alignment vertical="center"/>
    </xf>
    <xf numFmtId="0" fontId="30" fillId="9" borderId="0" applyNumberFormat="0" applyBorder="0" applyAlignment="0" applyProtection="0">
      <alignment vertical="center"/>
    </xf>
    <xf numFmtId="0" fontId="18" fillId="0" borderId="0">
      <alignment vertical="center"/>
    </xf>
    <xf numFmtId="0" fontId="30" fillId="11" borderId="0" applyNumberFormat="0" applyBorder="0" applyAlignment="0" applyProtection="0">
      <alignment vertical="center"/>
    </xf>
    <xf numFmtId="0" fontId="17" fillId="0" borderId="0" applyProtection="0"/>
    <xf numFmtId="0" fontId="30" fillId="13" borderId="0" applyNumberFormat="0" applyBorder="0" applyAlignment="0" applyProtection="0">
      <alignment vertical="center"/>
    </xf>
    <xf numFmtId="0" fontId="30" fillId="17" borderId="0" applyNumberFormat="0" applyBorder="0" applyAlignment="0" applyProtection="0">
      <alignment vertical="center"/>
    </xf>
    <xf numFmtId="0" fontId="42" fillId="0" borderId="0"/>
    <xf numFmtId="0" fontId="30" fillId="19" borderId="0" applyNumberFormat="0" applyBorder="0" applyAlignment="0" applyProtection="0">
      <alignment vertical="center"/>
    </xf>
    <xf numFmtId="0" fontId="18" fillId="0" borderId="0">
      <alignment vertical="center"/>
    </xf>
    <xf numFmtId="0" fontId="30" fillId="21" borderId="0" applyNumberFormat="0" applyBorder="0" applyAlignment="0" applyProtection="0">
      <alignment vertical="center"/>
    </xf>
    <xf numFmtId="0" fontId="18" fillId="0" borderId="0">
      <alignment vertical="center"/>
    </xf>
    <xf numFmtId="0" fontId="30" fillId="9" borderId="0" applyNumberFormat="0" applyBorder="0" applyAlignment="0" applyProtection="0">
      <alignment vertical="center"/>
    </xf>
    <xf numFmtId="0" fontId="30" fillId="17" borderId="0" applyNumberFormat="0" applyBorder="0" applyAlignment="0" applyProtection="0">
      <alignment vertical="center"/>
    </xf>
    <xf numFmtId="0" fontId="30" fillId="23" borderId="0" applyNumberFormat="0" applyBorder="0" applyAlignment="0" applyProtection="0">
      <alignment vertical="center"/>
    </xf>
    <xf numFmtId="0" fontId="42" fillId="0" borderId="0"/>
    <xf numFmtId="0" fontId="102" fillId="27" borderId="0" applyNumberFormat="0" applyBorder="0" applyAlignment="0" applyProtection="0">
      <alignment vertical="center"/>
    </xf>
    <xf numFmtId="0" fontId="18" fillId="0" borderId="0">
      <alignment vertical="center"/>
    </xf>
    <xf numFmtId="0" fontId="102" fillId="19" borderId="0" applyNumberFormat="0" applyBorder="0" applyAlignment="0" applyProtection="0">
      <alignment vertical="center"/>
    </xf>
    <xf numFmtId="0" fontId="102" fillId="21" borderId="0" applyNumberFormat="0" applyBorder="0" applyAlignment="0" applyProtection="0">
      <alignment vertical="center"/>
    </xf>
    <xf numFmtId="0" fontId="102" fillId="29" borderId="0" applyNumberFormat="0" applyBorder="0" applyAlignment="0" applyProtection="0">
      <alignment vertical="center"/>
    </xf>
    <xf numFmtId="0" fontId="102" fillId="31" borderId="0" applyNumberFormat="0" applyBorder="0" applyAlignment="0" applyProtection="0">
      <alignment vertical="center"/>
    </xf>
    <xf numFmtId="0" fontId="102" fillId="33" borderId="0" applyNumberFormat="0" applyBorder="0" applyAlignment="0" applyProtection="0">
      <alignment vertical="center"/>
    </xf>
    <xf numFmtId="0" fontId="18" fillId="0" borderId="0">
      <alignment vertical="center"/>
    </xf>
    <xf numFmtId="3" fontId="30" fillId="0" borderId="0" applyProtection="0">
      <alignment vertical="center"/>
    </xf>
    <xf numFmtId="3" fontId="30" fillId="0" borderId="0" applyProtection="0">
      <alignment vertical="center"/>
    </xf>
    <xf numFmtId="190" fontId="30" fillId="0" borderId="0" applyProtection="0">
      <alignment vertical="center"/>
    </xf>
    <xf numFmtId="190" fontId="30" fillId="0" borderId="0" applyProtection="0">
      <alignment vertical="center"/>
    </xf>
    <xf numFmtId="0" fontId="30" fillId="0" borderId="0" applyProtection="0">
      <alignment vertical="center"/>
    </xf>
    <xf numFmtId="0" fontId="30" fillId="0" borderId="0" applyProtection="0">
      <alignment vertical="center"/>
    </xf>
    <xf numFmtId="2" fontId="30" fillId="0" borderId="0" applyProtection="0">
      <alignment vertical="center"/>
    </xf>
    <xf numFmtId="2" fontId="30" fillId="0" borderId="0" applyProtection="0">
      <alignment vertical="center"/>
    </xf>
    <xf numFmtId="0" fontId="113" fillId="0" borderId="0" applyProtection="0">
      <alignment vertical="center"/>
    </xf>
    <xf numFmtId="0" fontId="112" fillId="0" borderId="0" applyProtection="0">
      <alignment vertical="center"/>
    </xf>
    <xf numFmtId="37" fontId="115" fillId="0" borderId="0" applyProtection="0"/>
    <xf numFmtId="199" fontId="117" fillId="0" borderId="0" applyProtection="0"/>
    <xf numFmtId="0" fontId="30" fillId="0" borderId="44" applyProtection="0">
      <alignment vertical="center"/>
    </xf>
    <xf numFmtId="0" fontId="30" fillId="0" borderId="44" applyProtection="0">
      <alignment vertical="center"/>
    </xf>
    <xf numFmtId="9" fontId="30" fillId="0" borderId="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30" fillId="0" borderId="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7" fillId="2" borderId="0" applyNumberFormat="0" applyBorder="0" applyAlignment="0" applyProtection="0">
      <alignment vertical="center"/>
    </xf>
    <xf numFmtId="0" fontId="166" fillId="65" borderId="0" applyNumberFormat="0" applyBorder="0" applyAlignment="0" applyProtection="0">
      <alignment vertical="center"/>
    </xf>
    <xf numFmtId="0" fontId="37" fillId="3" borderId="0" applyProtection="0">
      <alignment vertical="center"/>
    </xf>
    <xf numFmtId="0" fontId="37" fillId="3" borderId="0" applyProtection="0">
      <alignment vertical="center"/>
    </xf>
    <xf numFmtId="0" fontId="37" fillId="3" borderId="0" applyProtection="0">
      <alignment vertical="center"/>
    </xf>
    <xf numFmtId="0" fontId="37" fillId="3" borderId="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3" borderId="0" applyProtection="0"/>
    <xf numFmtId="0" fontId="51" fillId="0" borderId="0">
      <alignment vertical="center"/>
    </xf>
    <xf numFmtId="0" fontId="51" fillId="0" borderId="0">
      <alignment vertical="center"/>
    </xf>
    <xf numFmtId="0" fontId="18" fillId="0" borderId="0"/>
    <xf numFmtId="0" fontId="18" fillId="0" borderId="0"/>
    <xf numFmtId="0" fontId="18"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17" fillId="0" borderId="0" applyProtection="0"/>
    <xf numFmtId="0" fontId="51" fillId="0" borderId="0">
      <alignment vertical="center"/>
    </xf>
    <xf numFmtId="0" fontId="42" fillId="0" borderId="0"/>
    <xf numFmtId="0" fontId="51" fillId="0" borderId="0">
      <alignment vertical="center"/>
    </xf>
    <xf numFmtId="0" fontId="18" fillId="0" borderId="0"/>
    <xf numFmtId="0" fontId="18" fillId="0" borderId="0"/>
    <xf numFmtId="0" fontId="18" fillId="0" borderId="0"/>
    <xf numFmtId="0" fontId="17" fillId="0" borderId="0" applyProtection="0"/>
    <xf numFmtId="0" fontId="30" fillId="0" borderId="0">
      <alignment vertical="center"/>
    </xf>
    <xf numFmtId="0" fontId="18" fillId="0" borderId="0"/>
    <xf numFmtId="0" fontId="18" fillId="0" borderId="0"/>
    <xf numFmtId="0" fontId="18" fillId="0" borderId="0" applyProtection="0">
      <alignment vertical="center"/>
    </xf>
    <xf numFmtId="0" fontId="18" fillId="0" borderId="0" applyProtection="0">
      <alignment vertical="center"/>
    </xf>
    <xf numFmtId="0" fontId="51" fillId="0" borderId="0">
      <alignment vertical="center"/>
    </xf>
    <xf numFmtId="0" fontId="7" fillId="0" borderId="0">
      <alignment vertical="center"/>
    </xf>
    <xf numFmtId="0" fontId="7" fillId="0" borderId="0">
      <alignment vertical="center"/>
    </xf>
    <xf numFmtId="0" fontId="51"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51" fillId="0" borderId="0">
      <alignment vertical="center"/>
    </xf>
    <xf numFmtId="0" fontId="18" fillId="0" borderId="0">
      <alignment vertical="center"/>
    </xf>
    <xf numFmtId="0" fontId="18" fillId="0" borderId="0">
      <alignment vertical="center"/>
    </xf>
    <xf numFmtId="0" fontId="51" fillId="0" borderId="0">
      <alignment vertical="center"/>
    </xf>
    <xf numFmtId="0" fontId="18" fillId="0" borderId="0">
      <alignment vertical="center"/>
    </xf>
    <xf numFmtId="0" fontId="94" fillId="0" borderId="0">
      <alignment vertical="center"/>
    </xf>
    <xf numFmtId="0" fontId="94" fillId="0" borderId="0">
      <alignment vertical="center"/>
    </xf>
    <xf numFmtId="0" fontId="42" fillId="0" borderId="0">
      <alignment wrapText="1"/>
    </xf>
    <xf numFmtId="0" fontId="94" fillId="0" borderId="0">
      <alignment vertical="center"/>
    </xf>
    <xf numFmtId="0" fontId="18" fillId="0" borderId="0"/>
    <xf numFmtId="0" fontId="51" fillId="0" borderId="0">
      <alignment vertical="center"/>
    </xf>
    <xf numFmtId="0" fontId="18" fillId="0" borderId="0"/>
    <xf numFmtId="0" fontId="94" fillId="0" borderId="0">
      <alignment vertical="center"/>
    </xf>
    <xf numFmtId="0" fontId="30" fillId="0" borderId="0">
      <alignment vertical="center"/>
    </xf>
    <xf numFmtId="0" fontId="42" fillId="0" borderId="0">
      <alignment wrapText="1"/>
    </xf>
    <xf numFmtId="0" fontId="51" fillId="0" borderId="0"/>
    <xf numFmtId="0" fontId="18" fillId="0" borderId="0"/>
    <xf numFmtId="0" fontId="105" fillId="0" borderId="0">
      <alignment vertical="center"/>
    </xf>
    <xf numFmtId="0" fontId="18" fillId="0" borderId="0"/>
    <xf numFmtId="0" fontId="42" fillId="0" borderId="0"/>
    <xf numFmtId="0" fontId="51" fillId="0" borderId="0">
      <alignment vertical="center"/>
    </xf>
    <xf numFmtId="0" fontId="51" fillId="0" borderId="0">
      <alignment vertical="center"/>
    </xf>
    <xf numFmtId="0" fontId="18" fillId="0" borderId="0"/>
    <xf numFmtId="0" fontId="18" fillId="0" borderId="0"/>
    <xf numFmtId="0" fontId="94" fillId="0" borderId="0">
      <alignment vertical="center"/>
    </xf>
    <xf numFmtId="0" fontId="94" fillId="0" borderId="0">
      <alignment vertical="center"/>
    </xf>
    <xf numFmtId="0" fontId="18" fillId="0" borderId="0">
      <alignment vertical="center"/>
    </xf>
    <xf numFmtId="0" fontId="51" fillId="0" borderId="0">
      <alignment vertical="center"/>
    </xf>
    <xf numFmtId="0" fontId="18"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Protection="0">
      <alignment vertical="center"/>
    </xf>
    <xf numFmtId="0" fontId="38" fillId="5" borderId="0" applyProtection="0">
      <alignment vertical="center"/>
    </xf>
    <xf numFmtId="0" fontId="38" fillId="5" borderId="0" applyProtection="0">
      <alignment vertical="center"/>
    </xf>
    <xf numFmtId="0" fontId="38" fillId="5" borderId="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Protection="0"/>
    <xf numFmtId="0" fontId="38" fillId="5" borderId="0" applyProtection="0"/>
    <xf numFmtId="0" fontId="88" fillId="0" borderId="48" applyNumberFormat="0" applyFill="0" applyAlignment="0" applyProtection="0">
      <alignment vertical="center"/>
    </xf>
    <xf numFmtId="0" fontId="173" fillId="14" borderId="0" applyNumberFormat="0" applyBorder="0" applyProtection="0"/>
    <xf numFmtId="44" fontId="18" fillId="0" borderId="0" applyFont="0" applyFill="0" applyBorder="0" applyAlignment="0" applyProtection="0">
      <alignment vertical="center"/>
    </xf>
    <xf numFmtId="0" fontId="173" fillId="14" borderId="0" applyNumberFormat="0" applyBorder="0" applyProtection="0"/>
    <xf numFmtId="0" fontId="173" fillId="14" borderId="0" applyNumberFormat="0" applyBorder="0" applyProtection="0"/>
    <xf numFmtId="0" fontId="173" fillId="15" borderId="0" applyNumberFormat="0" applyBorder="0" applyProtection="0"/>
    <xf numFmtId="44" fontId="30" fillId="0" borderId="0" applyProtection="0">
      <alignment vertical="center"/>
    </xf>
    <xf numFmtId="0" fontId="30" fillId="0" borderId="0"/>
    <xf numFmtId="0" fontId="173" fillId="15" borderId="0" applyNumberFormat="0" applyBorder="0" applyProtection="0"/>
    <xf numFmtId="44" fontId="30" fillId="0" borderId="0" applyProtection="0">
      <alignment vertical="center"/>
    </xf>
    <xf numFmtId="0" fontId="173" fillId="15" borderId="0" applyNumberFormat="0" applyBorder="0" applyProtection="0"/>
    <xf numFmtId="0" fontId="42" fillId="0" borderId="0">
      <alignment wrapText="1"/>
    </xf>
    <xf numFmtId="44" fontId="30" fillId="0" borderId="0" applyProtection="0">
      <alignment vertical="center"/>
    </xf>
    <xf numFmtId="0" fontId="173" fillId="6" borderId="0" applyNumberFormat="0" applyBorder="0" applyProtection="0"/>
    <xf numFmtId="44" fontId="30" fillId="0" borderId="0" applyProtection="0">
      <alignment vertical="center"/>
    </xf>
    <xf numFmtId="44" fontId="30" fillId="0" borderId="0" applyProtection="0">
      <alignment vertical="center"/>
    </xf>
    <xf numFmtId="0" fontId="173" fillId="6" borderId="0" applyNumberFormat="0" applyBorder="0" applyProtection="0"/>
    <xf numFmtId="0" fontId="173" fillId="6" borderId="0" applyNumberFormat="0" applyBorder="0" applyProtection="0"/>
    <xf numFmtId="0" fontId="173" fillId="6" borderId="0" applyNumberFormat="0" applyBorder="0" applyProtection="0"/>
    <xf numFmtId="44" fontId="18" fillId="0" borderId="0" applyFont="0" applyFill="0" applyBorder="0" applyAlignment="0" applyProtection="0">
      <alignment vertical="center"/>
    </xf>
    <xf numFmtId="0" fontId="173" fillId="5" borderId="0" applyNumberFormat="0" applyBorder="0" applyProtection="0"/>
    <xf numFmtId="0" fontId="173" fillId="5" borderId="0" applyNumberFormat="0" applyBorder="0" applyProtection="0"/>
    <xf numFmtId="44" fontId="18" fillId="0" borderId="0" applyFont="0" applyFill="0" applyBorder="0" applyAlignment="0" applyProtection="0">
      <alignment vertical="center"/>
    </xf>
    <xf numFmtId="0" fontId="173" fillId="5" borderId="0" applyNumberFormat="0" applyBorder="0" applyProtection="0"/>
    <xf numFmtId="0" fontId="173" fillId="5" borderId="0" applyNumberFormat="0" applyBorder="0" applyProtection="0"/>
    <xf numFmtId="0" fontId="173" fillId="6" borderId="0" applyNumberFormat="0" applyBorder="0" applyProtection="0"/>
    <xf numFmtId="44" fontId="18" fillId="0" borderId="0" applyFont="0" applyFill="0" applyBorder="0" applyAlignment="0" applyProtection="0">
      <alignment vertical="center"/>
    </xf>
    <xf numFmtId="0" fontId="173" fillId="3" borderId="0" applyNumberFormat="0" applyBorder="0" applyProtection="0"/>
    <xf numFmtId="44" fontId="18" fillId="0" borderId="0" applyFont="0" applyFill="0" applyBorder="0" applyAlignment="0" applyProtection="0">
      <alignment vertical="center"/>
    </xf>
    <xf numFmtId="0" fontId="173" fillId="5" borderId="0" applyNumberFormat="0" applyBorder="0" applyProtection="0"/>
    <xf numFmtId="44" fontId="18" fillId="0" borderId="0" applyFont="0" applyFill="0" applyBorder="0" applyAlignment="0" applyProtection="0">
      <alignment vertical="center"/>
    </xf>
    <xf numFmtId="0" fontId="173" fillId="8" borderId="0" applyNumberFormat="0" applyBorder="0" applyProtection="0"/>
    <xf numFmtId="0" fontId="173" fillId="10" borderId="0" applyNumberFormat="0" applyBorder="0" applyProtection="0"/>
    <xf numFmtId="0" fontId="173" fillId="12" borderId="0" applyNumberFormat="0" applyBorder="0" applyProtection="0"/>
    <xf numFmtId="0" fontId="173" fillId="6" borderId="0" applyNumberFormat="0" applyBorder="0" applyProtection="0"/>
    <xf numFmtId="44" fontId="30" fillId="0" borderId="0" applyProtection="0">
      <alignment vertical="center"/>
    </xf>
    <xf numFmtId="0" fontId="173" fillId="6" borderId="0" applyNumberFormat="0" applyBorder="0" applyProtection="0"/>
    <xf numFmtId="0" fontId="173" fillId="6" borderId="0" applyNumberFormat="0" applyBorder="0" applyProtection="0"/>
    <xf numFmtId="44" fontId="30" fillId="0" borderId="0" applyProtection="0">
      <alignment vertical="center"/>
    </xf>
    <xf numFmtId="0" fontId="173" fillId="6" borderId="0" applyNumberFormat="0" applyBorder="0" applyProtection="0"/>
    <xf numFmtId="0" fontId="173" fillId="12" borderId="0" applyNumberFormat="0" applyBorder="0" applyProtection="0"/>
    <xf numFmtId="44" fontId="30" fillId="0" borderId="0" applyProtection="0">
      <alignment vertical="center"/>
    </xf>
    <xf numFmtId="0" fontId="173" fillId="12" borderId="0" applyNumberFormat="0" applyBorder="0" applyProtection="0"/>
    <xf numFmtId="44" fontId="30" fillId="0" borderId="0" applyProtection="0">
      <alignment vertical="center"/>
    </xf>
    <xf numFmtId="0" fontId="142" fillId="58" borderId="49" applyNumberFormat="0" applyAlignment="0" applyProtection="0">
      <alignment vertical="center"/>
    </xf>
    <xf numFmtId="0" fontId="142" fillId="58" borderId="49" applyNumberFormat="0" applyAlignment="0" applyProtection="0">
      <alignment vertical="center"/>
    </xf>
    <xf numFmtId="0" fontId="143" fillId="59" borderId="50" applyNumberFormat="0" applyAlignment="0" applyProtection="0">
      <alignment vertical="center"/>
    </xf>
    <xf numFmtId="0" fontId="143" fillId="59" borderId="50" applyNumberFormat="0" applyAlignment="0" applyProtection="0">
      <alignment vertical="center"/>
    </xf>
    <xf numFmtId="0" fontId="173" fillId="12" borderId="0" applyNumberFormat="0" applyBorder="0" applyProtection="0"/>
    <xf numFmtId="0" fontId="144"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6" fillId="0" borderId="51" applyNumberFormat="0" applyFill="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alignment vertical="center"/>
    </xf>
    <xf numFmtId="43" fontId="18" fillId="0" borderId="0" applyFont="0" applyFill="0" applyBorder="0" applyAlignment="0" applyProtection="0"/>
    <xf numFmtId="43" fontId="51"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94" fillId="0" borderId="0" applyFont="0" applyFill="0" applyBorder="0" applyAlignment="0" applyProtection="0">
      <alignment vertical="center"/>
    </xf>
    <xf numFmtId="43" fontId="18" fillId="0" borderId="0" applyFont="0" applyFill="0" applyBorder="0" applyAlignment="0" applyProtection="0"/>
    <xf numFmtId="43" fontId="94"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02" fillId="60" borderId="0" applyNumberFormat="0" applyBorder="0" applyAlignment="0" applyProtection="0">
      <alignment vertical="center"/>
    </xf>
    <xf numFmtId="0" fontId="102" fillId="60" borderId="0" applyNumberFormat="0" applyBorder="0" applyAlignment="0" applyProtection="0">
      <alignment vertical="center"/>
    </xf>
    <xf numFmtId="0" fontId="102" fillId="61" borderId="0" applyNumberFormat="0" applyBorder="0" applyAlignment="0" applyProtection="0">
      <alignment vertical="center"/>
    </xf>
    <xf numFmtId="0" fontId="102" fillId="61" borderId="0" applyNumberFormat="0" applyBorder="0" applyAlignment="0" applyProtection="0">
      <alignment vertical="center"/>
    </xf>
    <xf numFmtId="0" fontId="102" fillId="62" borderId="0" applyNumberFormat="0" applyBorder="0" applyAlignment="0" applyProtection="0">
      <alignment vertical="center"/>
    </xf>
    <xf numFmtId="0" fontId="102" fillId="62" borderId="0" applyNumberFormat="0" applyBorder="0" applyAlignment="0" applyProtection="0">
      <alignment vertical="center"/>
    </xf>
    <xf numFmtId="0" fontId="102" fillId="29" borderId="0" applyNumberFormat="0" applyBorder="0" applyAlignment="0" applyProtection="0">
      <alignment vertical="center"/>
    </xf>
    <xf numFmtId="0" fontId="102" fillId="29" borderId="0" applyNumberFormat="0" applyBorder="0" applyAlignment="0" applyProtection="0">
      <alignment vertical="center"/>
    </xf>
    <xf numFmtId="0" fontId="102" fillId="31" borderId="0" applyNumberFormat="0" applyBorder="0" applyAlignment="0" applyProtection="0">
      <alignment vertical="center"/>
    </xf>
    <xf numFmtId="0" fontId="102" fillId="31" borderId="0" applyNumberFormat="0" applyBorder="0" applyAlignment="0" applyProtection="0">
      <alignment vertical="center"/>
    </xf>
    <xf numFmtId="0" fontId="102" fillId="63" borderId="0" applyNumberFormat="0" applyBorder="0" applyAlignment="0" applyProtection="0">
      <alignment vertical="center"/>
    </xf>
    <xf numFmtId="0" fontId="102" fillId="63" borderId="0" applyNumberFormat="0" applyBorder="0" applyAlignment="0" applyProtection="0">
      <alignment vertical="center"/>
    </xf>
    <xf numFmtId="0" fontId="167" fillId="66" borderId="0" applyNumberFormat="0" applyBorder="0" applyAlignment="0" applyProtection="0">
      <alignment vertical="center"/>
    </xf>
    <xf numFmtId="0" fontId="167" fillId="57" borderId="0" applyNumberFormat="0" applyBorder="0" applyAlignment="0" applyProtection="0">
      <alignment vertical="center"/>
    </xf>
    <xf numFmtId="0" fontId="31" fillId="0" borderId="0"/>
    <xf numFmtId="0" fontId="7" fillId="0" borderId="0"/>
    <xf numFmtId="0" fontId="18" fillId="0" borderId="0"/>
    <xf numFmtId="0" fontId="18" fillId="64" borderId="53" applyNumberFormat="0" applyFont="0" applyAlignment="0" applyProtection="0">
      <alignment vertical="center"/>
    </xf>
    <xf numFmtId="0" fontId="18" fillId="64" borderId="53" applyNumberFormat="0" applyFont="0" applyAlignment="0" applyProtection="0">
      <alignment vertical="center"/>
    </xf>
    <xf numFmtId="0" fontId="18" fillId="0" borderId="0">
      <alignment vertical="center"/>
    </xf>
    <xf numFmtId="0" fontId="17" fillId="0" borderId="0" applyProtection="0"/>
    <xf numFmtId="0" fontId="42" fillId="0" borderId="0"/>
    <xf numFmtId="0" fontId="18" fillId="0" borderId="0">
      <alignment vertical="center"/>
    </xf>
    <xf numFmtId="0" fontId="18" fillId="0" borderId="0">
      <alignment vertical="center"/>
    </xf>
    <xf numFmtId="0" fontId="17" fillId="0" borderId="0" applyProtection="0"/>
    <xf numFmtId="0" fontId="42" fillId="0" borderId="0"/>
    <xf numFmtId="0" fontId="18" fillId="0" borderId="0">
      <alignment vertical="center"/>
    </xf>
    <xf numFmtId="0" fontId="18" fillId="0" borderId="0">
      <alignment vertical="center"/>
    </xf>
    <xf numFmtId="0" fontId="17" fillId="0" borderId="0" applyProtection="0"/>
    <xf numFmtId="0" fontId="17" fillId="0" borderId="0" applyProtection="0"/>
    <xf numFmtId="0" fontId="42" fillId="0" borderId="0"/>
    <xf numFmtId="0" fontId="18" fillId="0" borderId="0">
      <alignment vertical="center"/>
    </xf>
    <xf numFmtId="0" fontId="42" fillId="0" borderId="0"/>
    <xf numFmtId="0" fontId="18" fillId="0" borderId="0">
      <alignment vertical="center"/>
    </xf>
    <xf numFmtId="0" fontId="51" fillId="0" borderId="0">
      <alignment vertical="center"/>
    </xf>
    <xf numFmtId="0" fontId="18" fillId="0" borderId="0">
      <alignment vertical="center"/>
    </xf>
    <xf numFmtId="0" fontId="42" fillId="0" borderId="0">
      <alignment wrapText="1"/>
    </xf>
    <xf numFmtId="0" fontId="30" fillId="0" borderId="0"/>
    <xf numFmtId="0" fontId="173" fillId="15" borderId="0" applyNumberFormat="0" applyBorder="0" applyProtection="0"/>
    <xf numFmtId="9" fontId="171" fillId="0" borderId="0" applyFont="0" applyFill="0" applyBorder="0" applyAlignment="0" applyProtection="0"/>
    <xf numFmtId="0" fontId="42" fillId="0" borderId="0">
      <alignment wrapText="1"/>
    </xf>
    <xf numFmtId="0" fontId="30" fillId="0" borderId="0"/>
    <xf numFmtId="9" fontId="42"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43" fontId="42" fillId="0" borderId="0" applyFont="0" applyFill="0" applyBorder="0" applyAlignment="0" applyProtection="0"/>
    <xf numFmtId="41" fontId="42" fillId="0" borderId="0" applyFont="0" applyFill="0" applyBorder="0" applyAlignment="0" applyProtection="0"/>
    <xf numFmtId="0" fontId="173" fillId="10" borderId="0" applyNumberFormat="0" applyBorder="0" applyProtection="0"/>
    <xf numFmtId="0" fontId="173" fillId="10" borderId="0" applyNumberFormat="0" applyBorder="0" applyProtection="0"/>
    <xf numFmtId="0" fontId="173" fillId="10" borderId="0" applyNumberFormat="0" applyBorder="0" applyProtection="0"/>
    <xf numFmtId="0" fontId="173" fillId="10" borderId="0" applyNumberFormat="0" applyBorder="0" applyProtection="0"/>
    <xf numFmtId="0" fontId="173" fillId="15" borderId="0" applyNumberFormat="0" applyBorder="0" applyProtection="0"/>
    <xf numFmtId="0" fontId="173" fillId="15" borderId="0" applyNumberFormat="0" applyBorder="0" applyProtection="0"/>
    <xf numFmtId="0" fontId="173" fillId="15" borderId="0" applyNumberFormat="0" applyBorder="0" applyProtection="0"/>
    <xf numFmtId="0" fontId="173" fillId="15" borderId="0" applyNumberFormat="0" applyBorder="0" applyProtection="0"/>
    <xf numFmtId="0" fontId="173" fillId="14" borderId="0" applyNumberFormat="0" applyBorder="0" applyProtection="0"/>
    <xf numFmtId="0" fontId="42" fillId="0" borderId="0"/>
    <xf numFmtId="0" fontId="42" fillId="0" borderId="0"/>
    <xf numFmtId="0" fontId="161" fillId="0" borderId="0">
      <alignment vertical="center"/>
    </xf>
    <xf numFmtId="0" fontId="78" fillId="0" borderId="0"/>
    <xf numFmtId="0" fontId="18" fillId="0" borderId="0">
      <alignment vertical="center"/>
    </xf>
    <xf numFmtId="0" fontId="78" fillId="0" borderId="0"/>
    <xf numFmtId="0" fontId="173" fillId="12" borderId="0" applyNumberFormat="0" applyBorder="0" applyProtection="0"/>
    <xf numFmtId="0" fontId="173" fillId="24" borderId="0" applyNumberFormat="0" applyBorder="0" applyProtection="0"/>
    <xf numFmtId="0" fontId="173" fillId="24" borderId="0" applyNumberFormat="0" applyBorder="0" applyProtection="0"/>
    <xf numFmtId="0" fontId="173" fillId="24" borderId="0" applyNumberFormat="0" applyBorder="0" applyProtection="0"/>
    <xf numFmtId="0" fontId="173" fillId="24" borderId="0" applyNumberFormat="0" applyBorder="0" applyProtection="0"/>
    <xf numFmtId="0" fontId="173" fillId="25" borderId="0" applyNumberFormat="0" applyBorder="0" applyProtection="0"/>
    <xf numFmtId="0" fontId="172" fillId="0" borderId="0">
      <alignment vertical="center"/>
    </xf>
    <xf numFmtId="0" fontId="173" fillId="25" borderId="0" applyNumberFormat="0" applyBorder="0" applyProtection="0"/>
    <xf numFmtId="0" fontId="173" fillId="25" borderId="0" applyNumberFormat="0" applyBorder="0" applyProtection="0"/>
    <xf numFmtId="0" fontId="173" fillId="25" borderId="0" applyNumberFormat="0" applyBorder="0" applyProtection="0"/>
    <xf numFmtId="0" fontId="173" fillId="6" borderId="0" applyNumberFormat="0" applyBorder="0" applyProtection="0"/>
    <xf numFmtId="0" fontId="173" fillId="6" borderId="0" applyNumberFormat="0" applyBorder="0" applyProtection="0"/>
    <xf numFmtId="0" fontId="173" fillId="6" borderId="0" applyNumberFormat="0" applyBorder="0" applyProtection="0"/>
    <xf numFmtId="0" fontId="173" fillId="6" borderId="0" applyNumberFormat="0" applyBorder="0" applyProtection="0"/>
    <xf numFmtId="0" fontId="173" fillId="24" borderId="0" applyNumberFormat="0" applyBorder="0" applyProtection="0"/>
    <xf numFmtId="0" fontId="173" fillId="24" borderId="0" applyNumberFormat="0" applyBorder="0" applyProtection="0"/>
    <xf numFmtId="0" fontId="173" fillId="24" borderId="0" applyNumberFormat="0" applyBorder="0" applyProtection="0"/>
    <xf numFmtId="0" fontId="173" fillId="24" borderId="0" applyNumberFormat="0" applyBorder="0" applyProtection="0"/>
    <xf numFmtId="0" fontId="173" fillId="16" borderId="0" applyNumberFormat="0" applyBorder="0" applyProtection="0"/>
    <xf numFmtId="0" fontId="173" fillId="18" borderId="0" applyNumberFormat="0" applyBorder="0" applyProtection="0"/>
    <xf numFmtId="0" fontId="173" fillId="20" borderId="0" applyNumberFormat="0" applyBorder="0" applyProtection="0"/>
    <xf numFmtId="0" fontId="173" fillId="8" borderId="0" applyNumberFormat="0" applyBorder="0" applyProtection="0"/>
    <xf numFmtId="0" fontId="173" fillId="16" borderId="0" applyNumberFormat="0" applyBorder="0" applyProtection="0"/>
    <xf numFmtId="0" fontId="173" fillId="22" borderId="0" applyNumberFormat="0" applyBorder="0" applyProtection="0"/>
    <xf numFmtId="0" fontId="174" fillId="16" borderId="0" applyNumberFormat="0" applyBorder="0" applyProtection="0"/>
    <xf numFmtId="0" fontId="174" fillId="16" borderId="0" applyNumberFormat="0" applyBorder="0" applyProtection="0"/>
    <xf numFmtId="0" fontId="174" fillId="16" borderId="0" applyNumberFormat="0" applyBorder="0" applyProtection="0"/>
    <xf numFmtId="0" fontId="174" fillId="16" borderId="0" applyNumberFormat="0" applyBorder="0" applyProtection="0"/>
    <xf numFmtId="0" fontId="174" fillId="12" borderId="0" applyNumberFormat="0" applyBorder="0" applyProtection="0"/>
    <xf numFmtId="0" fontId="174" fillId="12" borderId="0" applyNumberFormat="0" applyBorder="0" applyProtection="0"/>
    <xf numFmtId="0" fontId="174" fillId="12" borderId="0" applyNumberFormat="0" applyBorder="0" applyProtection="0"/>
    <xf numFmtId="0" fontId="174" fillId="12" borderId="0" applyNumberFormat="0" applyBorder="0" applyProtection="0"/>
    <xf numFmtId="0" fontId="174" fillId="24" borderId="0" applyNumberFormat="0" applyBorder="0" applyProtection="0"/>
    <xf numFmtId="0" fontId="174" fillId="24" borderId="0" applyNumberFormat="0" applyBorder="0" applyProtection="0"/>
    <xf numFmtId="0" fontId="174" fillId="24" borderId="0" applyNumberFormat="0" applyBorder="0" applyProtection="0"/>
    <xf numFmtId="0" fontId="174" fillId="24" borderId="0" applyNumberFormat="0" applyBorder="0" applyProtection="0"/>
    <xf numFmtId="0" fontId="174" fillId="12" borderId="0" applyNumberFormat="0" applyBorder="0" applyProtection="0"/>
    <xf numFmtId="0" fontId="174" fillId="12" borderId="0" applyNumberFormat="0" applyBorder="0" applyProtection="0"/>
    <xf numFmtId="0" fontId="174" fillId="12" borderId="0" applyNumberFormat="0" applyBorder="0" applyProtection="0"/>
    <xf numFmtId="0" fontId="174" fillId="12" borderId="0" applyNumberFormat="0" applyBorder="0" applyProtection="0"/>
    <xf numFmtId="0" fontId="174" fillId="68" borderId="0" applyNumberFormat="0" applyBorder="0" applyProtection="0"/>
    <xf numFmtId="0" fontId="174" fillId="68" borderId="0" applyNumberFormat="0" applyBorder="0" applyProtection="0"/>
    <xf numFmtId="0" fontId="174" fillId="68" borderId="0" applyNumberFormat="0" applyBorder="0" applyProtection="0"/>
    <xf numFmtId="0" fontId="174" fillId="68" borderId="0" applyNumberFormat="0" applyBorder="0" applyProtection="0"/>
    <xf numFmtId="0" fontId="174" fillId="24" borderId="0" applyNumberFormat="0" applyBorder="0" applyProtection="0"/>
    <xf numFmtId="0" fontId="174" fillId="24" borderId="0" applyNumberFormat="0" applyBorder="0" applyProtection="0"/>
    <xf numFmtId="0" fontId="174" fillId="24" borderId="0" applyNumberFormat="0" applyBorder="0" applyProtection="0"/>
    <xf numFmtId="0" fontId="174" fillId="24" borderId="0" applyNumberFormat="0" applyBorder="0" applyProtection="0"/>
    <xf numFmtId="0" fontId="174" fillId="26" borderId="0" applyNumberFormat="0" applyBorder="0" applyProtection="0"/>
    <xf numFmtId="0" fontId="174" fillId="18" borderId="0" applyNumberFormat="0" applyBorder="0" applyProtection="0"/>
    <xf numFmtId="0" fontId="174" fillId="20" borderId="0" applyNumberFormat="0" applyBorder="0" applyProtection="0"/>
    <xf numFmtId="0" fontId="174" fillId="28" borderId="0" applyNumberFormat="0" applyBorder="0" applyProtection="0"/>
    <xf numFmtId="0" fontId="174" fillId="30" borderId="0" applyNumberFormat="0" applyBorder="0" applyProtection="0"/>
    <xf numFmtId="0" fontId="174" fillId="32" borderId="0" applyNumberFormat="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9" fontId="18" fillId="0" borderId="0" applyFont="0" applyFill="0" applyBorder="0" applyProtection="0"/>
    <xf numFmtId="0" fontId="175" fillId="0" borderId="60" applyNumberFormat="0" applyFill="0" applyProtection="0"/>
    <xf numFmtId="0" fontId="175" fillId="0" borderId="60" applyNumberFormat="0" applyFill="0" applyProtection="0"/>
    <xf numFmtId="0" fontId="175" fillId="0" borderId="60" applyNumberFormat="0" applyFill="0" applyProtection="0"/>
    <xf numFmtId="0" fontId="175" fillId="0" borderId="60" applyNumberFormat="0" applyFill="0" applyProtection="0"/>
    <xf numFmtId="0" fontId="176" fillId="0" borderId="60" applyNumberFormat="0" applyFill="0" applyProtection="0"/>
    <xf numFmtId="0" fontId="176" fillId="0" borderId="60" applyNumberFormat="0" applyFill="0" applyProtection="0"/>
    <xf numFmtId="0" fontId="176" fillId="0" borderId="60" applyNumberFormat="0" applyFill="0" applyProtection="0"/>
    <xf numFmtId="0" fontId="176" fillId="0" borderId="60" applyNumberFormat="0" applyFill="0" applyProtection="0"/>
    <xf numFmtId="0" fontId="177" fillId="0" borderId="61" applyNumberFormat="0" applyFill="0" applyProtection="0"/>
    <xf numFmtId="0" fontId="177" fillId="0" borderId="61" applyNumberFormat="0" applyFill="0" applyProtection="0"/>
    <xf numFmtId="0" fontId="177" fillId="0" borderId="61" applyNumberFormat="0" applyFill="0" applyProtection="0"/>
    <xf numFmtId="0" fontId="177" fillId="0" borderId="61" applyNumberFormat="0" applyFill="0" applyProtection="0"/>
    <xf numFmtId="0" fontId="177" fillId="0" borderId="0" applyNumberFormat="0" applyFill="0" applyBorder="0" applyProtection="0"/>
    <xf numFmtId="0" fontId="177" fillId="0" borderId="0" applyNumberFormat="0" applyFill="0" applyBorder="0" applyProtection="0"/>
    <xf numFmtId="0" fontId="177" fillId="0" borderId="0" applyNumberFormat="0" applyFill="0" applyBorder="0" applyProtection="0"/>
    <xf numFmtId="0" fontId="177" fillId="0" borderId="0" applyNumberFormat="0" applyFill="0" applyBorder="0" applyProtection="0"/>
    <xf numFmtId="0" fontId="178" fillId="0" borderId="0" applyNumberFormat="0" applyFill="0" applyBorder="0" applyProtection="0"/>
    <xf numFmtId="0" fontId="178" fillId="0" borderId="0" applyNumberFormat="0" applyFill="0" applyBorder="0" applyProtection="0"/>
    <xf numFmtId="0" fontId="178" fillId="0" borderId="0" applyNumberFormat="0" applyFill="0" applyBorder="0" applyProtection="0"/>
    <xf numFmtId="0" fontId="178" fillId="0" borderId="0" applyNumberFormat="0" applyFill="0" applyBorder="0" applyProtection="0"/>
    <xf numFmtId="0" fontId="179" fillId="3" borderId="0" applyNumberFormat="0" applyBorder="0" applyProtection="0"/>
    <xf numFmtId="0" fontId="179" fillId="3" borderId="0" applyNumberFormat="0" applyBorder="0" applyProtection="0"/>
    <xf numFmtId="0" fontId="179" fillId="3" borderId="0" applyNumberFormat="0" applyBorder="0" applyProtection="0"/>
    <xf numFmtId="0" fontId="179" fillId="3" borderId="0" applyNumberFormat="0" applyBorder="0" applyProtection="0"/>
    <xf numFmtId="0" fontId="179" fillId="3" borderId="0" applyNumberFormat="0" applyBorder="0" applyProtection="0"/>
    <xf numFmtId="0" fontId="180" fillId="3" borderId="0" applyNumberFormat="0" applyBorder="0" applyProtection="0"/>
    <xf numFmtId="0" fontId="181" fillId="3" borderId="0" applyNumberFormat="0" applyBorder="0" applyProtection="0"/>
    <xf numFmtId="0" fontId="179" fillId="3" borderId="0" applyNumberFormat="0" applyBorder="0" applyProtection="0"/>
    <xf numFmtId="0" fontId="179"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79" fillId="3" borderId="0" applyNumberFormat="0" applyBorder="0" applyProtection="0"/>
    <xf numFmtId="0" fontId="179" fillId="3" borderId="0" applyNumberFormat="0" applyBorder="0" applyProtection="0"/>
    <xf numFmtId="0" fontId="179" fillId="3" borderId="0" applyNumberFormat="0" applyBorder="0" applyProtection="0"/>
    <xf numFmtId="0" fontId="180" fillId="3" borderId="0" applyNumberFormat="0" applyBorder="0" applyProtection="0"/>
    <xf numFmtId="0" fontId="180" fillId="3" borderId="0" applyNumberFormat="0" applyBorder="0" applyProtection="0"/>
    <xf numFmtId="0" fontId="179"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42" fillId="0" borderId="0" applyNumberFormat="0" applyFont="0" applyFill="0" applyBorder="0" applyAlignment="0" applyProtection="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3"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4" fillId="0" borderId="62" applyNumberFormat="0" applyFill="0" applyProtection="0"/>
    <xf numFmtId="0" fontId="184" fillId="0" borderId="62" applyNumberFormat="0" applyFill="0" applyProtection="0"/>
    <xf numFmtId="0" fontId="184" fillId="0" borderId="62" applyNumberFormat="0" applyFill="0" applyProtection="0"/>
    <xf numFmtId="0" fontId="184" fillId="0" borderId="62" applyNumberFormat="0" applyFill="0" applyProtection="0"/>
    <xf numFmtId="0" fontId="185" fillId="14" borderId="49" applyNumberFormat="0" applyProtection="0"/>
    <xf numFmtId="0" fontId="185" fillId="14" borderId="49" applyNumberFormat="0" applyProtection="0"/>
    <xf numFmtId="0" fontId="185" fillId="14" borderId="49" applyNumberFormat="0" applyProtection="0"/>
    <xf numFmtId="0" fontId="185" fillId="14" borderId="49" applyNumberFormat="0" applyProtection="0"/>
    <xf numFmtId="0" fontId="186" fillId="37" borderId="50" applyNumberFormat="0" applyProtection="0"/>
    <xf numFmtId="0" fontId="186" fillId="37" borderId="50" applyNumberFormat="0" applyProtection="0"/>
    <xf numFmtId="0" fontId="186" fillId="37" borderId="50" applyNumberFormat="0" applyProtection="0"/>
    <xf numFmtId="0" fontId="186" fillId="37" borderId="50" applyNumberFormat="0" applyProtection="0"/>
    <xf numFmtId="0" fontId="187" fillId="0" borderId="0" applyNumberFormat="0" applyFill="0" applyBorder="0" applyProtection="0"/>
    <xf numFmtId="0" fontId="187" fillId="0" borderId="0" applyNumberFormat="0" applyFill="0" applyBorder="0" applyProtection="0"/>
    <xf numFmtId="0" fontId="187" fillId="0" borderId="0" applyNumberFormat="0" applyFill="0" applyBorder="0" applyProtection="0"/>
    <xf numFmtId="0" fontId="187" fillId="0" borderId="0" applyNumberFormat="0" applyFill="0" applyBorder="0" applyProtection="0"/>
    <xf numFmtId="0" fontId="188" fillId="0" borderId="0" applyNumberFormat="0" applyFill="0" applyBorder="0" applyProtection="0"/>
    <xf numFmtId="0" fontId="188" fillId="0" borderId="0" applyNumberFormat="0" applyFill="0" applyBorder="0" applyProtection="0"/>
    <xf numFmtId="0" fontId="188" fillId="0" borderId="0" applyNumberFormat="0" applyFill="0" applyBorder="0" applyProtection="0"/>
    <xf numFmtId="0" fontId="188" fillId="0" borderId="0" applyNumberFormat="0" applyFill="0" applyBorder="0" applyProtection="0"/>
    <xf numFmtId="0" fontId="189" fillId="0" borderId="51" applyNumberFormat="0" applyFill="0" applyProtection="0"/>
    <xf numFmtId="0" fontId="189" fillId="0" borderId="51" applyNumberFormat="0" applyFill="0" applyProtection="0"/>
    <xf numFmtId="0" fontId="189" fillId="0" borderId="51" applyNumberFormat="0" applyFill="0" applyProtection="0"/>
    <xf numFmtId="0" fontId="189" fillId="0" borderId="51" applyNumberFormat="0" applyFill="0" applyProtection="0"/>
    <xf numFmtId="0" fontId="174" fillId="69" borderId="0" applyNumberFormat="0" applyBorder="0" applyProtection="0"/>
    <xf numFmtId="0" fontId="174" fillId="69" borderId="0" applyNumberFormat="0" applyBorder="0" applyProtection="0"/>
    <xf numFmtId="0" fontId="174" fillId="69" borderId="0" applyNumberFormat="0" applyBorder="0" applyProtection="0"/>
    <xf numFmtId="0" fontId="174" fillId="69" borderId="0" applyNumberFormat="0" applyBorder="0" applyProtection="0"/>
    <xf numFmtId="0" fontId="174" fillId="36" borderId="0" applyNumberFormat="0" applyBorder="0" applyProtection="0"/>
    <xf numFmtId="0" fontId="174" fillId="36" borderId="0" applyNumberFormat="0" applyBorder="0" applyProtection="0"/>
    <xf numFmtId="0" fontId="174" fillId="36" borderId="0" applyNumberFormat="0" applyBorder="0" applyProtection="0"/>
    <xf numFmtId="0" fontId="174" fillId="36" borderId="0" applyNumberFormat="0" applyBorder="0" applyProtection="0"/>
    <xf numFmtId="0" fontId="174" fillId="37" borderId="0" applyNumberFormat="0" applyBorder="0" applyProtection="0"/>
    <xf numFmtId="0" fontId="174" fillId="37" borderId="0" applyNumberFormat="0" applyBorder="0" applyProtection="0"/>
    <xf numFmtId="0" fontId="174" fillId="37" borderId="0" applyNumberFormat="0" applyBorder="0" applyProtection="0"/>
    <xf numFmtId="0" fontId="174" fillId="37" borderId="0" applyNumberFormat="0" applyBorder="0" applyProtection="0"/>
    <xf numFmtId="0" fontId="174" fillId="22" borderId="0" applyNumberFormat="0" applyBorder="0" applyProtection="0"/>
    <xf numFmtId="0" fontId="174" fillId="22" borderId="0" applyNumberFormat="0" applyBorder="0" applyProtection="0"/>
    <xf numFmtId="0" fontId="174" fillId="22" borderId="0" applyNumberFormat="0" applyBorder="0" applyProtection="0"/>
    <xf numFmtId="0" fontId="174" fillId="22" borderId="0" applyNumberFormat="0" applyBorder="0" applyProtection="0"/>
    <xf numFmtId="0" fontId="174" fillId="40" borderId="0" applyNumberFormat="0" applyBorder="0" applyProtection="0"/>
    <xf numFmtId="0" fontId="174" fillId="40" borderId="0" applyNumberFormat="0" applyBorder="0" applyProtection="0"/>
    <xf numFmtId="0" fontId="174" fillId="40" borderId="0" applyNumberFormat="0" applyBorder="0" applyProtection="0"/>
    <xf numFmtId="0" fontId="174" fillId="40" borderId="0" applyNumberFormat="0" applyBorder="0" applyProtection="0"/>
    <xf numFmtId="0" fontId="174" fillId="34" borderId="0" applyNumberFormat="0" applyBorder="0" applyProtection="0"/>
    <xf numFmtId="0" fontId="174" fillId="34" borderId="0" applyNumberFormat="0" applyBorder="0" applyProtection="0"/>
    <xf numFmtId="0" fontId="174" fillId="34" borderId="0" applyNumberFormat="0" applyBorder="0" applyProtection="0"/>
    <xf numFmtId="0" fontId="174" fillId="34" borderId="0" applyNumberFormat="0" applyBorder="0" applyProtection="0"/>
    <xf numFmtId="0" fontId="190" fillId="25" borderId="0" applyNumberFormat="0" applyBorder="0" applyProtection="0"/>
    <xf numFmtId="0" fontId="190" fillId="25" borderId="0" applyNumberFormat="0" applyBorder="0" applyProtection="0"/>
    <xf numFmtId="0" fontId="190" fillId="25" borderId="0" applyNumberFormat="0" applyBorder="0" applyProtection="0"/>
    <xf numFmtId="0" fontId="190" fillId="25" borderId="0" applyNumberFormat="0" applyBorder="0" applyProtection="0"/>
    <xf numFmtId="0" fontId="191" fillId="14" borderId="52" applyNumberFormat="0" applyProtection="0"/>
    <xf numFmtId="0" fontId="191" fillId="14" borderId="52" applyNumberFormat="0" applyProtection="0"/>
    <xf numFmtId="0" fontId="191" fillId="14" borderId="52" applyNumberFormat="0" applyProtection="0"/>
    <xf numFmtId="0" fontId="191" fillId="14" borderId="52" applyNumberFormat="0" applyProtection="0"/>
    <xf numFmtId="0" fontId="192" fillId="12" borderId="49" applyNumberFormat="0" applyProtection="0"/>
    <xf numFmtId="0" fontId="192" fillId="12" borderId="49" applyNumberFormat="0" applyProtection="0"/>
    <xf numFmtId="0" fontId="192" fillId="12" borderId="49" applyNumberFormat="0" applyProtection="0"/>
    <xf numFmtId="0" fontId="192" fillId="12" borderId="49" applyNumberFormat="0" applyProtection="0"/>
    <xf numFmtId="0" fontId="174" fillId="54" borderId="0" applyNumberFormat="0" applyBorder="0" applyProtection="0"/>
    <xf numFmtId="0" fontId="174" fillId="55" borderId="0" applyNumberFormat="0" applyBorder="0" applyProtection="0"/>
    <xf numFmtId="0" fontId="174" fillId="34" borderId="0" applyNumberFormat="0" applyBorder="0" applyProtection="0"/>
    <xf numFmtId="0" fontId="174" fillId="28" borderId="0" applyNumberFormat="0" applyBorder="0" applyProtection="0"/>
    <xf numFmtId="0" fontId="174" fillId="30" borderId="0" applyNumberFormat="0" applyBorder="0" applyProtection="0"/>
    <xf numFmtId="0" fontId="174" fillId="36" borderId="0" applyNumberFormat="0" applyBorder="0" applyProtection="0"/>
    <xf numFmtId="0" fontId="173" fillId="15" borderId="53" applyNumberFormat="0" applyFont="0" applyProtection="0"/>
    <xf numFmtId="0" fontId="173" fillId="15" borderId="53" applyNumberFormat="0" applyFont="0" applyProtection="0"/>
    <xf numFmtId="0" fontId="173" fillId="15" borderId="53" applyNumberFormat="0" applyFont="0" applyProtection="0"/>
    <xf numFmtId="0" fontId="173" fillId="15" borderId="53" applyNumberFormat="0" applyFont="0" applyProtection="0"/>
    <xf numFmtId="0" fontId="18" fillId="0" borderId="0">
      <alignment vertical="center"/>
    </xf>
    <xf numFmtId="0" fontId="31" fillId="0" borderId="0"/>
    <xf numFmtId="0" fontId="179" fillId="3" borderId="0" applyNumberFormat="0" applyBorder="0" applyProtection="0"/>
    <xf numFmtId="0" fontId="179"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79" fillId="3" borderId="0" applyNumberFormat="0" applyBorder="0" applyProtection="0"/>
    <xf numFmtId="0" fontId="179" fillId="3" borderId="0" applyNumberFormat="0" applyBorder="0" applyProtection="0"/>
    <xf numFmtId="0" fontId="179" fillId="3" borderId="0" applyNumberFormat="0" applyBorder="0" applyProtection="0"/>
    <xf numFmtId="0" fontId="180" fillId="3" borderId="0" applyNumberFormat="0" applyBorder="0" applyProtection="0"/>
    <xf numFmtId="0" fontId="180" fillId="3" borderId="0" applyNumberFormat="0" applyBorder="0" applyProtection="0"/>
    <xf numFmtId="0" fontId="180" fillId="3" borderId="0" applyNumberFormat="0" applyBorder="0" applyProtection="0"/>
    <xf numFmtId="0" fontId="179" fillId="3" borderId="0" applyNumberFormat="0" applyBorder="0" applyProtection="0"/>
    <xf numFmtId="0" fontId="179" fillId="3" borderId="0" applyNumberFormat="0" applyBorder="0" applyProtection="0"/>
    <xf numFmtId="0" fontId="179" fillId="3" borderId="0" applyNumberFormat="0" applyBorder="0" applyProtection="0"/>
    <xf numFmtId="0" fontId="179" fillId="3" borderId="0" applyNumberFormat="0" applyBorder="0" applyProtection="0"/>
    <xf numFmtId="0" fontId="180" fillId="3" borderId="0" applyNumberFormat="0" applyBorder="0" applyProtection="0"/>
    <xf numFmtId="0" fontId="180" fillId="3" borderId="0" applyNumberFormat="0" applyBorder="0" applyProtection="0"/>
    <xf numFmtId="0" fontId="179" fillId="3" borderId="0" applyNumberFormat="0" applyBorder="0" applyProtection="0"/>
    <xf numFmtId="0" fontId="180" fillId="3" borderId="0" applyNumberFormat="0" applyBorder="0" applyProtection="0"/>
    <xf numFmtId="0" fontId="1" fillId="0" borderId="0">
      <alignment vertical="center"/>
    </xf>
    <xf numFmtId="0" fontId="21" fillId="0" borderId="0"/>
    <xf numFmtId="0" fontId="17" fillId="0" borderId="0"/>
    <xf numFmtId="0" fontId="193" fillId="0" borderId="0"/>
    <xf numFmtId="0" fontId="1" fillId="0" borderId="0">
      <alignment vertical="center"/>
    </xf>
    <xf numFmtId="0" fontId="18" fillId="0" borderId="0"/>
    <xf numFmtId="0" fontId="173"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82" fillId="5" borderId="0" applyNumberFormat="0" applyBorder="0" applyProtection="0"/>
    <xf numFmtId="0" fontId="1" fillId="0" borderId="0">
      <alignment vertical="center"/>
    </xf>
    <xf numFmtId="0" fontId="172" fillId="0" borderId="0">
      <alignment vertical="center"/>
    </xf>
    <xf numFmtId="0" fontId="1" fillId="0" borderId="0">
      <alignment vertical="center"/>
    </xf>
    <xf numFmtId="0" fontId="1" fillId="0" borderId="0">
      <alignment vertical="center"/>
    </xf>
    <xf numFmtId="0" fontId="1" fillId="0" borderId="0">
      <alignment vertical="center"/>
    </xf>
    <xf numFmtId="0" fontId="42" fillId="0" borderId="0"/>
    <xf numFmtId="0" fontId="42" fillId="0" borderId="0"/>
    <xf numFmtId="0" fontId="42" fillId="0" borderId="0"/>
    <xf numFmtId="0" fontId="17" fillId="0" borderId="0" applyProtection="0"/>
    <xf numFmtId="0" fontId="18" fillId="0" borderId="0">
      <alignment vertical="center"/>
    </xf>
    <xf numFmtId="0" fontId="17" fillId="0" borderId="0" applyProtection="0"/>
    <xf numFmtId="0" fontId="42" fillId="0" borderId="0"/>
    <xf numFmtId="0" fontId="18" fillId="0" borderId="0">
      <alignment vertical="center"/>
    </xf>
    <xf numFmtId="0" fontId="17" fillId="0" borderId="0" applyProtection="0"/>
    <xf numFmtId="0" fontId="18" fillId="0" borderId="0">
      <alignment vertical="center"/>
    </xf>
    <xf numFmtId="0" fontId="18" fillId="0" borderId="0">
      <alignment vertical="center"/>
    </xf>
    <xf numFmtId="0" fontId="17" fillId="0" borderId="0" applyProtection="0"/>
    <xf numFmtId="0" fontId="51" fillId="0" borderId="0">
      <alignment vertical="center"/>
    </xf>
    <xf numFmtId="0" fontId="51" fillId="0" borderId="0">
      <alignment vertical="center"/>
    </xf>
    <xf numFmtId="0" fontId="18" fillId="0" borderId="0">
      <alignment vertical="center"/>
    </xf>
    <xf numFmtId="0" fontId="17" fillId="0" borderId="0" applyProtection="0"/>
    <xf numFmtId="0" fontId="18" fillId="0" borderId="0">
      <alignment vertical="center"/>
    </xf>
    <xf numFmtId="0" fontId="18" fillId="0" borderId="0">
      <alignment vertical="center"/>
    </xf>
    <xf numFmtId="0" fontId="17" fillId="0" borderId="0" applyProtection="0"/>
    <xf numFmtId="0" fontId="18" fillId="0" borderId="0">
      <alignment vertical="center"/>
    </xf>
    <xf numFmtId="0" fontId="42" fillId="0" borderId="0"/>
    <xf numFmtId="0" fontId="17" fillId="0" borderId="0" applyProtection="0"/>
    <xf numFmtId="0" fontId="17" fillId="0" borderId="0" applyProtection="0"/>
    <xf numFmtId="0" fontId="42" fillId="0" borderId="0"/>
    <xf numFmtId="0" fontId="42" fillId="0" borderId="0"/>
    <xf numFmtId="0" fontId="42" fillId="0" borderId="0"/>
    <xf numFmtId="0" fontId="18" fillId="0" borderId="0">
      <alignment vertical="center"/>
    </xf>
    <xf numFmtId="0" fontId="18" fillId="0" borderId="0">
      <alignment vertical="center"/>
    </xf>
    <xf numFmtId="0" fontId="18" fillId="0" borderId="0">
      <alignment vertical="center"/>
    </xf>
    <xf numFmtId="0" fontId="7" fillId="0" borderId="0"/>
    <xf numFmtId="0" fontId="18" fillId="0" borderId="0">
      <alignment vertical="center"/>
    </xf>
  </cellStyleXfs>
  <cellXfs count="1000">
    <xf numFmtId="0" fontId="0" fillId="0" borderId="0" xfId="0"/>
    <xf numFmtId="0" fontId="10" fillId="0" borderId="0" xfId="0" applyFont="1"/>
    <xf numFmtId="0" fontId="15" fillId="0" borderId="0" xfId="0" applyFont="1"/>
    <xf numFmtId="1" fontId="11" fillId="0" borderId="1" xfId="180" applyNumberFormat="1" applyFont="1" applyBorder="1" applyAlignment="1">
      <alignment horizontal="center" vertical="center" wrapText="1"/>
    </xf>
    <xf numFmtId="1" fontId="11" fillId="0" borderId="2" xfId="0" applyNumberFormat="1" applyFont="1" applyBorder="1" applyAlignment="1">
      <alignment horizontal="right" vertical="center"/>
    </xf>
    <xf numFmtId="1" fontId="11" fillId="0" borderId="3" xfId="180" applyNumberFormat="1" applyFont="1" applyBorder="1" applyAlignment="1">
      <alignment horizontal="right" vertical="center"/>
    </xf>
    <xf numFmtId="0" fontId="17" fillId="0" borderId="0" xfId="0" applyFont="1"/>
    <xf numFmtId="0" fontId="12" fillId="0" borderId="0" xfId="0" applyFont="1" applyFill="1"/>
    <xf numFmtId="0" fontId="10" fillId="0" borderId="0" xfId="0" applyFont="1" applyFill="1"/>
    <xf numFmtId="1" fontId="11" fillId="0" borderId="2" xfId="0" applyNumberFormat="1" applyFont="1" applyFill="1" applyBorder="1" applyAlignment="1">
      <alignment horizontal="right" vertical="center"/>
    </xf>
    <xf numFmtId="1" fontId="11" fillId="0" borderId="2" xfId="180" applyNumberFormat="1" applyFont="1" applyFill="1" applyBorder="1" applyAlignment="1">
      <alignment horizontal="right" vertical="center"/>
    </xf>
    <xf numFmtId="1" fontId="11" fillId="0" borderId="3" xfId="180" applyNumberFormat="1" applyFont="1" applyFill="1" applyBorder="1" applyAlignment="1">
      <alignment horizontal="right" vertical="center"/>
    </xf>
    <xf numFmtId="0" fontId="0" fillId="0" borderId="0" xfId="0" applyFill="1"/>
    <xf numFmtId="1" fontId="0" fillId="0" borderId="0" xfId="0" applyNumberFormat="1"/>
    <xf numFmtId="1" fontId="17" fillId="0" borderId="0" xfId="0" applyNumberFormat="1" applyFont="1"/>
    <xf numFmtId="0" fontId="15" fillId="0" borderId="0" xfId="0" applyFont="1" applyFill="1"/>
    <xf numFmtId="177" fontId="11" fillId="0" borderId="3" xfId="0" applyNumberFormat="1" applyFont="1" applyFill="1" applyBorder="1" applyAlignment="1">
      <alignment vertical="center"/>
    </xf>
    <xf numFmtId="1" fontId="11" fillId="0" borderId="1" xfId="180" applyNumberFormat="1" applyFont="1" applyFill="1" applyBorder="1" applyAlignment="1">
      <alignment horizontal="center" vertical="center" wrapText="1"/>
    </xf>
    <xf numFmtId="0" fontId="11" fillId="0" borderId="3" xfId="0" applyFont="1" applyFill="1" applyBorder="1" applyAlignment="1">
      <alignment horizontal="right" vertical="center"/>
    </xf>
    <xf numFmtId="177" fontId="11" fillId="0" borderId="3" xfId="0" applyNumberFormat="1" applyFont="1" applyFill="1" applyBorder="1" applyAlignment="1">
      <alignment horizontal="right" vertical="center"/>
    </xf>
    <xf numFmtId="177" fontId="11" fillId="0" borderId="2" xfId="0" applyNumberFormat="1" applyFont="1" applyFill="1" applyBorder="1" applyAlignment="1">
      <alignment horizontal="right" vertical="center"/>
    </xf>
    <xf numFmtId="0" fontId="15" fillId="0" borderId="0" xfId="179" applyFont="1" applyFill="1" applyBorder="1" applyAlignment="1">
      <alignment vertical="center"/>
    </xf>
    <xf numFmtId="1" fontId="17" fillId="0" borderId="0" xfId="0" applyNumberFormat="1" applyFont="1" applyBorder="1"/>
    <xf numFmtId="0" fontId="17" fillId="0" borderId="0" xfId="0" applyFont="1" applyBorder="1"/>
    <xf numFmtId="1" fontId="11" fillId="0" borderId="0" xfId="180" applyNumberFormat="1" applyFont="1" applyFill="1" applyBorder="1" applyAlignment="1">
      <alignment horizontal="right" vertical="center"/>
    </xf>
    <xf numFmtId="0" fontId="18" fillId="0" borderId="0" xfId="0" applyFont="1" applyFill="1" applyProtection="1">
      <protection locked="0"/>
    </xf>
    <xf numFmtId="0" fontId="18" fillId="0" borderId="0" xfId="0" applyFont="1" applyFill="1" applyAlignment="1" applyProtection="1">
      <alignment horizontal="right"/>
      <protection locked="0"/>
    </xf>
    <xf numFmtId="0" fontId="10" fillId="0" borderId="0" xfId="0" applyFont="1" applyFill="1" applyProtection="1">
      <protection locked="0"/>
    </xf>
    <xf numFmtId="0" fontId="18" fillId="0" borderId="0" xfId="0" applyFont="1"/>
    <xf numFmtId="0" fontId="22" fillId="0" borderId="0" xfId="0" applyFont="1" applyFill="1" applyProtection="1">
      <protection locked="0"/>
    </xf>
    <xf numFmtId="0" fontId="17" fillId="0" borderId="0" xfId="0" applyFont="1" applyFill="1" applyAlignment="1" applyProtection="1">
      <alignment horizontal="right"/>
      <protection locked="0"/>
    </xf>
    <xf numFmtId="0" fontId="11" fillId="0" borderId="0" xfId="0" applyFont="1" applyFill="1" applyAlignment="1" applyProtection="1">
      <alignment horizontal="right"/>
      <protection locked="0"/>
    </xf>
    <xf numFmtId="0" fontId="11" fillId="0" borderId="1" xfId="0" applyFont="1" applyFill="1" applyBorder="1" applyAlignment="1" applyProtection="1">
      <alignment horizontal="center" vertical="center" wrapText="1"/>
      <protection locked="0"/>
    </xf>
    <xf numFmtId="0" fontId="11" fillId="0" borderId="3" xfId="0" applyFont="1" applyFill="1" applyBorder="1" applyAlignment="1" applyProtection="1">
      <alignment vertical="center" shrinkToFit="1"/>
      <protection locked="0"/>
    </xf>
    <xf numFmtId="178" fontId="11" fillId="0" borderId="3" xfId="0" applyNumberFormat="1" applyFont="1" applyFill="1" applyBorder="1" applyAlignment="1" applyProtection="1">
      <alignment horizontal="center" vertical="center" wrapText="1"/>
      <protection locked="0"/>
    </xf>
    <xf numFmtId="178" fontId="11" fillId="0" borderId="4" xfId="0" applyNumberFormat="1" applyFont="1" applyFill="1" applyBorder="1" applyAlignment="1" applyProtection="1">
      <alignment horizontal="center" vertical="center" wrapText="1"/>
      <protection locked="0"/>
    </xf>
    <xf numFmtId="180" fontId="18" fillId="0" borderId="0" xfId="0" applyNumberFormat="1" applyFont="1" applyFill="1" applyProtection="1">
      <protection locked="0"/>
    </xf>
    <xf numFmtId="180" fontId="11" fillId="0" borderId="3" xfId="0" applyNumberFormat="1" applyFont="1" applyFill="1" applyBorder="1" applyAlignment="1" applyProtection="1">
      <alignment horizontal="right" vertical="center"/>
      <protection locked="0"/>
    </xf>
    <xf numFmtId="180" fontId="11" fillId="0" borderId="2" xfId="0" applyNumberFormat="1" applyFont="1" applyFill="1" applyBorder="1" applyAlignment="1" applyProtection="1">
      <alignment horizontal="right" vertical="center"/>
      <protection locked="0"/>
    </xf>
    <xf numFmtId="0" fontId="12" fillId="0" borderId="0" xfId="0" applyFont="1" applyFill="1" applyProtection="1">
      <protection locked="0"/>
    </xf>
    <xf numFmtId="176" fontId="18" fillId="0" borderId="0" xfId="0" applyNumberFormat="1" applyFont="1" applyFill="1" applyProtection="1">
      <protection locked="0"/>
    </xf>
    <xf numFmtId="178" fontId="11" fillId="0" borderId="3" xfId="0" applyNumberFormat="1" applyFont="1" applyFill="1" applyBorder="1" applyAlignment="1" applyProtection="1">
      <alignment horizontal="right" vertical="center"/>
      <protection locked="0"/>
    </xf>
    <xf numFmtId="178" fontId="11" fillId="0" borderId="3" xfId="0" applyNumberFormat="1" applyFont="1" applyFill="1" applyBorder="1" applyAlignment="1" applyProtection="1">
      <alignment horizontal="right" vertical="center" wrapText="1"/>
      <protection locked="0"/>
    </xf>
    <xf numFmtId="0" fontId="11" fillId="0" borderId="2" xfId="0" applyFont="1" applyFill="1" applyBorder="1" applyAlignment="1" applyProtection="1">
      <alignment vertical="center" shrinkToFit="1"/>
      <protection locked="0"/>
    </xf>
    <xf numFmtId="0" fontId="23" fillId="0" borderId="0" xfId="0" applyFont="1" applyFill="1" applyAlignment="1" applyProtection="1">
      <alignment horizontal="right" vertical="center"/>
      <protection locked="0"/>
    </xf>
    <xf numFmtId="0" fontId="18" fillId="0" borderId="0" xfId="0" applyFont="1" applyFill="1" applyAlignment="1" applyProtection="1">
      <alignment horizontal="right" vertical="center"/>
      <protection locked="0"/>
    </xf>
    <xf numFmtId="0" fontId="18"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22" fillId="0" borderId="0" xfId="0" applyFont="1" applyFill="1" applyAlignment="1" applyProtection="1">
      <alignment horizontal="right" vertical="center"/>
      <protection locked="0"/>
    </xf>
    <xf numFmtId="0" fontId="17" fillId="0" borderId="0" xfId="0" applyFont="1" applyFill="1" applyAlignment="1" applyProtection="1">
      <alignment horizontal="right" vertical="center"/>
      <protection locked="0"/>
    </xf>
    <xf numFmtId="180" fontId="18" fillId="0" borderId="0" xfId="0" applyNumberFormat="1" applyFont="1" applyFill="1" applyAlignment="1" applyProtection="1">
      <alignment vertical="center"/>
      <protection locked="0"/>
    </xf>
    <xf numFmtId="176" fontId="18" fillId="0" borderId="0" xfId="0" applyNumberFormat="1" applyFont="1" applyFill="1" applyAlignment="1" applyProtection="1">
      <alignment vertical="center"/>
      <protection locked="0"/>
    </xf>
    <xf numFmtId="180" fontId="18" fillId="0" borderId="0" xfId="0" applyNumberFormat="1" applyFont="1" applyFill="1" applyAlignment="1" applyProtection="1">
      <alignment horizontal="right" vertical="center"/>
      <protection locked="0"/>
    </xf>
    <xf numFmtId="0" fontId="17" fillId="0" borderId="0" xfId="0" applyFont="1" applyFill="1" applyAlignment="1" applyProtection="1">
      <alignment vertical="center"/>
      <protection locked="0"/>
    </xf>
    <xf numFmtId="0" fontId="11" fillId="0" borderId="0" xfId="0" applyFont="1" applyFill="1" applyBorder="1" applyAlignment="1" applyProtection="1">
      <alignment horizontal="left" vertical="center"/>
      <protection locked="0"/>
    </xf>
    <xf numFmtId="176" fontId="18" fillId="0" borderId="0" xfId="0" applyNumberFormat="1" applyFont="1" applyFill="1" applyAlignment="1" applyProtection="1">
      <alignment horizontal="right" vertical="center"/>
      <protection locked="0"/>
    </xf>
    <xf numFmtId="1" fontId="11" fillId="0" borderId="0" xfId="0" applyNumberFormat="1" applyFont="1" applyFill="1" applyBorder="1" applyAlignment="1">
      <alignment horizontal="right" vertical="center"/>
    </xf>
    <xf numFmtId="0" fontId="0" fillId="0" borderId="0" xfId="0" applyFill="1" applyBorder="1"/>
    <xf numFmtId="1" fontId="0" fillId="0" borderId="0" xfId="0" applyNumberFormat="1" applyFill="1"/>
    <xf numFmtId="0" fontId="9" fillId="0" borderId="3" xfId="0" applyFont="1" applyFill="1" applyBorder="1" applyAlignment="1">
      <alignment vertical="center" wrapText="1"/>
    </xf>
    <xf numFmtId="0" fontId="11" fillId="0" borderId="2" xfId="0" applyFont="1" applyFill="1" applyBorder="1" applyAlignment="1" applyProtection="1">
      <alignment horizontal="right" vertical="center" shrinkToFit="1"/>
      <protection locked="0"/>
    </xf>
    <xf numFmtId="0" fontId="0" fillId="0" borderId="5" xfId="0" applyFill="1" applyBorder="1"/>
    <xf numFmtId="1" fontId="27" fillId="0" borderId="3" xfId="180" applyNumberFormat="1" applyFont="1" applyFill="1" applyBorder="1" applyAlignment="1">
      <alignment horizontal="right" vertical="center"/>
    </xf>
    <xf numFmtId="181" fontId="27" fillId="0" borderId="3" xfId="180" applyNumberFormat="1" applyFont="1" applyFill="1" applyBorder="1" applyAlignment="1">
      <alignment horizontal="right" vertical="center" wrapText="1"/>
    </xf>
    <xf numFmtId="177" fontId="27" fillId="0" borderId="3" xfId="0" applyNumberFormat="1" applyFont="1" applyFill="1" applyBorder="1" applyAlignment="1">
      <alignment horizontal="right" vertical="center"/>
    </xf>
    <xf numFmtId="177" fontId="11" fillId="0" borderId="6" xfId="0" applyNumberFormat="1" applyFont="1" applyFill="1" applyBorder="1" applyAlignment="1">
      <alignment horizontal="right" vertical="center"/>
    </xf>
    <xf numFmtId="0" fontId="27" fillId="0" borderId="7" xfId="180" applyFont="1" applyBorder="1" applyAlignment="1">
      <alignment horizontal="left" vertical="center"/>
    </xf>
    <xf numFmtId="1" fontId="27" fillId="0" borderId="2" xfId="0" applyNumberFormat="1" applyFont="1" applyBorder="1" applyAlignment="1">
      <alignment horizontal="right" vertical="center"/>
    </xf>
    <xf numFmtId="1" fontId="27" fillId="0" borderId="2" xfId="0" applyNumberFormat="1" applyFont="1" applyFill="1" applyBorder="1" applyAlignment="1">
      <alignment horizontal="right" vertical="center"/>
    </xf>
    <xf numFmtId="181" fontId="27" fillId="0" borderId="4" xfId="180" applyNumberFormat="1" applyFont="1" applyFill="1" applyBorder="1" applyAlignment="1">
      <alignment horizontal="right" vertical="center" wrapText="1"/>
    </xf>
    <xf numFmtId="0" fontId="28" fillId="0" borderId="8" xfId="0" applyFont="1" applyBorder="1" applyAlignment="1">
      <alignment vertical="center"/>
    </xf>
    <xf numFmtId="0" fontId="27" fillId="0" borderId="7" xfId="0" applyFont="1" applyBorder="1" applyAlignment="1">
      <alignment vertical="center"/>
    </xf>
    <xf numFmtId="0" fontId="27" fillId="0" borderId="3" xfId="0" applyFont="1" applyFill="1" applyBorder="1" applyAlignment="1">
      <alignment horizontal="right" vertical="center"/>
    </xf>
    <xf numFmtId="0" fontId="28" fillId="0" borderId="8" xfId="0" applyFont="1" applyBorder="1" applyAlignment="1">
      <alignment horizontal="left" vertical="center"/>
    </xf>
    <xf numFmtId="0" fontId="27" fillId="0" borderId="2" xfId="0" applyFont="1" applyFill="1" applyBorder="1" applyAlignment="1">
      <alignment horizontal="right" vertical="center"/>
    </xf>
    <xf numFmtId="1" fontId="27" fillId="0" borderId="7" xfId="180" applyNumberFormat="1" applyFont="1" applyBorder="1" applyAlignment="1">
      <alignment horizontal="center" vertical="center"/>
    </xf>
    <xf numFmtId="1" fontId="27" fillId="0" borderId="3" xfId="180" applyNumberFormat="1" applyFont="1" applyBorder="1" applyAlignment="1">
      <alignment horizontal="right" vertical="center"/>
    </xf>
    <xf numFmtId="0" fontId="27" fillId="0" borderId="9" xfId="0" applyFont="1" applyBorder="1" applyAlignment="1">
      <alignment horizontal="center" vertical="center"/>
    </xf>
    <xf numFmtId="1" fontId="27" fillId="0" borderId="10" xfId="180" applyNumberFormat="1" applyFont="1" applyBorder="1" applyAlignment="1">
      <alignment horizontal="right" vertical="center"/>
    </xf>
    <xf numFmtId="181" fontId="27" fillId="0" borderId="6" xfId="180" applyNumberFormat="1" applyFont="1" applyFill="1" applyBorder="1" applyAlignment="1">
      <alignment horizontal="right" vertical="center" wrapText="1"/>
    </xf>
    <xf numFmtId="1" fontId="27" fillId="0" borderId="11" xfId="0" applyNumberFormat="1" applyFont="1" applyFill="1" applyBorder="1" applyAlignment="1">
      <alignment horizontal="left" vertical="center"/>
    </xf>
    <xf numFmtId="1" fontId="27" fillId="0" borderId="11" xfId="0" applyNumberFormat="1" applyFont="1" applyFill="1" applyBorder="1" applyAlignment="1" applyProtection="1">
      <alignment horizontal="left" vertical="center" indent="1"/>
      <protection locked="0"/>
    </xf>
    <xf numFmtId="1" fontId="16" fillId="0" borderId="12" xfId="0" applyNumberFormat="1" applyFont="1" applyFill="1" applyBorder="1" applyAlignment="1">
      <alignment vertical="center" wrapText="1"/>
    </xf>
    <xf numFmtId="1" fontId="16" fillId="0" borderId="5" xfId="0" applyNumberFormat="1" applyFont="1" applyFill="1" applyBorder="1" applyAlignment="1">
      <alignment vertical="center" wrapText="1"/>
    </xf>
    <xf numFmtId="0" fontId="16" fillId="0" borderId="5" xfId="0" applyFont="1" applyFill="1" applyBorder="1" applyAlignment="1">
      <alignment vertical="center"/>
    </xf>
    <xf numFmtId="0" fontId="9" fillId="0" borderId="5" xfId="0" applyFont="1" applyFill="1" applyBorder="1" applyAlignment="1">
      <alignment vertical="center"/>
    </xf>
    <xf numFmtId="1" fontId="11" fillId="0" borderId="11" xfId="0" applyNumberFormat="1" applyFont="1" applyBorder="1" applyAlignment="1">
      <alignment horizontal="center" vertical="center"/>
    </xf>
    <xf numFmtId="0" fontId="20" fillId="0" borderId="5" xfId="0" applyFont="1" applyFill="1" applyBorder="1" applyAlignment="1">
      <alignment vertical="center"/>
    </xf>
    <xf numFmtId="1" fontId="11" fillId="0" borderId="11" xfId="0" applyNumberFormat="1" applyFont="1" applyBorder="1" applyAlignment="1" applyProtection="1">
      <alignment vertical="center"/>
      <protection locked="0"/>
    </xf>
    <xf numFmtId="0" fontId="16" fillId="0" borderId="5" xfId="0" applyFont="1" applyFill="1" applyBorder="1" applyAlignment="1">
      <alignment vertical="center" wrapText="1"/>
    </xf>
    <xf numFmtId="1" fontId="11" fillId="0" borderId="11" xfId="0" applyNumberFormat="1" applyFont="1" applyBorder="1" applyAlignment="1" applyProtection="1">
      <alignment horizontal="left" vertical="center" indent="2"/>
      <protection locked="0"/>
    </xf>
    <xf numFmtId="1" fontId="11" fillId="0" borderId="9" xfId="0" applyNumberFormat="1" applyFont="1" applyBorder="1" applyAlignment="1">
      <alignment horizontal="left" vertical="center" indent="2"/>
    </xf>
    <xf numFmtId="1" fontId="11" fillId="0" borderId="13" xfId="180" applyNumberFormat="1" applyFont="1" applyFill="1" applyBorder="1" applyAlignment="1">
      <alignment horizontal="right" vertical="center"/>
    </xf>
    <xf numFmtId="1" fontId="11" fillId="0" borderId="6" xfId="180" applyNumberFormat="1" applyFont="1" applyFill="1" applyBorder="1" applyAlignment="1">
      <alignment horizontal="right" vertical="center"/>
    </xf>
    <xf numFmtId="177" fontId="11" fillId="0" borderId="6" xfId="0" applyNumberFormat="1" applyFont="1" applyFill="1" applyBorder="1" applyAlignment="1">
      <alignment vertical="center"/>
    </xf>
    <xf numFmtId="0" fontId="9" fillId="0" borderId="14" xfId="0" applyFont="1" applyFill="1" applyBorder="1" applyAlignment="1">
      <alignment vertical="center"/>
    </xf>
    <xf numFmtId="1" fontId="27" fillId="0" borderId="2" xfId="180" applyNumberFormat="1" applyFont="1" applyFill="1" applyBorder="1" applyAlignment="1">
      <alignment horizontal="right" vertical="center"/>
    </xf>
    <xf numFmtId="0" fontId="0" fillId="0" borderId="3" xfId="0" applyFill="1" applyBorder="1"/>
    <xf numFmtId="0" fontId="29" fillId="0" borderId="3" xfId="0" applyFont="1" applyFill="1" applyBorder="1" applyAlignment="1">
      <alignment vertical="center" wrapText="1"/>
    </xf>
    <xf numFmtId="0" fontId="29" fillId="0" borderId="3" xfId="0" applyFont="1" applyFill="1" applyBorder="1" applyAlignment="1">
      <alignment horizontal="left" vertical="center" wrapText="1"/>
    </xf>
    <xf numFmtId="0" fontId="16" fillId="0" borderId="8" xfId="0" applyFont="1" applyBorder="1" applyAlignment="1">
      <alignment horizontal="left" vertical="center"/>
    </xf>
    <xf numFmtId="178" fontId="11" fillId="0" borderId="4" xfId="0" applyNumberFormat="1" applyFont="1" applyFill="1" applyBorder="1" applyAlignment="1" applyProtection="1">
      <alignment horizontal="right" vertical="center" wrapText="1"/>
      <protection locked="0"/>
    </xf>
    <xf numFmtId="0" fontId="11" fillId="0" borderId="7" xfId="180" applyFont="1" applyBorder="1" applyAlignment="1">
      <alignment horizontal="left" vertical="center"/>
    </xf>
    <xf numFmtId="181" fontId="11" fillId="0" borderId="3" xfId="180" applyNumberFormat="1" applyFont="1" applyFill="1" applyBorder="1" applyAlignment="1">
      <alignment horizontal="right" vertical="center" wrapText="1"/>
    </xf>
    <xf numFmtId="181" fontId="11" fillId="0" borderId="4" xfId="180" applyNumberFormat="1" applyFont="1" applyFill="1" applyBorder="1" applyAlignment="1">
      <alignment horizontal="right" vertical="center" wrapText="1"/>
    </xf>
    <xf numFmtId="0" fontId="16" fillId="0" borderId="8" xfId="0" applyFont="1" applyBorder="1" applyAlignment="1">
      <alignment vertical="center"/>
    </xf>
    <xf numFmtId="0" fontId="11" fillId="0" borderId="7" xfId="0" applyFont="1" applyBorder="1" applyAlignment="1">
      <alignment vertical="center"/>
    </xf>
    <xf numFmtId="0" fontId="11" fillId="0" borderId="2" xfId="0" applyFont="1" applyFill="1" applyBorder="1" applyAlignment="1">
      <alignment horizontal="right" vertical="center"/>
    </xf>
    <xf numFmtId="1" fontId="11" fillId="0" borderId="7" xfId="180" applyNumberFormat="1" applyFont="1" applyBorder="1" applyAlignment="1">
      <alignment horizontal="center" vertical="center"/>
    </xf>
    <xf numFmtId="1" fontId="11" fillId="0" borderId="7" xfId="180" applyNumberFormat="1" applyFont="1" applyBorder="1" applyAlignment="1">
      <alignment horizontal="left" vertical="center"/>
    </xf>
    <xf numFmtId="0" fontId="16" fillId="0" borderId="8" xfId="0" applyFont="1" applyBorder="1" applyAlignment="1">
      <alignment vertical="center" wrapText="1"/>
    </xf>
    <xf numFmtId="0" fontId="11" fillId="0" borderId="9" xfId="0" applyFont="1" applyBorder="1" applyAlignment="1">
      <alignment horizontal="center" vertical="center"/>
    </xf>
    <xf numFmtId="1" fontId="11" fillId="0" borderId="10" xfId="180" applyNumberFormat="1" applyFont="1" applyBorder="1" applyAlignment="1">
      <alignment horizontal="right" vertical="center"/>
    </xf>
    <xf numFmtId="181" fontId="11" fillId="0" borderId="6" xfId="180" applyNumberFormat="1" applyFont="1" applyFill="1" applyBorder="1" applyAlignment="1">
      <alignment horizontal="right" vertical="center" wrapText="1"/>
    </xf>
    <xf numFmtId="0" fontId="16" fillId="0" borderId="15" xfId="0" applyFont="1" applyBorder="1" applyAlignment="1">
      <alignment vertical="center"/>
    </xf>
    <xf numFmtId="1" fontId="11" fillId="0" borderId="11" xfId="0" applyNumberFormat="1" applyFont="1" applyFill="1" applyBorder="1" applyAlignment="1">
      <alignment horizontal="left" vertical="center"/>
    </xf>
    <xf numFmtId="1" fontId="11" fillId="0" borderId="11" xfId="0" applyNumberFormat="1" applyFont="1" applyFill="1" applyBorder="1" applyAlignment="1" applyProtection="1">
      <alignment horizontal="left" vertical="center" indent="1"/>
      <protection locked="0"/>
    </xf>
    <xf numFmtId="0" fontId="9" fillId="0" borderId="3" xfId="0" applyFont="1" applyFill="1" applyBorder="1" applyAlignment="1">
      <alignment horizontal="left" vertical="center" wrapText="1"/>
    </xf>
    <xf numFmtId="0" fontId="11" fillId="0" borderId="1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wrapText="1"/>
      <protection locked="0"/>
    </xf>
    <xf numFmtId="3" fontId="11" fillId="0" borderId="7" xfId="0" applyNumberFormat="1" applyFont="1" applyFill="1" applyBorder="1" applyAlignment="1" applyProtection="1">
      <alignment vertical="center" shrinkToFit="1"/>
      <protection locked="0"/>
    </xf>
    <xf numFmtId="178" fontId="11" fillId="0" borderId="5" xfId="0" applyNumberFormat="1" applyFont="1" applyFill="1" applyBorder="1" applyAlignment="1" applyProtection="1">
      <alignment horizontal="right" vertical="center"/>
      <protection locked="0"/>
    </xf>
    <xf numFmtId="180" fontId="11" fillId="0" borderId="5" xfId="0" applyNumberFormat="1" applyFont="1" applyFill="1" applyBorder="1" applyAlignment="1" applyProtection="1">
      <alignment horizontal="right" vertical="center"/>
      <protection locked="0"/>
    </xf>
    <xf numFmtId="0" fontId="11" fillId="0" borderId="7" xfId="0" applyFont="1" applyFill="1" applyBorder="1" applyAlignment="1" applyProtection="1">
      <alignment horizontal="center" vertical="center"/>
      <protection locked="0"/>
    </xf>
    <xf numFmtId="180" fontId="25" fillId="0" borderId="8" xfId="0" applyNumberFormat="1" applyFont="1" applyFill="1" applyBorder="1" applyAlignment="1" applyProtection="1">
      <alignment horizontal="right" vertical="center" wrapText="1"/>
      <protection locked="0"/>
    </xf>
    <xf numFmtId="180" fontId="25" fillId="0" borderId="8" xfId="0" applyNumberFormat="1" applyFont="1" applyFill="1" applyBorder="1" applyAlignment="1" applyProtection="1">
      <alignment horizontal="left" vertical="center" wrapText="1"/>
      <protection locked="0"/>
    </xf>
    <xf numFmtId="0" fontId="11" fillId="0" borderId="7" xfId="0" applyFont="1" applyFill="1" applyBorder="1" applyAlignment="1" applyProtection="1">
      <alignment vertical="center" shrinkToFit="1"/>
      <protection locked="0"/>
    </xf>
    <xf numFmtId="178" fontId="25" fillId="0" borderId="8" xfId="0" applyNumberFormat="1" applyFont="1" applyFill="1" applyBorder="1" applyAlignment="1" applyProtection="1">
      <alignment horizontal="right" vertical="center"/>
      <protection locked="0"/>
    </xf>
    <xf numFmtId="0" fontId="11" fillId="0" borderId="9" xfId="0" applyFont="1" applyFill="1" applyBorder="1" applyAlignment="1" applyProtection="1">
      <alignment horizontal="center" vertical="center" shrinkToFit="1"/>
      <protection locked="0"/>
    </xf>
    <xf numFmtId="0" fontId="11" fillId="0" borderId="6" xfId="0" applyFont="1" applyFill="1" applyBorder="1" applyAlignment="1" applyProtection="1">
      <alignment vertical="center" shrinkToFit="1"/>
      <protection locked="0"/>
    </xf>
    <xf numFmtId="180" fontId="25" fillId="0" borderId="15" xfId="0" applyNumberFormat="1" applyFont="1" applyFill="1" applyBorder="1" applyAlignment="1" applyProtection="1">
      <alignment horizontal="left" vertical="center" wrapText="1"/>
      <protection locked="0"/>
    </xf>
    <xf numFmtId="0" fontId="9" fillId="0" borderId="5" xfId="0" applyFont="1" applyFill="1" applyBorder="1" applyAlignment="1" applyProtection="1">
      <alignment horizontal="right" vertical="center" wrapText="1"/>
      <protection locked="0"/>
    </xf>
    <xf numFmtId="0" fontId="25" fillId="0" borderId="5" xfId="0" applyFont="1" applyFill="1" applyBorder="1" applyAlignment="1" applyProtection="1">
      <alignment horizontal="right" vertical="center" wrapText="1"/>
      <protection locked="0"/>
    </xf>
    <xf numFmtId="0" fontId="11" fillId="0" borderId="7" xfId="0" applyFont="1" applyBorder="1" applyAlignment="1" applyProtection="1">
      <alignment horizontal="left" vertical="center" shrinkToFit="1"/>
      <protection locked="0"/>
    </xf>
    <xf numFmtId="0" fontId="16" fillId="0" borderId="5" xfId="0" applyFont="1" applyFill="1" applyBorder="1" applyAlignment="1" applyProtection="1">
      <alignment horizontal="right" vertical="center" wrapText="1"/>
      <protection locked="0"/>
    </xf>
    <xf numFmtId="0" fontId="11" fillId="0" borderId="7" xfId="0" applyFont="1" applyFill="1" applyBorder="1" applyAlignment="1" applyProtection="1">
      <alignment horizontal="center" vertical="center" shrinkToFit="1"/>
      <protection locked="0"/>
    </xf>
    <xf numFmtId="0" fontId="11" fillId="0" borderId="7" xfId="181" applyFont="1" applyFill="1" applyBorder="1" applyAlignment="1" applyProtection="1">
      <alignment vertical="center" shrinkToFit="1"/>
      <protection locked="0"/>
    </xf>
    <xf numFmtId="0" fontId="11" fillId="0" borderId="6" xfId="0" applyFont="1" applyFill="1" applyBorder="1" applyAlignment="1" applyProtection="1">
      <alignment horizontal="right" vertical="center" shrinkToFit="1"/>
      <protection locked="0"/>
    </xf>
    <xf numFmtId="178" fontId="11" fillId="0" borderId="6" xfId="0" applyNumberFormat="1" applyFont="1" applyFill="1" applyBorder="1" applyAlignment="1" applyProtection="1">
      <alignment horizontal="right" vertical="center" wrapText="1"/>
      <protection locked="0"/>
    </xf>
    <xf numFmtId="176" fontId="9" fillId="0" borderId="14" xfId="0" applyNumberFormat="1" applyFont="1" applyFill="1" applyBorder="1" applyAlignment="1" applyProtection="1">
      <alignment horizontal="right" vertical="center" wrapText="1"/>
      <protection locked="0"/>
    </xf>
    <xf numFmtId="0" fontId="10" fillId="0" borderId="0" xfId="182" applyFont="1">
      <alignment vertical="center"/>
    </xf>
    <xf numFmtId="0" fontId="12" fillId="0" borderId="0" xfId="182" applyFont="1">
      <alignment vertical="center"/>
    </xf>
    <xf numFmtId="0" fontId="11" fillId="0" borderId="0" xfId="182" applyFont="1" applyAlignment="1">
      <alignment horizontal="right"/>
    </xf>
    <xf numFmtId="0" fontId="10" fillId="0" borderId="0" xfId="182" applyFont="1" applyAlignment="1">
      <alignment horizontal="right"/>
    </xf>
    <xf numFmtId="0" fontId="10" fillId="0" borderId="0" xfId="182" applyFont="1" applyAlignment="1">
      <alignment vertical="center" wrapText="1"/>
    </xf>
    <xf numFmtId="0" fontId="11" fillId="0" borderId="1" xfId="182" applyFont="1" applyBorder="1" applyAlignment="1">
      <alignment horizontal="center" vertical="center" wrapText="1"/>
    </xf>
    <xf numFmtId="0" fontId="10" fillId="0" borderId="0" xfId="182" applyFont="1" applyAlignment="1">
      <alignment horizontal="center" vertical="center" wrapText="1"/>
    </xf>
    <xf numFmtId="176" fontId="11" fillId="0" borderId="3" xfId="182" applyNumberFormat="1" applyFont="1" applyBorder="1" applyAlignment="1">
      <alignment horizontal="right" vertical="center"/>
    </xf>
    <xf numFmtId="43" fontId="11" fillId="0" borderId="3" xfId="241" applyFont="1" applyBorder="1" applyAlignment="1">
      <alignment horizontal="right" vertical="center"/>
    </xf>
    <xf numFmtId="178" fontId="11" fillId="0" borderId="3" xfId="182" applyNumberFormat="1" applyFont="1" applyBorder="1" applyAlignment="1">
      <alignment horizontal="right" vertical="center"/>
    </xf>
    <xf numFmtId="0" fontId="11" fillId="0" borderId="3" xfId="182" applyFont="1" applyBorder="1" applyAlignment="1">
      <alignment horizontal="right" vertical="center"/>
    </xf>
    <xf numFmtId="176" fontId="11" fillId="0" borderId="0" xfId="182" applyNumberFormat="1" applyFont="1" applyBorder="1" applyAlignment="1">
      <alignment vertical="center"/>
    </xf>
    <xf numFmtId="0" fontId="27" fillId="0" borderId="3" xfId="0" applyNumberFormat="1" applyFont="1" applyFill="1" applyBorder="1" applyAlignment="1">
      <alignment horizontal="right" vertical="center"/>
    </xf>
    <xf numFmtId="0" fontId="11" fillId="0" borderId="3" xfId="182" applyNumberFormat="1" applyFont="1" applyBorder="1" applyAlignment="1">
      <alignment horizontal="right" vertical="center"/>
    </xf>
    <xf numFmtId="0" fontId="11" fillId="0" borderId="3" xfId="241" applyNumberFormat="1" applyFont="1" applyBorder="1" applyAlignment="1">
      <alignment horizontal="right" vertical="center"/>
    </xf>
    <xf numFmtId="0" fontId="11" fillId="0" borderId="7" xfId="182" applyFont="1" applyBorder="1" applyAlignment="1">
      <alignment horizontal="left" vertical="center"/>
    </xf>
    <xf numFmtId="0" fontId="11" fillId="0" borderId="7" xfId="182" applyFont="1" applyBorder="1" applyAlignment="1">
      <alignment horizontal="center" vertical="center"/>
    </xf>
    <xf numFmtId="0" fontId="24" fillId="0" borderId="9" xfId="182" applyFont="1" applyBorder="1" applyAlignment="1">
      <alignment horizontal="center" vertical="center"/>
    </xf>
    <xf numFmtId="2" fontId="11" fillId="0" borderId="3" xfId="182" applyNumberFormat="1" applyFont="1" applyBorder="1" applyAlignment="1">
      <alignment horizontal="right" vertical="center"/>
    </xf>
    <xf numFmtId="0" fontId="11" fillId="0" borderId="2" xfId="180" applyNumberFormat="1" applyFont="1" applyFill="1" applyBorder="1" applyAlignment="1">
      <alignment horizontal="right" vertical="center"/>
    </xf>
    <xf numFmtId="0" fontId="11" fillId="0" borderId="3" xfId="182" applyNumberFormat="1" applyFont="1" applyBorder="1" applyAlignment="1">
      <alignment vertical="center"/>
    </xf>
    <xf numFmtId="0" fontId="11" fillId="0" borderId="5" xfId="182" applyFont="1" applyBorder="1" applyAlignment="1">
      <alignment horizontal="center" vertical="center" wrapText="1"/>
    </xf>
    <xf numFmtId="0" fontId="16" fillId="0" borderId="5" xfId="182" applyFont="1" applyBorder="1" applyAlignment="1">
      <alignment horizontal="center" vertical="center" wrapText="1"/>
    </xf>
    <xf numFmtId="0" fontId="11" fillId="0" borderId="5" xfId="182" applyFont="1" applyBorder="1">
      <alignment vertical="center"/>
    </xf>
    <xf numFmtId="176" fontId="11" fillId="0" borderId="5" xfId="182" applyNumberFormat="1" applyFont="1" applyBorder="1">
      <alignment vertical="center"/>
    </xf>
    <xf numFmtId="0" fontId="11" fillId="0" borderId="7" xfId="182" applyFont="1" applyBorder="1" applyAlignment="1">
      <alignment horizontal="left" vertical="center" indent="2"/>
    </xf>
    <xf numFmtId="0" fontId="24" fillId="0" borderId="6" xfId="182" applyFont="1" applyBorder="1" applyAlignment="1">
      <alignment horizontal="right" vertical="center"/>
    </xf>
    <xf numFmtId="0" fontId="11" fillId="0" borderId="14" xfId="182" applyFont="1" applyBorder="1">
      <alignment vertical="center"/>
    </xf>
    <xf numFmtId="1" fontId="16" fillId="0" borderId="8" xfId="0" applyNumberFormat="1" applyFont="1" applyBorder="1" applyAlignment="1">
      <alignment vertical="center"/>
    </xf>
    <xf numFmtId="177" fontId="11" fillId="0" borderId="3" xfId="182" applyNumberFormat="1" applyFont="1" applyBorder="1" applyAlignment="1">
      <alignment horizontal="right" vertical="center"/>
    </xf>
    <xf numFmtId="0" fontId="11" fillId="0" borderId="19" xfId="0" applyFont="1" applyFill="1" applyBorder="1" applyAlignment="1" applyProtection="1">
      <alignment horizontal="center" vertical="center" wrapText="1"/>
      <protection locked="0"/>
    </xf>
    <xf numFmtId="178" fontId="11" fillId="0" borderId="8" xfId="0" applyNumberFormat="1" applyFont="1" applyFill="1" applyBorder="1" applyAlignment="1" applyProtection="1">
      <alignment horizontal="right" vertical="center"/>
      <protection locked="0"/>
    </xf>
    <xf numFmtId="178" fontId="25" fillId="0" borderId="8" xfId="0" applyNumberFormat="1" applyFont="1" applyFill="1" applyBorder="1" applyAlignment="1" applyProtection="1">
      <alignment horizontal="left" vertical="center"/>
      <protection locked="0"/>
    </xf>
    <xf numFmtId="178" fontId="25" fillId="0" borderId="8" xfId="0" applyNumberFormat="1"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180" fontId="26" fillId="0" borderId="8" xfId="0" applyNumberFormat="1" applyFont="1" applyFill="1" applyBorder="1" applyAlignment="1" applyProtection="1">
      <alignment horizontal="right" vertical="center"/>
      <protection locked="0"/>
    </xf>
    <xf numFmtId="0" fontId="26" fillId="0" borderId="8" xfId="0" applyFont="1" applyFill="1" applyBorder="1" applyAlignment="1" applyProtection="1">
      <alignment horizontal="center" vertical="center" wrapText="1"/>
      <protection locked="0"/>
    </xf>
    <xf numFmtId="178" fontId="11" fillId="0" borderId="15" xfId="0" applyNumberFormat="1" applyFont="1" applyFill="1" applyBorder="1" applyAlignment="1" applyProtection="1">
      <alignment horizontal="right" vertical="center"/>
      <protection locked="0"/>
    </xf>
    <xf numFmtId="177" fontId="11" fillId="0" borderId="3" xfId="0" applyNumberFormat="1" applyFont="1" applyFill="1" applyBorder="1" applyAlignment="1" applyProtection="1">
      <alignment horizontal="right" vertical="center"/>
      <protection locked="0"/>
    </xf>
    <xf numFmtId="177" fontId="11" fillId="0" borderId="3" xfId="0" applyNumberFormat="1" applyFont="1" applyFill="1" applyBorder="1" applyAlignment="1" applyProtection="1">
      <alignment vertical="center"/>
      <protection locked="0"/>
    </xf>
    <xf numFmtId="0" fontId="11" fillId="0" borderId="0" xfId="0" applyFont="1" applyFill="1" applyBorder="1" applyAlignment="1" applyProtection="1">
      <alignment horizontal="right" vertical="center"/>
      <protection locked="0"/>
    </xf>
    <xf numFmtId="0" fontId="9" fillId="0" borderId="8" xfId="0" applyFont="1" applyFill="1" applyBorder="1" applyAlignment="1" applyProtection="1">
      <alignment vertical="center" wrapText="1"/>
      <protection locked="0"/>
    </xf>
    <xf numFmtId="177" fontId="11" fillId="0" borderId="6" xfId="0" applyNumberFormat="1" applyFont="1" applyFill="1" applyBorder="1" applyAlignment="1" applyProtection="1">
      <alignment horizontal="right" vertical="center"/>
      <protection locked="0"/>
    </xf>
    <xf numFmtId="176" fontId="9" fillId="0" borderId="15" xfId="0" applyNumberFormat="1" applyFont="1" applyFill="1" applyBorder="1" applyAlignment="1" applyProtection="1">
      <alignment vertical="center" wrapText="1"/>
      <protection locked="0"/>
    </xf>
    <xf numFmtId="0" fontId="11" fillId="0" borderId="16" xfId="0" applyFont="1" applyFill="1" applyBorder="1" applyAlignment="1" applyProtection="1">
      <alignment horizontal="center" vertical="center" shrinkToFit="1"/>
      <protection locked="0"/>
    </xf>
    <xf numFmtId="0" fontId="16" fillId="0" borderId="8" xfId="0" applyFont="1" applyBorder="1" applyAlignment="1">
      <alignment horizontal="left" vertical="center" shrinkToFit="1"/>
    </xf>
    <xf numFmtId="178" fontId="11" fillId="0" borderId="20" xfId="0" applyNumberFormat="1" applyFont="1" applyFill="1" applyBorder="1" applyAlignment="1" applyProtection="1">
      <alignment vertical="center" wrapText="1"/>
      <protection locked="0"/>
    </xf>
    <xf numFmtId="178" fontId="11" fillId="0" borderId="8" xfId="0" applyNumberFormat="1" applyFont="1" applyFill="1" applyBorder="1" applyAlignment="1" applyProtection="1">
      <alignment vertical="center" wrapText="1"/>
      <protection locked="0"/>
    </xf>
    <xf numFmtId="178" fontId="16" fillId="0" borderId="8" xfId="0" applyNumberFormat="1" applyFont="1" applyFill="1" applyBorder="1" applyAlignment="1" applyProtection="1">
      <alignment vertical="center" wrapText="1"/>
      <protection locked="0"/>
    </xf>
    <xf numFmtId="0" fontId="16" fillId="0" borderId="5" xfId="0" applyFont="1" applyFill="1" applyBorder="1" applyAlignment="1" applyProtection="1">
      <alignment horizontal="left" vertical="center" wrapText="1"/>
      <protection locked="0"/>
    </xf>
    <xf numFmtId="0" fontId="11" fillId="0" borderId="5" xfId="0" applyFont="1" applyFill="1" applyBorder="1" applyAlignment="1">
      <alignment horizontal="center" vertical="center"/>
    </xf>
    <xf numFmtId="0" fontId="11" fillId="0" borderId="8" xfId="0" applyFont="1" applyFill="1" applyBorder="1" applyAlignment="1" applyProtection="1">
      <alignment horizontal="center" vertical="center" wrapText="1"/>
      <protection locked="0"/>
    </xf>
    <xf numFmtId="1" fontId="12" fillId="0" borderId="0" xfId="182" applyNumberFormat="1" applyFont="1">
      <alignment vertical="center"/>
    </xf>
    <xf numFmtId="0" fontId="11" fillId="0" borderId="7" xfId="0" applyFont="1" applyFill="1" applyBorder="1" applyAlignment="1" applyProtection="1">
      <alignment horizontal="left" vertical="center" indent="2" shrinkToFit="1"/>
      <protection locked="0"/>
    </xf>
    <xf numFmtId="0" fontId="33" fillId="0" borderId="0" xfId="0" applyFont="1"/>
    <xf numFmtId="0" fontId="34" fillId="0" borderId="8" xfId="0" applyFont="1" applyBorder="1" applyAlignment="1">
      <alignment vertical="center"/>
    </xf>
    <xf numFmtId="0" fontId="10" fillId="0" borderId="0" xfId="182" applyFont="1" applyFill="1">
      <alignment vertical="center"/>
    </xf>
    <xf numFmtId="0" fontId="12" fillId="0" borderId="0" xfId="182" applyFont="1" applyFill="1">
      <alignment vertical="center"/>
    </xf>
    <xf numFmtId="0" fontId="11" fillId="0" borderId="0" xfId="182" applyFont="1" applyFill="1" applyAlignment="1">
      <alignment horizontal="right"/>
    </xf>
    <xf numFmtId="0" fontId="10" fillId="0" borderId="0" xfId="182" applyFont="1" applyFill="1" applyAlignment="1">
      <alignment horizontal="right"/>
    </xf>
    <xf numFmtId="0" fontId="10" fillId="0" borderId="0" xfId="182" applyFont="1" applyFill="1" applyAlignment="1">
      <alignment vertical="center" wrapText="1"/>
    </xf>
    <xf numFmtId="0" fontId="11" fillId="0" borderId="1" xfId="182" applyFont="1" applyFill="1" applyBorder="1" applyAlignment="1">
      <alignment horizontal="center" vertical="center" wrapText="1"/>
    </xf>
    <xf numFmtId="0" fontId="10" fillId="0" borderId="0" xfId="182" applyFont="1" applyFill="1" applyAlignment="1">
      <alignment horizontal="center" vertical="center" wrapText="1"/>
    </xf>
    <xf numFmtId="0" fontId="11" fillId="0" borderId="21" xfId="182" applyFont="1" applyFill="1" applyBorder="1" applyAlignment="1">
      <alignment vertical="center"/>
    </xf>
    <xf numFmtId="0" fontId="11" fillId="0" borderId="22" xfId="182" applyNumberFormat="1" applyFont="1" applyFill="1" applyBorder="1" applyAlignment="1">
      <alignment vertical="center"/>
    </xf>
    <xf numFmtId="2" fontId="11" fillId="0" borderId="22" xfId="182" applyNumberFormat="1" applyFont="1" applyFill="1" applyBorder="1" applyAlignment="1">
      <alignment horizontal="right" vertical="center"/>
    </xf>
    <xf numFmtId="0" fontId="11" fillId="0" borderId="22" xfId="182" applyNumberFormat="1" applyFont="1" applyFill="1" applyBorder="1" applyAlignment="1">
      <alignment horizontal="right" vertical="center"/>
    </xf>
    <xf numFmtId="2" fontId="11" fillId="0" borderId="22" xfId="241" applyNumberFormat="1" applyFont="1" applyFill="1" applyBorder="1" applyAlignment="1">
      <alignment horizontal="right" vertical="center"/>
    </xf>
    <xf numFmtId="177" fontId="11" fillId="0" borderId="22" xfId="182" applyNumberFormat="1" applyFont="1" applyFill="1" applyBorder="1" applyAlignment="1">
      <alignment horizontal="right" vertical="center"/>
    </xf>
    <xf numFmtId="0" fontId="11" fillId="0" borderId="8" xfId="182" applyFont="1" applyFill="1" applyBorder="1" applyAlignment="1">
      <alignment vertical="center"/>
    </xf>
    <xf numFmtId="0" fontId="10" fillId="0" borderId="0" xfId="182" applyFont="1" applyFill="1" applyAlignment="1">
      <alignment vertical="center"/>
    </xf>
    <xf numFmtId="0" fontId="11" fillId="0" borderId="7" xfId="182" applyFont="1" applyFill="1" applyBorder="1" applyAlignment="1">
      <alignment horizontal="left" vertical="center" indent="1"/>
    </xf>
    <xf numFmtId="2" fontId="11" fillId="0" borderId="3" xfId="182" applyNumberFormat="1" applyFont="1" applyFill="1" applyBorder="1" applyAlignment="1">
      <alignment horizontal="right" vertical="center"/>
    </xf>
    <xf numFmtId="0" fontId="11" fillId="0" borderId="3" xfId="182" applyNumberFormat="1" applyFont="1" applyFill="1" applyBorder="1" applyAlignment="1">
      <alignment horizontal="right" vertical="center"/>
    </xf>
    <xf numFmtId="2" fontId="11" fillId="0" borderId="3" xfId="241" applyNumberFormat="1" applyFont="1" applyFill="1" applyBorder="1" applyAlignment="1">
      <alignment horizontal="right" vertical="center"/>
    </xf>
    <xf numFmtId="177" fontId="11" fillId="0" borderId="3" xfId="182" applyNumberFormat="1" applyFont="1" applyFill="1" applyBorder="1" applyAlignment="1">
      <alignment horizontal="right" vertical="center"/>
    </xf>
    <xf numFmtId="0" fontId="16" fillId="0" borderId="8" xfId="182" applyFont="1" applyFill="1" applyBorder="1" applyAlignment="1">
      <alignment vertical="center" wrapText="1"/>
    </xf>
    <xf numFmtId="0" fontId="11" fillId="0" borderId="7" xfId="182" applyFont="1" applyFill="1" applyBorder="1" applyAlignment="1">
      <alignment vertical="center"/>
    </xf>
    <xf numFmtId="0" fontId="11" fillId="0" borderId="7" xfId="182" applyFont="1" applyFill="1" applyBorder="1" applyAlignment="1">
      <alignment horizontal="left" vertical="center"/>
    </xf>
    <xf numFmtId="0" fontId="11" fillId="0" borderId="7" xfId="182" applyFont="1" applyFill="1" applyBorder="1" applyAlignment="1">
      <alignment horizontal="center" vertical="center"/>
    </xf>
    <xf numFmtId="0" fontId="11" fillId="0" borderId="8" xfId="182" applyFont="1" applyFill="1" applyBorder="1" applyAlignment="1">
      <alignment vertical="center" wrapText="1"/>
    </xf>
    <xf numFmtId="0" fontId="11" fillId="0" borderId="3" xfId="241" applyNumberFormat="1" applyFont="1" applyFill="1" applyBorder="1" applyAlignment="1">
      <alignment horizontal="right" vertical="center"/>
    </xf>
    <xf numFmtId="1" fontId="11" fillId="0" borderId="3" xfId="182" applyNumberFormat="1" applyFont="1" applyFill="1" applyBorder="1" applyAlignment="1">
      <alignment horizontal="right" vertical="center"/>
    </xf>
    <xf numFmtId="0" fontId="32" fillId="0" borderId="8" xfId="182" applyFont="1" applyFill="1" applyBorder="1" applyAlignment="1">
      <alignment vertical="center" wrapText="1"/>
    </xf>
    <xf numFmtId="0" fontId="24" fillId="0" borderId="9" xfId="182" applyFont="1" applyFill="1" applyBorder="1" applyAlignment="1">
      <alignment horizontal="center" vertical="center"/>
    </xf>
    <xf numFmtId="0" fontId="24" fillId="0" borderId="6" xfId="182" applyNumberFormat="1" applyFont="1" applyFill="1" applyBorder="1" applyAlignment="1">
      <alignment horizontal="right" vertical="center"/>
    </xf>
    <xf numFmtId="0" fontId="11" fillId="0" borderId="15" xfId="182" applyFont="1" applyFill="1" applyBorder="1" applyAlignment="1">
      <alignment vertical="center"/>
    </xf>
    <xf numFmtId="0" fontId="11" fillId="0" borderId="0" xfId="182" applyFont="1" applyFill="1">
      <alignment vertical="center"/>
    </xf>
    <xf numFmtId="176" fontId="11" fillId="0" borderId="0" xfId="182" applyNumberFormat="1" applyFont="1" applyFill="1">
      <alignment vertical="center"/>
    </xf>
    <xf numFmtId="1" fontId="11" fillId="0" borderId="11" xfId="0" applyNumberFormat="1" applyFont="1" applyFill="1" applyBorder="1" applyAlignment="1">
      <alignment vertical="center"/>
    </xf>
    <xf numFmtId="1" fontId="11" fillId="0" borderId="11" xfId="0" applyNumberFormat="1" applyFont="1" applyFill="1" applyBorder="1" applyAlignment="1">
      <alignment horizontal="center" vertical="center"/>
    </xf>
    <xf numFmtId="1" fontId="11" fillId="0" borderId="11" xfId="0" applyNumberFormat="1" applyFont="1" applyFill="1" applyBorder="1" applyAlignment="1" applyProtection="1">
      <alignment vertical="center"/>
      <protection locked="0"/>
    </xf>
    <xf numFmtId="1" fontId="11" fillId="0" borderId="9" xfId="0" applyNumberFormat="1" applyFont="1" applyFill="1" applyBorder="1" applyAlignment="1">
      <alignment horizontal="left" vertical="center" indent="2"/>
    </xf>
    <xf numFmtId="0" fontId="18" fillId="0" borderId="0" xfId="0" applyFont="1" applyFill="1"/>
    <xf numFmtId="0" fontId="11" fillId="0" borderId="7" xfId="0" applyFont="1" applyFill="1" applyBorder="1" applyAlignment="1" applyProtection="1">
      <alignment horizontal="left" vertical="center" shrinkToFit="1"/>
      <protection locked="0"/>
    </xf>
    <xf numFmtId="0" fontId="34" fillId="0" borderId="15" xfId="0" applyFont="1" applyBorder="1" applyAlignment="1">
      <alignment vertical="center"/>
    </xf>
    <xf numFmtId="0" fontId="17" fillId="0" borderId="0" xfId="0" applyFont="1" applyFill="1"/>
    <xf numFmtId="0" fontId="36" fillId="0" borderId="0" xfId="182" applyFont="1" applyFill="1" applyAlignment="1">
      <alignment horizontal="center" vertical="center" wrapText="1"/>
    </xf>
    <xf numFmtId="1" fontId="12" fillId="0" borderId="0" xfId="182" applyNumberFormat="1" applyFont="1" applyFill="1">
      <alignment vertical="center"/>
    </xf>
    <xf numFmtId="0" fontId="11" fillId="0" borderId="5" xfId="182" applyFont="1" applyFill="1" applyBorder="1" applyAlignment="1">
      <alignment horizontal="center" vertical="center" wrapText="1"/>
    </xf>
    <xf numFmtId="0" fontId="16" fillId="0" borderId="5" xfId="182" applyFont="1" applyFill="1" applyBorder="1" applyAlignment="1">
      <alignment horizontal="left" vertical="center" wrapText="1"/>
    </xf>
    <xf numFmtId="0" fontId="16" fillId="0" borderId="8" xfId="182" applyFont="1" applyBorder="1" applyAlignment="1">
      <alignment horizontal="left" vertical="center" wrapText="1"/>
    </xf>
    <xf numFmtId="0" fontId="17" fillId="0" borderId="8" xfId="182" applyFont="1" applyFill="1" applyBorder="1" applyAlignment="1">
      <alignment vertical="center"/>
    </xf>
    <xf numFmtId="0" fontId="53" fillId="0" borderId="9" xfId="182" applyFont="1" applyFill="1" applyBorder="1" applyAlignment="1">
      <alignment horizontal="center" vertical="center"/>
    </xf>
    <xf numFmtId="0" fontId="53" fillId="0" borderId="9" xfId="182" applyFont="1" applyBorder="1" applyAlignment="1">
      <alignment horizontal="center" vertical="center"/>
    </xf>
    <xf numFmtId="1" fontId="53" fillId="0" borderId="6" xfId="182" applyNumberFormat="1" applyFont="1" applyBorder="1" applyAlignment="1">
      <alignment horizontal="right" vertical="center"/>
    </xf>
    <xf numFmtId="0" fontId="53" fillId="0" borderId="6" xfId="182" applyNumberFormat="1" applyFont="1" applyBorder="1" applyAlignment="1">
      <alignment horizontal="right" vertical="center"/>
    </xf>
    <xf numFmtId="0" fontId="17" fillId="0" borderId="5" xfId="182" applyFont="1" applyBorder="1" applyAlignment="1">
      <alignment vertical="center" wrapText="1"/>
    </xf>
    <xf numFmtId="0" fontId="17" fillId="0" borderId="5" xfId="182" applyFont="1" applyFill="1" applyBorder="1" applyAlignment="1">
      <alignment horizontal="center" vertical="center" wrapText="1"/>
    </xf>
    <xf numFmtId="0" fontId="9" fillId="0" borderId="5" xfId="182" applyFont="1" applyFill="1" applyBorder="1" applyAlignment="1">
      <alignment horizontal="left" vertical="center" wrapText="1"/>
    </xf>
    <xf numFmtId="0" fontId="17" fillId="0" borderId="5" xfId="182" applyFont="1" applyBorder="1" applyAlignment="1">
      <alignment horizontal="center" vertical="center" wrapText="1"/>
    </xf>
    <xf numFmtId="0" fontId="9" fillId="0" borderId="5" xfId="182" applyFont="1" applyBorder="1" applyAlignment="1">
      <alignment horizontal="left" vertical="center" wrapText="1"/>
    </xf>
    <xf numFmtId="0" fontId="17" fillId="0" borderId="5" xfId="182" applyFont="1" applyBorder="1">
      <alignment vertical="center"/>
    </xf>
    <xf numFmtId="3" fontId="11" fillId="0" borderId="3" xfId="0" applyNumberFormat="1" applyFont="1" applyFill="1" applyBorder="1" applyAlignment="1" applyProtection="1">
      <alignment vertical="center" shrinkToFit="1"/>
      <protection locked="0"/>
    </xf>
    <xf numFmtId="0" fontId="16" fillId="0" borderId="8" xfId="182" applyFont="1" applyBorder="1" applyAlignment="1">
      <alignment vertical="center" wrapText="1"/>
    </xf>
    <xf numFmtId="0" fontId="44" fillId="0" borderId="8" xfId="0" applyFont="1" applyBorder="1" applyAlignment="1">
      <alignment vertical="center"/>
    </xf>
    <xf numFmtId="1" fontId="45" fillId="0" borderId="7" xfId="180" applyNumberFormat="1" applyFont="1" applyBorder="1" applyAlignment="1">
      <alignment horizontal="left" vertical="center" indent="1"/>
    </xf>
    <xf numFmtId="1" fontId="45" fillId="0" borderId="3" xfId="180" applyNumberFormat="1" applyFont="1" applyFill="1" applyBorder="1" applyAlignment="1">
      <alignment horizontal="right" vertical="center"/>
    </xf>
    <xf numFmtId="1" fontId="45" fillId="0" borderId="3" xfId="182" applyNumberFormat="1" applyFont="1" applyFill="1" applyBorder="1" applyAlignment="1">
      <alignment horizontal="right" vertical="center"/>
    </xf>
    <xf numFmtId="181" fontId="45" fillId="0" borderId="3" xfId="180" applyNumberFormat="1" applyFont="1" applyFill="1" applyBorder="1" applyAlignment="1">
      <alignment horizontal="right" vertical="center" wrapText="1"/>
    </xf>
    <xf numFmtId="0" fontId="45" fillId="0" borderId="7" xfId="0" applyFont="1" applyBorder="1" applyAlignment="1">
      <alignment horizontal="left" vertical="center" indent="1"/>
    </xf>
    <xf numFmtId="0" fontId="45" fillId="0" borderId="3" xfId="182" applyNumberFormat="1" applyFont="1" applyFill="1" applyBorder="1" applyAlignment="1">
      <alignment horizontal="right" vertical="center"/>
    </xf>
    <xf numFmtId="1" fontId="45" fillId="0" borderId="3" xfId="180" applyNumberFormat="1" applyFont="1" applyBorder="1" applyAlignment="1">
      <alignment horizontal="right" vertical="center"/>
    </xf>
    <xf numFmtId="0" fontId="45" fillId="0" borderId="7" xfId="0" applyFont="1" applyBorder="1" applyAlignment="1">
      <alignment vertical="center"/>
    </xf>
    <xf numFmtId="0" fontId="45" fillId="0" borderId="3" xfId="0" applyFont="1" applyFill="1" applyBorder="1" applyAlignment="1">
      <alignment horizontal="right" vertical="center"/>
    </xf>
    <xf numFmtId="181" fontId="45" fillId="0" borderId="4" xfId="180" applyNumberFormat="1" applyFont="1" applyFill="1" applyBorder="1" applyAlignment="1">
      <alignment horizontal="right" vertical="center" wrapText="1"/>
    </xf>
    <xf numFmtId="0" fontId="45" fillId="0" borderId="2" xfId="0" applyFont="1" applyFill="1" applyBorder="1" applyAlignment="1">
      <alignment horizontal="right" vertical="center"/>
    </xf>
    <xf numFmtId="0" fontId="45" fillId="0" borderId="7" xfId="0" applyFont="1" applyBorder="1" applyAlignment="1">
      <alignment horizontal="left" vertical="center"/>
    </xf>
    <xf numFmtId="0" fontId="45" fillId="0" borderId="11" xfId="0" applyFont="1" applyBorder="1" applyAlignment="1">
      <alignment vertical="center"/>
    </xf>
    <xf numFmtId="0" fontId="45" fillId="0" borderId="7" xfId="182" applyFont="1" applyBorder="1" applyAlignment="1">
      <alignment vertical="center"/>
    </xf>
    <xf numFmtId="0" fontId="44" fillId="0" borderId="5" xfId="0" applyFont="1" applyFill="1" applyBorder="1" applyAlignment="1">
      <alignment vertical="center" wrapText="1"/>
    </xf>
    <xf numFmtId="1" fontId="45" fillId="0" borderId="21" xfId="0" applyNumberFormat="1" applyFont="1" applyBorder="1" applyAlignment="1">
      <alignment vertical="center"/>
    </xf>
    <xf numFmtId="1" fontId="45" fillId="0" borderId="2" xfId="180" applyNumberFormat="1" applyFont="1" applyFill="1" applyBorder="1" applyAlignment="1">
      <alignment horizontal="right" vertical="center"/>
    </xf>
    <xf numFmtId="177" fontId="45" fillId="0" borderId="2" xfId="0" applyNumberFormat="1" applyFont="1" applyFill="1" applyBorder="1" applyAlignment="1">
      <alignment horizontal="right" vertical="center"/>
    </xf>
    <xf numFmtId="177" fontId="45" fillId="0" borderId="3" xfId="0" applyNumberFormat="1" applyFont="1" applyFill="1" applyBorder="1" applyAlignment="1">
      <alignment vertical="center"/>
    </xf>
    <xf numFmtId="1" fontId="45" fillId="0" borderId="7" xfId="0" applyNumberFormat="1" applyFont="1" applyBorder="1" applyAlignment="1">
      <alignment vertical="center"/>
    </xf>
    <xf numFmtId="1" fontId="45" fillId="0" borderId="7" xfId="0" applyNumberFormat="1" applyFont="1" applyFill="1" applyBorder="1" applyAlignment="1">
      <alignment vertical="center"/>
    </xf>
    <xf numFmtId="1" fontId="45" fillId="0" borderId="7" xfId="0" applyNumberFormat="1" applyFont="1" applyFill="1" applyBorder="1" applyAlignment="1">
      <alignment vertical="center" shrinkToFit="1"/>
    </xf>
    <xf numFmtId="1" fontId="45" fillId="0" borderId="2" xfId="180" applyNumberFormat="1" applyFont="1" applyBorder="1" applyAlignment="1">
      <alignment horizontal="right" vertical="center"/>
    </xf>
    <xf numFmtId="1" fontId="45" fillId="0" borderId="11" xfId="0" applyNumberFormat="1" applyFont="1" applyFill="1" applyBorder="1" applyAlignment="1" applyProtection="1">
      <alignment horizontal="left" vertical="center" indent="1"/>
      <protection locked="0"/>
    </xf>
    <xf numFmtId="0" fontId="44" fillId="0" borderId="3" xfId="0" applyFont="1" applyFill="1" applyBorder="1" applyAlignment="1">
      <alignment vertical="center" wrapText="1"/>
    </xf>
    <xf numFmtId="1" fontId="45" fillId="0" borderId="11" xfId="0" applyNumberFormat="1" applyFont="1" applyBorder="1" applyAlignment="1" applyProtection="1">
      <alignment vertical="center"/>
      <protection locked="0"/>
    </xf>
    <xf numFmtId="1" fontId="45" fillId="0" borderId="3" xfId="0" applyNumberFormat="1" applyFont="1" applyFill="1" applyBorder="1" applyAlignment="1">
      <alignment horizontal="right" vertical="center"/>
    </xf>
    <xf numFmtId="1" fontId="45" fillId="0" borderId="2" xfId="98" applyNumberFormat="1" applyFont="1" applyFill="1" applyBorder="1" applyAlignment="1">
      <alignment horizontal="right" vertical="center"/>
    </xf>
    <xf numFmtId="1" fontId="45" fillId="0" borderId="2" xfId="0" applyNumberFormat="1" applyFont="1" applyFill="1" applyBorder="1" applyAlignment="1">
      <alignment horizontal="right" vertical="center"/>
    </xf>
    <xf numFmtId="1" fontId="45" fillId="0" borderId="11" xfId="0" applyNumberFormat="1" applyFont="1" applyBorder="1" applyAlignment="1">
      <alignment vertical="center"/>
    </xf>
    <xf numFmtId="1" fontId="45" fillId="0" borderId="2" xfId="0" applyNumberFormat="1" applyFont="1" applyBorder="1" applyAlignment="1">
      <alignment horizontal="right" vertical="center"/>
    </xf>
    <xf numFmtId="1" fontId="45" fillId="0" borderId="11" xfId="0" applyNumberFormat="1" applyFont="1" applyBorder="1" applyAlignment="1" applyProtection="1">
      <alignment horizontal="left" vertical="center" indent="2"/>
      <protection locked="0"/>
    </xf>
    <xf numFmtId="177" fontId="45" fillId="0" borderId="3" xfId="0" applyNumberFormat="1" applyFont="1" applyFill="1" applyBorder="1" applyAlignment="1">
      <alignment horizontal="right" vertical="center"/>
    </xf>
    <xf numFmtId="0" fontId="44" fillId="0" borderId="8" xfId="0" applyFont="1" applyBorder="1" applyAlignment="1">
      <alignment vertical="center" wrapText="1"/>
    </xf>
    <xf numFmtId="0" fontId="45" fillId="0" borderId="7" xfId="182" applyFont="1" applyFill="1" applyBorder="1" applyAlignment="1">
      <alignment vertical="center"/>
    </xf>
    <xf numFmtId="181" fontId="27" fillId="0" borderId="23" xfId="180" applyNumberFormat="1" applyFont="1" applyFill="1" applyBorder="1" applyAlignment="1">
      <alignment horizontal="right" vertical="center" wrapText="1"/>
    </xf>
    <xf numFmtId="1" fontId="45" fillId="0" borderId="11" xfId="0" applyNumberFormat="1" applyFont="1" applyFill="1" applyBorder="1" applyAlignment="1" applyProtection="1">
      <alignment horizontal="left" vertical="center"/>
      <protection locked="0"/>
    </xf>
    <xf numFmtId="1" fontId="45" fillId="0" borderId="11" xfId="0" applyNumberFormat="1" applyFont="1" applyBorder="1" applyAlignment="1">
      <alignment horizontal="left" vertical="center"/>
    </xf>
    <xf numFmtId="1" fontId="45" fillId="0" borderId="11" xfId="0" applyNumberFormat="1" applyFont="1" applyFill="1" applyBorder="1" applyAlignment="1" applyProtection="1">
      <alignment horizontal="left" vertical="center" indent="2"/>
      <protection locked="0"/>
    </xf>
    <xf numFmtId="3" fontId="45" fillId="0" borderId="7" xfId="0" applyNumberFormat="1" applyFont="1" applyFill="1" applyBorder="1" applyAlignment="1" applyProtection="1">
      <alignment vertical="center" shrinkToFit="1"/>
      <protection locked="0"/>
    </xf>
    <xf numFmtId="0" fontId="45" fillId="0" borderId="3" xfId="0" applyFont="1" applyFill="1" applyBorder="1" applyAlignment="1" applyProtection="1">
      <alignment vertical="center" shrinkToFit="1"/>
      <protection locked="0"/>
    </xf>
    <xf numFmtId="178" fontId="45" fillId="0" borderId="3" xfId="0" applyNumberFormat="1" applyFont="1" applyFill="1" applyBorder="1" applyAlignment="1" applyProtection="1">
      <alignment horizontal="right" vertical="center" wrapText="1"/>
      <protection locked="0"/>
    </xf>
    <xf numFmtId="178" fontId="45" fillId="0" borderId="4" xfId="0" applyNumberFormat="1" applyFont="1" applyFill="1" applyBorder="1" applyAlignment="1" applyProtection="1">
      <alignment horizontal="right" vertical="center" wrapText="1"/>
      <protection locked="0"/>
    </xf>
    <xf numFmtId="0" fontId="45" fillId="0" borderId="7" xfId="0" applyFont="1" applyFill="1" applyBorder="1" applyAlignment="1" applyProtection="1">
      <alignment horizontal="left" vertical="center" indent="1" shrinkToFit="1"/>
      <protection locked="0"/>
    </xf>
    <xf numFmtId="178" fontId="45" fillId="0" borderId="3" xfId="0" applyNumberFormat="1" applyFont="1" applyFill="1" applyBorder="1" applyAlignment="1" applyProtection="1">
      <alignment horizontal="center" vertical="center" wrapText="1"/>
      <protection locked="0"/>
    </xf>
    <xf numFmtId="0" fontId="45" fillId="0" borderId="7" xfId="0" applyFont="1" applyFill="1" applyBorder="1" applyAlignment="1" applyProtection="1">
      <alignment horizontal="left" vertical="center" indent="2" shrinkToFit="1"/>
      <protection locked="0"/>
    </xf>
    <xf numFmtId="0" fontId="45" fillId="0" borderId="2" xfId="0" applyFont="1" applyFill="1" applyBorder="1" applyAlignment="1" applyProtection="1">
      <alignment vertical="center" shrinkToFit="1"/>
      <protection locked="0"/>
    </xf>
    <xf numFmtId="3" fontId="45" fillId="0" borderId="7" xfId="0" applyNumberFormat="1" applyFont="1" applyFill="1" applyBorder="1" applyAlignment="1" applyProtection="1">
      <alignment horizontal="left" vertical="center" indent="1" shrinkToFit="1"/>
      <protection locked="0"/>
    </xf>
    <xf numFmtId="0" fontId="45" fillId="0" borderId="2" xfId="0" applyFont="1" applyFill="1" applyBorder="1" applyAlignment="1" applyProtection="1">
      <alignment horizontal="right" vertical="center" shrinkToFit="1"/>
      <protection locked="0"/>
    </xf>
    <xf numFmtId="0" fontId="45" fillId="0" borderId="7" xfId="180" applyFont="1" applyFill="1" applyBorder="1" applyAlignment="1">
      <alignment horizontal="left" vertical="center" wrapText="1" indent="1"/>
    </xf>
    <xf numFmtId="0" fontId="45" fillId="0" borderId="7" xfId="182" applyFont="1" applyFill="1" applyBorder="1" applyAlignment="1">
      <alignment horizontal="left" vertical="center" indent="1"/>
    </xf>
    <xf numFmtId="2" fontId="45" fillId="0" borderId="3" xfId="182" applyNumberFormat="1" applyFont="1" applyFill="1" applyBorder="1" applyAlignment="1">
      <alignment horizontal="right" vertical="center"/>
    </xf>
    <xf numFmtId="2" fontId="45" fillId="0" borderId="3" xfId="241" applyNumberFormat="1" applyFont="1" applyFill="1" applyBorder="1" applyAlignment="1">
      <alignment horizontal="right" vertical="center"/>
    </xf>
    <xf numFmtId="177" fontId="45" fillId="0" borderId="3" xfId="182" applyNumberFormat="1" applyFont="1" applyFill="1" applyBorder="1" applyAlignment="1">
      <alignment horizontal="right" vertical="center"/>
    </xf>
    <xf numFmtId="0" fontId="45" fillId="0" borderId="7" xfId="182" applyFont="1" applyFill="1" applyBorder="1" applyAlignment="1">
      <alignment horizontal="left" vertical="center" indent="1" shrinkToFit="1"/>
    </xf>
    <xf numFmtId="0" fontId="45" fillId="0" borderId="3" xfId="241" applyNumberFormat="1" applyFont="1" applyFill="1" applyBorder="1" applyAlignment="1">
      <alignment horizontal="right" vertical="center"/>
    </xf>
    <xf numFmtId="0" fontId="45" fillId="0" borderId="7" xfId="0" applyFont="1" applyFill="1" applyBorder="1" applyAlignment="1">
      <alignment horizontal="left" vertical="center" indent="1"/>
    </xf>
    <xf numFmtId="2" fontId="45" fillId="0" borderId="3" xfId="182" applyNumberFormat="1" applyFont="1" applyBorder="1" applyAlignment="1">
      <alignment horizontal="right" vertical="center"/>
    </xf>
    <xf numFmtId="0" fontId="45" fillId="0" borderId="3" xfId="182" applyNumberFormat="1" applyFont="1" applyBorder="1" applyAlignment="1">
      <alignment horizontal="right" vertical="center"/>
    </xf>
    <xf numFmtId="0" fontId="45" fillId="0" borderId="7" xfId="182" applyFont="1" applyBorder="1" applyAlignment="1">
      <alignment horizontal="left" vertical="center" indent="1"/>
    </xf>
    <xf numFmtId="0" fontId="45" fillId="0" borderId="2" xfId="180" applyNumberFormat="1" applyFont="1" applyFill="1" applyBorder="1" applyAlignment="1">
      <alignment horizontal="right" vertical="center"/>
    </xf>
    <xf numFmtId="0" fontId="45" fillId="0" borderId="3" xfId="182" applyFont="1" applyBorder="1" applyAlignment="1">
      <alignment horizontal="right" vertical="center"/>
    </xf>
    <xf numFmtId="1" fontId="45" fillId="0" borderId="11" xfId="0" applyNumberFormat="1" applyFont="1" applyBorder="1" applyAlignment="1" applyProtection="1">
      <alignment horizontal="left" vertical="center" indent="1"/>
      <protection locked="0"/>
    </xf>
    <xf numFmtId="0" fontId="45" fillId="0" borderId="3" xfId="241" applyNumberFormat="1" applyFont="1" applyBorder="1" applyAlignment="1">
      <alignment horizontal="right" vertical="center"/>
    </xf>
    <xf numFmtId="43" fontId="45" fillId="0" borderId="3" xfId="241" applyFont="1" applyBorder="1" applyAlignment="1">
      <alignment horizontal="right" vertical="center"/>
    </xf>
    <xf numFmtId="178" fontId="45" fillId="0" borderId="3" xfId="182" applyNumberFormat="1" applyFont="1" applyBorder="1" applyAlignment="1">
      <alignment horizontal="right" vertical="center"/>
    </xf>
    <xf numFmtId="0" fontId="11" fillId="0" borderId="6" xfId="182" applyNumberFormat="1" applyFont="1" applyBorder="1" applyAlignment="1">
      <alignment horizontal="right" vertical="center"/>
    </xf>
    <xf numFmtId="0" fontId="44" fillId="0" borderId="8" xfId="182" applyFont="1" applyFill="1" applyBorder="1" applyAlignment="1">
      <alignment vertical="center" wrapText="1"/>
    </xf>
    <xf numFmtId="0" fontId="44" fillId="0" borderId="8" xfId="182" applyFont="1" applyFill="1" applyBorder="1" applyAlignment="1">
      <alignment vertical="center"/>
    </xf>
    <xf numFmtId="177" fontId="45" fillId="0" borderId="3" xfId="182" applyNumberFormat="1" applyFont="1" applyBorder="1" applyAlignment="1">
      <alignment horizontal="right" vertical="center"/>
    </xf>
    <xf numFmtId="1" fontId="45" fillId="0" borderId="3" xfId="182" applyNumberFormat="1" applyFont="1" applyBorder="1" applyAlignment="1">
      <alignment horizontal="right" vertical="center"/>
    </xf>
    <xf numFmtId="177" fontId="11" fillId="0" borderId="6" xfId="182" applyNumberFormat="1" applyFont="1" applyFill="1" applyBorder="1" applyAlignment="1">
      <alignment horizontal="right" vertical="center"/>
    </xf>
    <xf numFmtId="177" fontId="11" fillId="0" borderId="6" xfId="182" applyNumberFormat="1" applyFont="1" applyBorder="1" applyAlignment="1">
      <alignment horizontal="right" vertical="center"/>
    </xf>
    <xf numFmtId="177" fontId="45" fillId="0" borderId="3" xfId="0" applyNumberFormat="1" applyFont="1" applyFill="1" applyBorder="1" applyAlignment="1" applyProtection="1">
      <alignment horizontal="right" vertical="center"/>
      <protection locked="0"/>
    </xf>
    <xf numFmtId="3" fontId="46" fillId="0" borderId="8" xfId="17" applyNumberFormat="1" applyFont="1" applyFill="1" applyBorder="1" applyAlignment="1" applyProtection="1">
      <alignment vertical="center" wrapText="1"/>
    </xf>
    <xf numFmtId="177" fontId="45" fillId="0" borderId="3" xfId="0" applyNumberFormat="1" applyFont="1" applyFill="1" applyBorder="1" applyAlignment="1" applyProtection="1">
      <alignment vertical="center"/>
      <protection locked="0"/>
    </xf>
    <xf numFmtId="178" fontId="46" fillId="0" borderId="8" xfId="0" applyNumberFormat="1" applyFont="1" applyFill="1" applyBorder="1" applyAlignment="1" applyProtection="1">
      <alignment horizontal="left" vertical="center"/>
      <protection locked="0"/>
    </xf>
    <xf numFmtId="180" fontId="45" fillId="0" borderId="3" xfId="0" applyNumberFormat="1" applyFont="1" applyFill="1" applyBorder="1" applyAlignment="1" applyProtection="1">
      <alignment horizontal="right" vertical="center"/>
      <protection locked="0"/>
    </xf>
    <xf numFmtId="178" fontId="45" fillId="0" borderId="3" xfId="0" applyNumberFormat="1" applyFont="1" applyFill="1" applyBorder="1" applyAlignment="1" applyProtection="1">
      <alignment horizontal="right" vertical="center"/>
      <protection locked="0"/>
    </xf>
    <xf numFmtId="0" fontId="45" fillId="0" borderId="3" xfId="0" applyFont="1" applyFill="1" applyBorder="1" applyAlignment="1" applyProtection="1">
      <alignment horizontal="right" vertical="center"/>
      <protection locked="0"/>
    </xf>
    <xf numFmtId="0" fontId="44" fillId="0" borderId="8" xfId="0" applyFont="1" applyFill="1" applyBorder="1" applyAlignment="1" applyProtection="1">
      <alignment vertical="center" wrapText="1"/>
      <protection locked="0"/>
    </xf>
    <xf numFmtId="1" fontId="53" fillId="0" borderId="6" xfId="182" applyNumberFormat="1" applyFont="1" applyFill="1" applyBorder="1" applyAlignment="1">
      <alignment horizontal="right" vertical="center"/>
    </xf>
    <xf numFmtId="0" fontId="53" fillId="0" borderId="6" xfId="182" applyNumberFormat="1" applyFont="1" applyFill="1" applyBorder="1" applyAlignment="1">
      <alignment horizontal="right" vertical="center"/>
    </xf>
    <xf numFmtId="3" fontId="17" fillId="0" borderId="7" xfId="0" applyNumberFormat="1" applyFont="1" applyFill="1" applyBorder="1" applyAlignment="1" applyProtection="1">
      <alignment vertical="center" shrinkToFit="1"/>
      <protection locked="0"/>
    </xf>
    <xf numFmtId="0" fontId="11" fillId="0" borderId="17" xfId="0" applyFont="1" applyFill="1" applyBorder="1" applyAlignment="1" applyProtection="1">
      <alignment horizontal="center" vertical="center" wrapText="1"/>
      <protection locked="0"/>
    </xf>
    <xf numFmtId="0" fontId="60" fillId="0" borderId="7" xfId="182" applyFont="1" applyFill="1" applyBorder="1" applyAlignment="1">
      <alignment horizontal="left" vertical="center" indent="1"/>
    </xf>
    <xf numFmtId="0" fontId="17" fillId="0" borderId="3" xfId="0" applyFont="1" applyFill="1" applyBorder="1" applyAlignment="1">
      <alignment horizontal="right" vertical="center"/>
    </xf>
    <xf numFmtId="3" fontId="60" fillId="0" borderId="7" xfId="0" applyNumberFormat="1" applyFont="1" applyFill="1" applyBorder="1" applyAlignment="1" applyProtection="1">
      <alignment vertical="center" shrinkToFit="1"/>
      <protection locked="0"/>
    </xf>
    <xf numFmtId="3" fontId="54" fillId="0" borderId="7" xfId="0" applyNumberFormat="1" applyFont="1" applyFill="1" applyBorder="1" applyAlignment="1" applyProtection="1">
      <alignment vertical="center" shrinkToFit="1"/>
      <protection locked="0"/>
    </xf>
    <xf numFmtId="0" fontId="17" fillId="0" borderId="3" xfId="182" applyNumberFormat="1" applyFont="1" applyFill="1" applyBorder="1" applyAlignment="1">
      <alignment horizontal="right" vertical="center"/>
    </xf>
    <xf numFmtId="0" fontId="17" fillId="0" borderId="3" xfId="182" applyNumberFormat="1" applyFont="1" applyFill="1" applyBorder="1" applyAlignment="1">
      <alignment horizontal="right" vertical="center"/>
    </xf>
    <xf numFmtId="0" fontId="17" fillId="0" borderId="7" xfId="182" applyFont="1" applyFill="1" applyBorder="1" applyAlignment="1">
      <alignment horizontal="left" vertical="center" indent="1"/>
    </xf>
    <xf numFmtId="0" fontId="11" fillId="0" borderId="3" xfId="0" applyFont="1" applyFill="1" applyBorder="1" applyAlignment="1" applyProtection="1">
      <alignment vertical="center" shrinkToFit="1"/>
      <protection locked="0"/>
    </xf>
    <xf numFmtId="1" fontId="17" fillId="0" borderId="3" xfId="180" applyNumberFormat="1" applyFont="1" applyFill="1" applyBorder="1" applyAlignment="1">
      <alignment horizontal="right" vertical="center"/>
    </xf>
    <xf numFmtId="1" fontId="17" fillId="0" borderId="4" xfId="180" applyNumberFormat="1" applyFont="1" applyFill="1" applyBorder="1" applyAlignment="1">
      <alignment horizontal="right" vertical="center"/>
    </xf>
    <xf numFmtId="0" fontId="60" fillId="0" borderId="3" xfId="483" applyFont="1" applyFill="1" applyBorder="1" applyAlignment="1" applyProtection="1">
      <alignment vertical="center" shrinkToFit="1"/>
      <protection locked="0"/>
    </xf>
    <xf numFmtId="0" fontId="59" fillId="0" borderId="5" xfId="0" applyFont="1" applyFill="1" applyBorder="1" applyAlignment="1" applyProtection="1">
      <alignment horizontal="left" vertical="center" wrapText="1"/>
      <protection locked="0"/>
    </xf>
    <xf numFmtId="0" fontId="59" fillId="0" borderId="5" xfId="0" applyFont="1" applyFill="1" applyBorder="1" applyAlignment="1" applyProtection="1">
      <alignment horizontal="right" vertical="center" wrapText="1"/>
      <protection locked="0"/>
    </xf>
    <xf numFmtId="0" fontId="57" fillId="0" borderId="0" xfId="0" applyFont="1" applyFill="1"/>
    <xf numFmtId="0" fontId="57" fillId="0" borderId="0" xfId="0" applyFont="1" applyFill="1" applyProtection="1">
      <protection locked="0"/>
    </xf>
    <xf numFmtId="0" fontId="54" fillId="0" borderId="5" xfId="0" applyFont="1" applyFill="1" applyBorder="1" applyAlignment="1">
      <alignment horizontal="center" vertical="center"/>
    </xf>
    <xf numFmtId="178" fontId="54" fillId="0" borderId="3" xfId="0" applyNumberFormat="1" applyFont="1" applyFill="1" applyBorder="1" applyAlignment="1" applyProtection="1">
      <alignment horizontal="right" vertical="center" wrapText="1"/>
      <protection locked="0"/>
    </xf>
    <xf numFmtId="0" fontId="54" fillId="0" borderId="3" xfId="0" applyFont="1" applyFill="1" applyBorder="1" applyAlignment="1" applyProtection="1">
      <alignment vertical="center" shrinkToFit="1"/>
      <protection locked="0"/>
    </xf>
    <xf numFmtId="0" fontId="60" fillId="0" borderId="3" xfId="402" applyFont="1" applyFill="1" applyBorder="1" applyAlignment="1" applyProtection="1">
      <alignment vertical="center" shrinkToFit="1"/>
      <protection locked="0"/>
    </xf>
    <xf numFmtId="180" fontId="60" fillId="0" borderId="2" xfId="0" applyNumberFormat="1" applyFont="1" applyFill="1" applyBorder="1" applyAlignment="1" applyProtection="1">
      <alignment horizontal="right" vertical="center"/>
      <protection locked="0"/>
    </xf>
    <xf numFmtId="0" fontId="60" fillId="0" borderId="3" xfId="402" applyFont="1" applyFill="1" applyBorder="1" applyAlignment="1" applyProtection="1">
      <alignment vertical="center" shrinkToFit="1"/>
      <protection locked="0"/>
    </xf>
    <xf numFmtId="0" fontId="60" fillId="0" borderId="3" xfId="402" applyFont="1" applyFill="1" applyBorder="1" applyAlignment="1" applyProtection="1">
      <alignment vertical="center" shrinkToFit="1"/>
      <protection locked="0"/>
    </xf>
    <xf numFmtId="0" fontId="60" fillId="0" borderId="3" xfId="402" applyFont="1" applyFill="1" applyBorder="1" applyAlignment="1" applyProtection="1">
      <alignment vertical="center" shrinkToFit="1"/>
      <protection locked="0"/>
    </xf>
    <xf numFmtId="0" fontId="60" fillId="0" borderId="7" xfId="180" applyFont="1" applyFill="1" applyBorder="1" applyAlignment="1">
      <alignment horizontal="left" vertical="center" wrapText="1" indent="2"/>
    </xf>
    <xf numFmtId="0" fontId="60" fillId="0" borderId="3" xfId="402" applyFont="1" applyFill="1" applyBorder="1" applyAlignment="1" applyProtection="1">
      <alignment vertical="center" shrinkToFit="1"/>
      <protection locked="0"/>
    </xf>
    <xf numFmtId="0" fontId="54" fillId="0" borderId="7" xfId="180" applyFont="1" applyFill="1" applyBorder="1" applyAlignment="1">
      <alignment vertical="center"/>
    </xf>
    <xf numFmtId="0" fontId="56" fillId="0" borderId="8" xfId="182" applyFont="1" applyFill="1" applyBorder="1" applyAlignment="1">
      <alignment vertical="center" wrapText="1"/>
    </xf>
    <xf numFmtId="3" fontId="54" fillId="0" borderId="7" xfId="402" applyNumberFormat="1" applyFont="1" applyFill="1" applyBorder="1" applyAlignment="1" applyProtection="1">
      <alignment vertical="center" shrinkToFit="1"/>
      <protection locked="0"/>
    </xf>
    <xf numFmtId="177" fontId="54" fillId="0" borderId="3" xfId="0" applyNumberFormat="1" applyFont="1" applyFill="1" applyBorder="1" applyAlignment="1" applyProtection="1">
      <alignment horizontal="right" vertical="center"/>
      <protection locked="0"/>
    </xf>
    <xf numFmtId="178" fontId="68" fillId="0" borderId="8" xfId="0" applyNumberFormat="1" applyFont="1" applyFill="1" applyBorder="1" applyAlignment="1" applyProtection="1">
      <alignment horizontal="left" vertical="center" wrapText="1"/>
      <protection locked="0"/>
    </xf>
    <xf numFmtId="0" fontId="57" fillId="0" borderId="0" xfId="0" applyFont="1" applyFill="1" applyAlignment="1" applyProtection="1">
      <alignment vertical="center"/>
      <protection locked="0"/>
    </xf>
    <xf numFmtId="178" fontId="54" fillId="0" borderId="8" xfId="0" applyNumberFormat="1" applyFont="1" applyFill="1" applyBorder="1" applyAlignment="1" applyProtection="1">
      <alignment horizontal="right" vertical="center"/>
      <protection locked="0"/>
    </xf>
    <xf numFmtId="180" fontId="57" fillId="0" borderId="0" xfId="0" applyNumberFormat="1" applyFont="1" applyFill="1" applyAlignment="1" applyProtection="1">
      <alignment vertical="center"/>
      <protection locked="0"/>
    </xf>
    <xf numFmtId="0" fontId="54" fillId="0" borderId="8" xfId="0" applyFont="1" applyFill="1" applyBorder="1" applyAlignment="1" applyProtection="1">
      <alignment horizontal="center" vertical="center" wrapText="1"/>
      <protection locked="0"/>
    </xf>
    <xf numFmtId="1" fontId="45" fillId="0" borderId="22" xfId="180" applyNumberFormat="1" applyFont="1" applyFill="1" applyBorder="1" applyAlignment="1">
      <alignment horizontal="right" vertical="center"/>
    </xf>
    <xf numFmtId="0" fontId="46" fillId="0" borderId="8" xfId="0" applyFont="1" applyFill="1" applyBorder="1" applyAlignment="1">
      <alignment vertical="center" wrapText="1"/>
    </xf>
    <xf numFmtId="0" fontId="26" fillId="0" borderId="8" xfId="0" applyFont="1" applyFill="1" applyBorder="1" applyAlignment="1">
      <alignment vertical="center" wrapText="1"/>
    </xf>
    <xf numFmtId="0" fontId="60" fillId="0" borderId="8" xfId="0" applyFont="1" applyFill="1" applyBorder="1" applyAlignment="1" applyProtection="1">
      <alignment horizontal="center" vertical="center" wrapText="1"/>
      <protection locked="0"/>
    </xf>
    <xf numFmtId="178" fontId="68" fillId="0" borderId="15" xfId="0" applyNumberFormat="1" applyFont="1" applyFill="1" applyBorder="1" applyAlignment="1" applyProtection="1">
      <alignment horizontal="left" vertical="center" wrapText="1"/>
      <protection locked="0"/>
    </xf>
    <xf numFmtId="3" fontId="54" fillId="0" borderId="23" xfId="0" applyNumberFormat="1" applyFont="1" applyFill="1" applyBorder="1" applyAlignment="1" applyProtection="1">
      <alignment vertical="center" shrinkToFit="1"/>
      <protection locked="0"/>
    </xf>
    <xf numFmtId="3" fontId="54" fillId="0" borderId="4" xfId="402" applyNumberFormat="1" applyFont="1" applyFill="1" applyBorder="1" applyAlignment="1" applyProtection="1">
      <alignment vertical="center" shrinkToFit="1"/>
      <protection locked="0"/>
    </xf>
    <xf numFmtId="3" fontId="54" fillId="0" borderId="4" xfId="0" applyNumberFormat="1" applyFont="1" applyFill="1" applyBorder="1" applyAlignment="1" applyProtection="1">
      <alignment vertical="center" shrinkToFit="1"/>
      <protection locked="0"/>
    </xf>
    <xf numFmtId="0" fontId="45" fillId="0" borderId="4" xfId="180" applyFont="1" applyFill="1" applyBorder="1" applyAlignment="1">
      <alignment horizontal="left" vertical="center" wrapText="1" indent="2"/>
    </xf>
    <xf numFmtId="0" fontId="60" fillId="0" borderId="4" xfId="180" applyFont="1" applyFill="1" applyBorder="1" applyAlignment="1">
      <alignment horizontal="left" vertical="center" wrapText="1" indent="2"/>
    </xf>
    <xf numFmtId="0" fontId="54" fillId="0" borderId="4" xfId="180" applyFont="1" applyFill="1" applyBorder="1" applyAlignment="1">
      <alignment vertical="center"/>
    </xf>
    <xf numFmtId="0" fontId="54" fillId="0" borderId="7" xfId="180" applyFont="1" applyFill="1" applyBorder="1" applyAlignment="1">
      <alignment horizontal="center" vertical="center" wrapText="1"/>
    </xf>
    <xf numFmtId="0" fontId="69" fillId="0" borderId="0" xfId="0" applyFont="1" applyFill="1" applyAlignment="1" applyProtection="1">
      <alignment vertical="center"/>
      <protection locked="0"/>
    </xf>
    <xf numFmtId="1" fontId="60" fillId="0" borderId="3" xfId="180" applyNumberFormat="1" applyFont="1" applyFill="1" applyBorder="1" applyAlignment="1">
      <alignment horizontal="right" vertical="center"/>
    </xf>
    <xf numFmtId="0" fontId="17" fillId="0" borderId="4" xfId="182" applyNumberFormat="1" applyFont="1" applyFill="1" applyBorder="1" applyAlignment="1">
      <alignment horizontal="right" vertical="center"/>
    </xf>
    <xf numFmtId="0" fontId="17" fillId="0" borderId="0" xfId="0" applyFont="1"/>
    <xf numFmtId="0" fontId="17" fillId="0" borderId="0" xfId="0" applyFont="1" applyFill="1" applyAlignment="1" applyProtection="1">
      <alignment horizontal="right" vertical="center"/>
      <protection locked="0"/>
    </xf>
    <xf numFmtId="0" fontId="17" fillId="0" borderId="0" xfId="0" applyFont="1" applyFill="1" applyAlignment="1" applyProtection="1">
      <alignment vertical="center"/>
      <protection locked="0"/>
    </xf>
    <xf numFmtId="0" fontId="11" fillId="0" borderId="0" xfId="0" applyFont="1" applyFill="1" applyBorder="1" applyAlignment="1" applyProtection="1">
      <alignment horizontal="left" vertical="center"/>
      <protection locked="0"/>
    </xf>
    <xf numFmtId="178" fontId="25" fillId="0" borderId="8" xfId="0" applyNumberFormat="1" applyFont="1" applyFill="1" applyBorder="1" applyAlignment="1" applyProtection="1">
      <alignment horizontal="left" vertical="center" wrapText="1"/>
      <protection locked="0"/>
    </xf>
    <xf numFmtId="0" fontId="11" fillId="0" borderId="0" xfId="0" applyFont="1" applyFill="1" applyBorder="1" applyAlignment="1" applyProtection="1">
      <alignment horizontal="right" vertical="center"/>
      <protection locked="0"/>
    </xf>
    <xf numFmtId="0" fontId="11" fillId="0" borderId="8" xfId="0" applyFont="1" applyFill="1" applyBorder="1" applyAlignment="1" applyProtection="1">
      <alignment horizontal="center" vertical="center" wrapText="1"/>
      <protection locked="0"/>
    </xf>
    <xf numFmtId="1" fontId="17" fillId="0" borderId="3" xfId="180" applyNumberFormat="1" applyFont="1" applyFill="1" applyBorder="1" applyAlignment="1">
      <alignment horizontal="right" vertical="center"/>
    </xf>
    <xf numFmtId="0" fontId="17" fillId="0" borderId="7" xfId="0" applyFont="1" applyBorder="1" applyAlignment="1">
      <alignment horizontal="left" vertical="center" indent="1"/>
    </xf>
    <xf numFmtId="0" fontId="54" fillId="0" borderId="4" xfId="180" applyFont="1" applyFill="1" applyBorder="1" applyAlignment="1">
      <alignment horizontal="left" vertical="center" wrapText="1" indent="2"/>
    </xf>
    <xf numFmtId="0" fontId="70" fillId="0" borderId="0" xfId="608" applyFont="1" applyFill="1" applyAlignment="1">
      <alignment horizontal="right" vertical="center"/>
    </xf>
    <xf numFmtId="182" fontId="55" fillId="0" borderId="0" xfId="389" applyNumberFormat="1" applyFont="1" applyFill="1">
      <alignment vertical="center"/>
    </xf>
    <xf numFmtId="0" fontId="55" fillId="0" borderId="0" xfId="389" applyFont="1">
      <alignment vertical="center"/>
    </xf>
    <xf numFmtId="0" fontId="55" fillId="0" borderId="0" xfId="389">
      <alignment vertical="center"/>
    </xf>
    <xf numFmtId="0" fontId="55" fillId="0" borderId="0" xfId="389" applyFill="1" applyAlignment="1">
      <alignment horizontal="right" vertical="center"/>
    </xf>
    <xf numFmtId="182" fontId="55" fillId="0" borderId="0" xfId="389" applyNumberFormat="1" applyFill="1">
      <alignment vertical="center"/>
    </xf>
    <xf numFmtId="0" fontId="72" fillId="0" borderId="0" xfId="389" applyFont="1">
      <alignment vertical="center"/>
    </xf>
    <xf numFmtId="0" fontId="72" fillId="0" borderId="0" xfId="389" applyFont="1" applyFill="1" applyAlignment="1">
      <alignment horizontal="right" vertical="center"/>
    </xf>
    <xf numFmtId="0" fontId="55" fillId="0" borderId="0" xfId="389" applyFont="1" applyAlignment="1">
      <alignment horizontal="left" vertical="center" wrapText="1"/>
    </xf>
    <xf numFmtId="0" fontId="55" fillId="0" borderId="0" xfId="389" applyAlignment="1">
      <alignment horizontal="left" vertical="center"/>
    </xf>
    <xf numFmtId="0" fontId="23" fillId="0" borderId="1" xfId="608" applyFont="1" applyFill="1" applyBorder="1" applyAlignment="1">
      <alignment horizontal="center" vertical="center"/>
    </xf>
    <xf numFmtId="0" fontId="73" fillId="0" borderId="1" xfId="389" applyFont="1" applyBorder="1" applyAlignment="1">
      <alignment horizontal="center" vertical="center" wrapText="1"/>
    </xf>
    <xf numFmtId="0" fontId="73" fillId="0" borderId="0" xfId="389" applyFont="1">
      <alignment vertical="center"/>
    </xf>
    <xf numFmtId="0" fontId="31" fillId="0" borderId="0" xfId="7851" applyNumberFormat="1" applyFont="1" applyFill="1" applyBorder="1" applyAlignment="1"/>
    <xf numFmtId="180" fontId="31" fillId="0" borderId="0" xfId="7851" applyNumberFormat="1" applyFont="1" applyFill="1" applyBorder="1" applyAlignment="1"/>
    <xf numFmtId="180" fontId="17" fillId="0" borderId="8" xfId="7851" applyNumberFormat="1" applyFont="1" applyFill="1" applyBorder="1" applyAlignment="1">
      <alignment horizontal="right" vertical="center"/>
    </xf>
    <xf numFmtId="180" fontId="17" fillId="0" borderId="3" xfId="7851" applyNumberFormat="1" applyFont="1" applyFill="1" applyBorder="1" applyAlignment="1">
      <alignment horizontal="right" vertical="center"/>
    </xf>
    <xf numFmtId="0" fontId="9" fillId="0" borderId="0" xfId="7851" applyNumberFormat="1" applyFont="1" applyFill="1" applyBorder="1" applyAlignment="1"/>
    <xf numFmtId="177" fontId="54" fillId="0" borderId="2" xfId="0" applyNumberFormat="1" applyFont="1" applyFill="1" applyBorder="1" applyAlignment="1">
      <alignment horizontal="right" vertical="center"/>
    </xf>
    <xf numFmtId="0" fontId="45" fillId="0" borderId="4" xfId="0" applyFont="1" applyFill="1" applyBorder="1" applyAlignment="1" applyProtection="1">
      <alignment vertical="center" shrinkToFit="1"/>
      <protection locked="0"/>
    </xf>
    <xf numFmtId="0" fontId="3" fillId="0" borderId="0" xfId="7852">
      <alignment vertical="center"/>
    </xf>
    <xf numFmtId="0" fontId="75" fillId="0" borderId="0" xfId="7852" applyFont="1">
      <alignment vertical="center"/>
    </xf>
    <xf numFmtId="176" fontId="75" fillId="0" borderId="0" xfId="7852" applyNumberFormat="1" applyFont="1">
      <alignment vertical="center"/>
    </xf>
    <xf numFmtId="0" fontId="44" fillId="0" borderId="5" xfId="182" applyFont="1" applyBorder="1" applyAlignment="1">
      <alignment vertical="center" wrapText="1"/>
    </xf>
    <xf numFmtId="0" fontId="56" fillId="0" borderId="5" xfId="182" applyFont="1" applyBorder="1" applyAlignment="1">
      <alignment vertical="center" wrapText="1"/>
    </xf>
    <xf numFmtId="0" fontId="45" fillId="0" borderId="22" xfId="182" applyNumberFormat="1" applyFont="1" applyBorder="1" applyAlignment="1">
      <alignment horizontal="right" vertical="center"/>
    </xf>
    <xf numFmtId="181" fontId="60" fillId="0" borderId="3" xfId="180" applyNumberFormat="1" applyFont="1" applyFill="1" applyBorder="1" applyAlignment="1">
      <alignment horizontal="right" vertical="center" wrapText="1"/>
    </xf>
    <xf numFmtId="176" fontId="75" fillId="0" borderId="0" xfId="7852" applyNumberFormat="1" applyFont="1">
      <alignment vertical="center"/>
    </xf>
    <xf numFmtId="0" fontId="60" fillId="0" borderId="7" xfId="0" applyFont="1" applyFill="1" applyBorder="1" applyAlignment="1" applyProtection="1">
      <alignment horizontal="left" vertical="center" indent="1" shrinkToFit="1"/>
      <protection locked="0"/>
    </xf>
    <xf numFmtId="0" fontId="60" fillId="0" borderId="3" xfId="0" applyFont="1" applyFill="1" applyBorder="1" applyAlignment="1" applyProtection="1">
      <alignment vertical="center" shrinkToFit="1"/>
      <protection locked="0"/>
    </xf>
    <xf numFmtId="178" fontId="60" fillId="0" borderId="3" xfId="0" applyNumberFormat="1" applyFont="1" applyFill="1" applyBorder="1" applyAlignment="1" applyProtection="1">
      <alignment horizontal="center" vertical="center" wrapText="1"/>
      <protection locked="0"/>
    </xf>
    <xf numFmtId="178" fontId="60" fillId="0" borderId="4" xfId="0" applyNumberFormat="1" applyFont="1" applyFill="1" applyBorder="1" applyAlignment="1" applyProtection="1">
      <alignment horizontal="center" vertical="center" wrapText="1"/>
      <protection locked="0"/>
    </xf>
    <xf numFmtId="178" fontId="79" fillId="0" borderId="8" xfId="0" applyNumberFormat="1" applyFont="1" applyFill="1" applyBorder="1" applyAlignment="1" applyProtection="1">
      <alignment horizontal="right" vertical="center"/>
      <protection locked="0"/>
    </xf>
    <xf numFmtId="0" fontId="55" fillId="0" borderId="0" xfId="0" applyFont="1" applyFill="1" applyProtection="1">
      <protection locked="0"/>
    </xf>
    <xf numFmtId="0" fontId="55" fillId="0" borderId="0" xfId="0" applyFont="1"/>
    <xf numFmtId="0" fontId="60" fillId="0" borderId="7" xfId="0" applyFont="1" applyFill="1" applyBorder="1" applyAlignment="1" applyProtection="1">
      <alignment vertical="center" shrinkToFit="1"/>
      <protection locked="0"/>
    </xf>
    <xf numFmtId="178" fontId="60" fillId="0" borderId="3" xfId="0" applyNumberFormat="1" applyFont="1" applyFill="1" applyBorder="1" applyAlignment="1" applyProtection="1">
      <alignment horizontal="right" vertical="center"/>
      <protection locked="0"/>
    </xf>
    <xf numFmtId="178" fontId="79" fillId="0" borderId="8" xfId="0" applyNumberFormat="1" applyFont="1" applyFill="1" applyBorder="1" applyAlignment="1" applyProtection="1">
      <alignment horizontal="left" vertical="center" wrapText="1"/>
      <protection locked="0"/>
    </xf>
    <xf numFmtId="0" fontId="55" fillId="0" borderId="0" xfId="0" applyFont="1" applyFill="1" applyAlignment="1" applyProtection="1">
      <alignment vertical="center"/>
      <protection locked="0"/>
    </xf>
    <xf numFmtId="0" fontId="82" fillId="0" borderId="7" xfId="7851" applyNumberFormat="1" applyFont="1" applyFill="1" applyBorder="1" applyAlignment="1">
      <alignment horizontal="left" vertical="center" indent="1" shrinkToFit="1"/>
    </xf>
    <xf numFmtId="0" fontId="83" fillId="0" borderId="0" xfId="7851" applyNumberFormat="1" applyFont="1" applyFill="1" applyBorder="1" applyAlignment="1"/>
    <xf numFmtId="0" fontId="81" fillId="0" borderId="6" xfId="182" applyNumberFormat="1" applyFont="1" applyBorder="1" applyAlignment="1">
      <alignment horizontal="right" vertical="center"/>
    </xf>
    <xf numFmtId="1" fontId="81" fillId="0" borderId="6" xfId="182" applyNumberFormat="1" applyFont="1" applyBorder="1" applyAlignment="1">
      <alignment horizontal="right" vertical="center"/>
    </xf>
    <xf numFmtId="180" fontId="9" fillId="0" borderId="0" xfId="7851" applyNumberFormat="1" applyFont="1" applyFill="1" applyBorder="1" applyAlignment="1"/>
    <xf numFmtId="176" fontId="54" fillId="0" borderId="0" xfId="7851" applyNumberFormat="1" applyFont="1" applyFill="1" applyBorder="1" applyAlignment="1">
      <alignment horizontal="right" vertical="center"/>
    </xf>
    <xf numFmtId="0" fontId="84" fillId="0" borderId="0" xfId="7851" applyNumberFormat="1" applyFont="1" applyFill="1" applyBorder="1" applyAlignment="1"/>
    <xf numFmtId="180" fontId="17" fillId="0" borderId="5" xfId="7851" applyNumberFormat="1" applyFont="1" applyFill="1" applyBorder="1" applyAlignment="1">
      <alignment horizontal="right" vertical="center"/>
    </xf>
    <xf numFmtId="184" fontId="9" fillId="0" borderId="0" xfId="7851" applyNumberFormat="1" applyFont="1" applyFill="1" applyBorder="1" applyAlignment="1"/>
    <xf numFmtId="184" fontId="31" fillId="0" borderId="0" xfId="7851" applyNumberFormat="1" applyFont="1" applyFill="1" applyBorder="1" applyAlignment="1"/>
    <xf numFmtId="180" fontId="54" fillId="0" borderId="0" xfId="7851" applyNumberFormat="1" applyFont="1" applyFill="1" applyBorder="1" applyAlignment="1">
      <alignment horizontal="right" vertical="center"/>
    </xf>
    <xf numFmtId="0" fontId="82" fillId="0" borderId="4" xfId="7851" applyNumberFormat="1" applyFont="1" applyFill="1" applyBorder="1" applyAlignment="1">
      <alignment vertical="center" shrinkToFit="1"/>
    </xf>
    <xf numFmtId="0" fontId="82" fillId="0" borderId="3" xfId="7851" applyNumberFormat="1" applyFont="1" applyFill="1" applyBorder="1" applyAlignment="1">
      <alignment horizontal="right" vertical="center" shrinkToFit="1"/>
    </xf>
    <xf numFmtId="0" fontId="19" fillId="0" borderId="4" xfId="7851" applyNumberFormat="1" applyFont="1" applyFill="1" applyBorder="1" applyAlignment="1">
      <alignment horizontal="right" vertical="center" shrinkToFit="1"/>
    </xf>
    <xf numFmtId="0" fontId="83" fillId="0" borderId="0" xfId="7851" applyNumberFormat="1" applyFont="1" applyFill="1" applyBorder="1" applyAlignment="1">
      <alignment horizontal="center" vertical="center"/>
    </xf>
    <xf numFmtId="0" fontId="59" fillId="0" borderId="0" xfId="7851" applyNumberFormat="1" applyFont="1" applyFill="1" applyBorder="1" applyAlignment="1">
      <alignment horizontal="center" vertical="center"/>
    </xf>
    <xf numFmtId="176" fontId="11" fillId="0" borderId="0" xfId="7851" applyNumberFormat="1" applyFont="1" applyFill="1" applyBorder="1" applyAlignment="1">
      <alignment horizontal="right" vertical="center"/>
    </xf>
    <xf numFmtId="180" fontId="17" fillId="0" borderId="0" xfId="7851" applyNumberFormat="1" applyFont="1" applyFill="1" applyBorder="1" applyAlignment="1">
      <alignment horizontal="right" vertical="center"/>
    </xf>
    <xf numFmtId="180" fontId="11" fillId="0" borderId="0" xfId="7851" applyNumberFormat="1" applyFont="1" applyFill="1" applyBorder="1" applyAlignment="1">
      <alignment horizontal="right" vertical="center"/>
    </xf>
    <xf numFmtId="0" fontId="80" fillId="0" borderId="3" xfId="7851" applyNumberFormat="1" applyFont="1" applyFill="1" applyBorder="1" applyAlignment="1">
      <alignment horizontal="right" vertical="center" shrinkToFit="1"/>
    </xf>
    <xf numFmtId="2" fontId="11" fillId="0" borderId="22" xfId="241" applyNumberFormat="1" applyFont="1" applyFill="1" applyBorder="1" applyAlignment="1">
      <alignment horizontal="right" vertical="center"/>
    </xf>
    <xf numFmtId="2" fontId="11" fillId="0" borderId="3" xfId="241" applyNumberFormat="1" applyFont="1" applyFill="1" applyBorder="1" applyAlignment="1">
      <alignment horizontal="right" vertical="center"/>
    </xf>
    <xf numFmtId="0" fontId="11" fillId="0" borderId="3" xfId="241" applyNumberFormat="1" applyFont="1" applyFill="1" applyBorder="1" applyAlignment="1">
      <alignment horizontal="right" vertical="center"/>
    </xf>
    <xf numFmtId="0" fontId="60" fillId="0" borderId="3" xfId="7867" applyNumberFormat="1" applyFont="1" applyFill="1" applyBorder="1" applyAlignment="1">
      <alignment horizontal="right" vertical="center"/>
    </xf>
    <xf numFmtId="178" fontId="54" fillId="0" borderId="3" xfId="0" applyNumberFormat="1" applyFont="1" applyFill="1" applyBorder="1" applyAlignment="1" applyProtection="1">
      <alignment horizontal="right" vertical="center" wrapText="1"/>
      <protection locked="0"/>
    </xf>
    <xf numFmtId="177" fontId="54" fillId="0" borderId="3" xfId="0" applyNumberFormat="1" applyFont="1" applyFill="1" applyBorder="1" applyAlignment="1" applyProtection="1">
      <alignment horizontal="right" vertical="center"/>
      <protection locked="0"/>
    </xf>
    <xf numFmtId="0" fontId="69" fillId="0" borderId="0" xfId="0" applyFont="1" applyFill="1" applyAlignment="1" applyProtection="1">
      <alignment vertical="center"/>
      <protection locked="0"/>
    </xf>
    <xf numFmtId="0" fontId="31" fillId="0" borderId="0" xfId="7851" applyNumberFormat="1" applyFont="1" applyFill="1" applyBorder="1" applyAlignment="1"/>
    <xf numFmtId="180" fontId="11" fillId="0" borderId="8" xfId="7851" applyNumberFormat="1" applyFont="1" applyFill="1" applyBorder="1" applyAlignment="1">
      <alignment horizontal="right" vertical="center"/>
    </xf>
    <xf numFmtId="0" fontId="80" fillId="0" borderId="7" xfId="7851" applyNumberFormat="1" applyFont="1" applyFill="1" applyBorder="1" applyAlignment="1">
      <alignment vertical="center" shrinkToFit="1"/>
    </xf>
    <xf numFmtId="0" fontId="9" fillId="0" borderId="0" xfId="7851" applyNumberFormat="1" applyFont="1" applyFill="1" applyBorder="1" applyAlignment="1"/>
    <xf numFmtId="0" fontId="10" fillId="0" borderId="0" xfId="7851" applyNumberFormat="1" applyFont="1" applyFill="1" applyBorder="1" applyAlignment="1"/>
    <xf numFmtId="0" fontId="76" fillId="0" borderId="0" xfId="7851" applyNumberFormat="1" applyFont="1" applyFill="1" applyBorder="1" applyAlignment="1">
      <alignment horizontal="center" vertical="center"/>
    </xf>
    <xf numFmtId="0" fontId="11" fillId="0" borderId="18" xfId="0" applyFont="1" applyFill="1" applyBorder="1" applyAlignment="1" applyProtection="1">
      <alignment horizontal="center" vertical="center" wrapText="1"/>
      <protection locked="0"/>
    </xf>
    <xf numFmtId="0" fontId="21" fillId="0" borderId="8" xfId="0" applyFont="1" applyBorder="1" applyAlignment="1">
      <alignment vertical="center"/>
    </xf>
    <xf numFmtId="1" fontId="54" fillId="0" borderId="1" xfId="180" applyNumberFormat="1" applyFont="1" applyFill="1" applyBorder="1" applyAlignment="1">
      <alignment horizontal="center" vertical="center" wrapText="1"/>
    </xf>
    <xf numFmtId="180" fontId="21" fillId="0" borderId="5" xfId="0" applyNumberFormat="1" applyFont="1" applyFill="1" applyBorder="1" applyAlignment="1" applyProtection="1">
      <alignment horizontal="right" vertical="center"/>
      <protection locked="0"/>
    </xf>
    <xf numFmtId="180" fontId="54" fillId="0" borderId="5" xfId="7851" applyNumberFormat="1" applyFont="1" applyFill="1" applyBorder="1" applyAlignment="1">
      <alignment horizontal="right" vertical="center"/>
    </xf>
    <xf numFmtId="0" fontId="19" fillId="0" borderId="21" xfId="7851" applyNumberFormat="1" applyFont="1" applyFill="1" applyBorder="1" applyAlignment="1">
      <alignment vertical="center" shrinkToFit="1"/>
    </xf>
    <xf numFmtId="0" fontId="80" fillId="0" borderId="22" xfId="7851" applyNumberFormat="1" applyFont="1" applyFill="1" applyBorder="1" applyAlignment="1">
      <alignment horizontal="right" vertical="center" shrinkToFit="1"/>
    </xf>
    <xf numFmtId="178" fontId="54" fillId="0" borderId="22" xfId="0" applyNumberFormat="1" applyFont="1" applyFill="1" applyBorder="1" applyAlignment="1" applyProtection="1">
      <alignment horizontal="right" vertical="center" wrapText="1"/>
      <protection locked="0"/>
    </xf>
    <xf numFmtId="180" fontId="54" fillId="0" borderId="12" xfId="7851" applyNumberFormat="1" applyFont="1" applyFill="1" applyBorder="1" applyAlignment="1">
      <alignment horizontal="right" vertical="center"/>
    </xf>
    <xf numFmtId="0" fontId="82" fillId="0" borderId="4" xfId="7851" applyNumberFormat="1" applyFont="1" applyFill="1" applyBorder="1" applyAlignment="1">
      <alignment horizontal="right" vertical="center" shrinkToFit="1"/>
    </xf>
    <xf numFmtId="180" fontId="17" fillId="0" borderId="4" xfId="7851" applyNumberFormat="1" applyFont="1" applyFill="1" applyBorder="1" applyAlignment="1">
      <alignment horizontal="right" vertical="center"/>
    </xf>
    <xf numFmtId="0" fontId="19" fillId="0" borderId="3" xfId="7851" applyNumberFormat="1" applyFont="1" applyFill="1" applyBorder="1" applyAlignment="1">
      <alignment horizontal="right" vertical="center" shrinkToFit="1"/>
    </xf>
    <xf numFmtId="0" fontId="88" fillId="0" borderId="1" xfId="7851" applyNumberFormat="1" applyFont="1" applyFill="1" applyBorder="1" applyAlignment="1">
      <alignment horizontal="center" vertical="center" shrinkToFit="1"/>
    </xf>
    <xf numFmtId="0" fontId="36" fillId="0" borderId="1" xfId="7851" applyNumberFormat="1" applyFont="1" applyFill="1" applyBorder="1" applyAlignment="1">
      <alignment horizontal="center" vertical="center"/>
    </xf>
    <xf numFmtId="0" fontId="21" fillId="0" borderId="8" xfId="182" applyFont="1" applyFill="1" applyBorder="1" applyAlignment="1">
      <alignment vertical="center" wrapText="1"/>
    </xf>
    <xf numFmtId="0" fontId="82" fillId="0" borderId="9" xfId="7851" applyNumberFormat="1" applyFont="1" applyFill="1" applyBorder="1" applyAlignment="1">
      <alignment horizontal="left" vertical="center" indent="1" shrinkToFit="1"/>
    </xf>
    <xf numFmtId="0" fontId="82" fillId="0" borderId="23" xfId="7851" applyNumberFormat="1" applyFont="1" applyFill="1" applyBorder="1" applyAlignment="1">
      <alignment vertical="center" shrinkToFit="1"/>
    </xf>
    <xf numFmtId="180" fontId="17" fillId="0" borderId="6" xfId="7851" applyNumberFormat="1" applyFont="1" applyFill="1" applyBorder="1" applyAlignment="1">
      <alignment horizontal="right" vertical="center"/>
    </xf>
    <xf numFmtId="0" fontId="82" fillId="0" borderId="6" xfId="7851" applyNumberFormat="1" applyFont="1" applyFill="1" applyBorder="1" applyAlignment="1">
      <alignment horizontal="right" vertical="center" shrinkToFit="1"/>
    </xf>
    <xf numFmtId="178" fontId="45" fillId="0" borderId="6" xfId="0" applyNumberFormat="1" applyFont="1" applyFill="1" applyBorder="1" applyAlignment="1" applyProtection="1">
      <alignment horizontal="right" vertical="center" wrapText="1"/>
      <protection locked="0"/>
    </xf>
    <xf numFmtId="180" fontId="17" fillId="0" borderId="15" xfId="7851" applyNumberFormat="1" applyFont="1" applyFill="1" applyBorder="1" applyAlignment="1">
      <alignment horizontal="right" vertical="center"/>
    </xf>
    <xf numFmtId="0" fontId="27" fillId="0" borderId="0" xfId="7851" applyNumberFormat="1" applyFont="1" applyFill="1" applyBorder="1" applyAlignment="1">
      <alignment horizontal="center" vertical="center"/>
    </xf>
    <xf numFmtId="1" fontId="27" fillId="0" borderId="1" xfId="180" applyNumberFormat="1" applyFont="1" applyFill="1" applyBorder="1" applyAlignment="1">
      <alignment horizontal="center" vertical="center"/>
    </xf>
    <xf numFmtId="184" fontId="27" fillId="0" borderId="1" xfId="180" applyNumberFormat="1" applyFont="1" applyFill="1" applyBorder="1" applyAlignment="1">
      <alignment horizontal="center" vertical="center"/>
    </xf>
    <xf numFmtId="180" fontId="36" fillId="0" borderId="0" xfId="7851" applyNumberFormat="1" applyFont="1" applyFill="1" applyBorder="1" applyAlignment="1">
      <alignment horizontal="right" vertical="center"/>
    </xf>
    <xf numFmtId="0" fontId="89" fillId="0" borderId="0" xfId="7851" applyNumberFormat="1" applyFont="1" applyFill="1" applyBorder="1" applyAlignment="1"/>
    <xf numFmtId="176" fontId="36" fillId="0" borderId="0" xfId="7851" applyNumberFormat="1" applyFont="1" applyFill="1" applyBorder="1" applyAlignment="1">
      <alignment horizontal="right" vertical="center"/>
    </xf>
    <xf numFmtId="0" fontId="91" fillId="0" borderId="0" xfId="7851" applyNumberFormat="1" applyFont="1" applyFill="1" applyBorder="1" applyAlignment="1"/>
    <xf numFmtId="0" fontId="88" fillId="0" borderId="22" xfId="7851" applyNumberFormat="1" applyFont="1" applyFill="1" applyBorder="1" applyAlignment="1">
      <alignment vertical="center" shrinkToFit="1"/>
    </xf>
    <xf numFmtId="0" fontId="88" fillId="0" borderId="22" xfId="7851" applyNumberFormat="1" applyFont="1" applyFill="1" applyBorder="1" applyAlignment="1">
      <alignment horizontal="right" vertical="center" shrinkToFit="1"/>
    </xf>
    <xf numFmtId="180" fontId="36" fillId="0" borderId="22" xfId="7851" applyNumberFormat="1" applyFont="1" applyFill="1" applyBorder="1" applyAlignment="1">
      <alignment horizontal="right" vertical="center"/>
    </xf>
    <xf numFmtId="0" fontId="30" fillId="0" borderId="3" xfId="7851" applyNumberFormat="1" applyFont="1" applyFill="1" applyBorder="1" applyAlignment="1">
      <alignment vertical="center" shrinkToFit="1"/>
    </xf>
    <xf numFmtId="0" fontId="30" fillId="0" borderId="3" xfId="7851" applyNumberFormat="1" applyFont="1" applyFill="1" applyBorder="1" applyAlignment="1">
      <alignment horizontal="right" vertical="center" shrinkToFit="1"/>
    </xf>
    <xf numFmtId="180" fontId="36" fillId="0" borderId="3" xfId="7851" applyNumberFormat="1" applyFont="1" applyFill="1" applyBorder="1" applyAlignment="1">
      <alignment horizontal="right" vertical="center"/>
    </xf>
    <xf numFmtId="0" fontId="88" fillId="0" borderId="3" xfId="7851" applyNumberFormat="1" applyFont="1" applyFill="1" applyBorder="1" applyAlignment="1">
      <alignment vertical="center" shrinkToFit="1"/>
    </xf>
    <xf numFmtId="0" fontId="88" fillId="0" borderId="3" xfId="7851" applyNumberFormat="1" applyFont="1" applyFill="1" applyBorder="1" applyAlignment="1">
      <alignment horizontal="right" vertical="center" shrinkToFit="1"/>
    </xf>
    <xf numFmtId="176" fontId="36" fillId="0" borderId="3" xfId="7851" applyNumberFormat="1" applyFont="1" applyFill="1" applyBorder="1" applyAlignment="1">
      <alignment horizontal="right" vertical="center"/>
    </xf>
    <xf numFmtId="0" fontId="30" fillId="0" borderId="25" xfId="7851" applyNumberFormat="1" applyFont="1" applyFill="1" applyBorder="1" applyAlignment="1">
      <alignment vertical="center" shrinkToFit="1"/>
    </xf>
    <xf numFmtId="0" fontId="30" fillId="0" borderId="25" xfId="7851" applyNumberFormat="1" applyFont="1" applyFill="1" applyBorder="1" applyAlignment="1">
      <alignment horizontal="right" vertical="center" shrinkToFit="1"/>
    </xf>
    <xf numFmtId="180" fontId="36" fillId="0" borderId="25" xfId="7851" applyNumberFormat="1" applyFont="1" applyFill="1" applyBorder="1" applyAlignment="1">
      <alignment horizontal="right" vertical="center"/>
    </xf>
    <xf numFmtId="0" fontId="27" fillId="0" borderId="16" xfId="0" applyFont="1" applyFill="1" applyBorder="1" applyAlignment="1" applyProtection="1">
      <alignment horizontal="center" vertical="center" shrinkToFit="1"/>
      <protection locked="0"/>
    </xf>
    <xf numFmtId="0" fontId="27" fillId="0" borderId="7" xfId="180" applyFont="1" applyFill="1" applyBorder="1" applyAlignment="1">
      <alignment horizontal="left" vertical="center" wrapText="1"/>
    </xf>
    <xf numFmtId="0" fontId="27" fillId="0" borderId="7" xfId="180" applyFont="1" applyFill="1" applyBorder="1" applyAlignment="1">
      <alignment vertical="center"/>
    </xf>
    <xf numFmtId="0" fontId="27" fillId="0" borderId="7" xfId="180" applyFont="1" applyFill="1" applyBorder="1" applyAlignment="1">
      <alignment horizontal="left" vertical="center" indent="1"/>
    </xf>
    <xf numFmtId="3" fontId="27" fillId="0" borderId="7" xfId="402" applyNumberFormat="1" applyFont="1" applyFill="1" applyBorder="1" applyAlignment="1" applyProtection="1">
      <alignment horizontal="left" vertical="center" shrinkToFit="1"/>
      <protection locked="0"/>
    </xf>
    <xf numFmtId="0" fontId="54" fillId="0" borderId="21" xfId="180" applyFont="1" applyFill="1" applyBorder="1" applyAlignment="1">
      <alignment horizontal="left" vertical="center" wrapText="1"/>
    </xf>
    <xf numFmtId="3" fontId="54" fillId="0" borderId="24" xfId="0" applyNumberFormat="1" applyFont="1" applyFill="1" applyBorder="1" applyAlignment="1" applyProtection="1">
      <alignment vertical="center" shrinkToFit="1"/>
      <protection locked="0"/>
    </xf>
    <xf numFmtId="0" fontId="11" fillId="0" borderId="20" xfId="0" applyFont="1" applyFill="1" applyBorder="1" applyAlignment="1" applyProtection="1">
      <alignment horizontal="center" vertical="center" wrapText="1"/>
      <protection locked="0"/>
    </xf>
    <xf numFmtId="3" fontId="54" fillId="0" borderId="7" xfId="402" applyNumberFormat="1" applyFont="1" applyFill="1" applyBorder="1" applyAlignment="1" applyProtection="1">
      <alignment horizontal="left" vertical="center" shrinkToFit="1"/>
      <protection locked="0"/>
    </xf>
    <xf numFmtId="0" fontId="54" fillId="0" borderId="4" xfId="180" applyFont="1" applyFill="1" applyBorder="1" applyAlignment="1">
      <alignment vertical="center" wrapText="1"/>
    </xf>
    <xf numFmtId="178" fontId="68" fillId="0" borderId="8" xfId="0" applyNumberFormat="1" applyFont="1" applyFill="1" applyBorder="1" applyAlignment="1" applyProtection="1">
      <alignment horizontal="left" vertical="center"/>
      <protection locked="0"/>
    </xf>
    <xf numFmtId="3" fontId="27" fillId="0" borderId="7" xfId="0" applyNumberFormat="1" applyFont="1" applyFill="1" applyBorder="1" applyAlignment="1" applyProtection="1">
      <alignment vertical="center" shrinkToFit="1"/>
      <protection locked="0"/>
    </xf>
    <xf numFmtId="0" fontId="27" fillId="0" borderId="7" xfId="584" applyFont="1" applyFill="1" applyBorder="1" applyAlignment="1">
      <alignment horizontal="left" vertical="center" wrapText="1" indent="1"/>
    </xf>
    <xf numFmtId="3" fontId="27" fillId="0" borderId="9" xfId="0" applyNumberFormat="1" applyFont="1" applyFill="1" applyBorder="1" applyAlignment="1" applyProtection="1">
      <alignment vertical="center" shrinkToFit="1"/>
      <protection locked="0"/>
    </xf>
    <xf numFmtId="0" fontId="27" fillId="0" borderId="32" xfId="0" applyFont="1" applyFill="1" applyBorder="1" applyAlignment="1" applyProtection="1">
      <alignment horizontal="center" vertical="center" wrapText="1" shrinkToFit="1"/>
      <protection locked="0"/>
    </xf>
    <xf numFmtId="182" fontId="27" fillId="0" borderId="1" xfId="608" applyNumberFormat="1" applyFont="1" applyFill="1" applyBorder="1" applyAlignment="1">
      <alignment horizontal="right" vertical="center"/>
    </xf>
    <xf numFmtId="0" fontId="82" fillId="0" borderId="1" xfId="389" applyFont="1" applyBorder="1" applyAlignment="1">
      <alignment horizontal="left" vertical="center" wrapText="1"/>
    </xf>
    <xf numFmtId="0" fontId="93" fillId="0" borderId="0" xfId="389" applyFont="1">
      <alignment vertical="center"/>
    </xf>
    <xf numFmtId="0" fontId="27" fillId="0" borderId="1" xfId="608" applyFont="1" applyBorder="1">
      <alignment vertical="center"/>
    </xf>
    <xf numFmtId="176" fontId="27" fillId="0" borderId="1" xfId="608" applyNumberFormat="1" applyFont="1" applyFill="1" applyBorder="1" applyAlignment="1">
      <alignment horizontal="right" vertical="center"/>
    </xf>
    <xf numFmtId="179" fontId="82" fillId="0" borderId="1" xfId="389" applyNumberFormat="1" applyFont="1" applyBorder="1" applyAlignment="1">
      <alignment horizontal="left" vertical="center" wrapText="1"/>
    </xf>
    <xf numFmtId="182" fontId="19" fillId="0" borderId="0" xfId="389" applyNumberFormat="1" applyFont="1">
      <alignment vertical="center"/>
    </xf>
    <xf numFmtId="0" fontId="19" fillId="0" borderId="0" xfId="389" applyFont="1">
      <alignment vertical="center"/>
    </xf>
    <xf numFmtId="0" fontId="17" fillId="0" borderId="1" xfId="608" applyFont="1" applyBorder="1" applyAlignment="1">
      <alignment horizontal="left" vertical="center" indent="1"/>
    </xf>
    <xf numFmtId="176" fontId="17" fillId="0" borderId="1" xfId="608" applyNumberFormat="1" applyFont="1" applyFill="1" applyBorder="1" applyAlignment="1">
      <alignment horizontal="right" vertical="center"/>
    </xf>
    <xf numFmtId="182" fontId="17" fillId="0" borderId="1" xfId="608" applyNumberFormat="1" applyFont="1" applyFill="1" applyBorder="1" applyAlignment="1">
      <alignment horizontal="right" vertical="center"/>
    </xf>
    <xf numFmtId="0" fontId="82" fillId="0" borderId="0" xfId="389" applyFont="1">
      <alignment vertical="center"/>
    </xf>
    <xf numFmtId="0" fontId="17" fillId="0" borderId="1" xfId="608" applyFont="1" applyBorder="1" applyAlignment="1">
      <alignment horizontal="left" vertical="center" indent="2"/>
    </xf>
    <xf numFmtId="0" fontId="17" fillId="0" borderId="1" xfId="609" applyFont="1" applyFill="1" applyBorder="1" applyAlignment="1">
      <alignment horizontal="right" vertical="center"/>
    </xf>
    <xf numFmtId="182" fontId="82" fillId="0" borderId="1" xfId="389" applyNumberFormat="1" applyFont="1" applyFill="1" applyBorder="1" applyAlignment="1">
      <alignment vertical="center"/>
    </xf>
    <xf numFmtId="0" fontId="17" fillId="0" borderId="1" xfId="608" applyFont="1" applyFill="1" applyBorder="1" applyAlignment="1">
      <alignment horizontal="left" vertical="center" indent="2"/>
    </xf>
    <xf numFmtId="182" fontId="17" fillId="0" borderId="1" xfId="608" applyNumberFormat="1" applyFont="1" applyBorder="1" applyAlignment="1">
      <alignment horizontal="left" vertical="center" wrapText="1"/>
    </xf>
    <xf numFmtId="0" fontId="17" fillId="0" borderId="1" xfId="608" applyFont="1" applyFill="1" applyBorder="1" applyAlignment="1">
      <alignment horizontal="left" vertical="center" indent="1"/>
    </xf>
    <xf numFmtId="0" fontId="17" fillId="0" borderId="1" xfId="608" applyFont="1" applyBorder="1" applyAlignment="1">
      <alignment horizontal="left" vertical="center" wrapText="1" indent="1"/>
    </xf>
    <xf numFmtId="0" fontId="17" fillId="0" borderId="1" xfId="609" applyFont="1" applyFill="1" applyBorder="1" applyAlignment="1">
      <alignment horizontal="right" vertical="center" wrapText="1"/>
    </xf>
    <xf numFmtId="0" fontId="82" fillId="0" borderId="1" xfId="608" applyFont="1" applyBorder="1" applyAlignment="1">
      <alignment horizontal="left" vertical="center" indent="1"/>
    </xf>
    <xf numFmtId="180" fontId="17" fillId="0" borderId="1" xfId="609" applyNumberFormat="1" applyFont="1" applyFill="1" applyBorder="1" applyAlignment="1" applyProtection="1">
      <alignment horizontal="right" vertical="center"/>
      <protection locked="0"/>
    </xf>
    <xf numFmtId="182" fontId="82" fillId="0" borderId="1" xfId="610" applyNumberFormat="1" applyFont="1" applyFill="1" applyBorder="1" applyAlignment="1" applyProtection="1">
      <alignment vertical="center"/>
      <protection locked="0"/>
    </xf>
    <xf numFmtId="0" fontId="27" fillId="0" borderId="1" xfId="389" applyFont="1" applyFill="1" applyBorder="1" applyAlignment="1">
      <alignment horizontal="left" vertical="center" wrapText="1" indent="1"/>
    </xf>
    <xf numFmtId="0" fontId="19" fillId="0" borderId="1" xfId="611" applyFont="1" applyFill="1" applyBorder="1" applyAlignment="1">
      <alignment horizontal="right" vertical="center"/>
    </xf>
    <xf numFmtId="182" fontId="19" fillId="0" borderId="1" xfId="611" applyNumberFormat="1" applyFont="1" applyFill="1" applyBorder="1">
      <alignment vertical="center"/>
    </xf>
    <xf numFmtId="0" fontId="17" fillId="0" borderId="1" xfId="389" applyFont="1" applyFill="1" applyBorder="1" applyAlignment="1">
      <alignment horizontal="left" vertical="center" wrapText="1" indent="2"/>
    </xf>
    <xf numFmtId="0" fontId="82" fillId="0" borderId="1" xfId="611" applyFont="1" applyFill="1" applyBorder="1" applyAlignment="1">
      <alignment horizontal="right" vertical="center"/>
    </xf>
    <xf numFmtId="182" fontId="82" fillId="0" borderId="1" xfId="611" applyNumberFormat="1" applyFont="1" applyFill="1" applyBorder="1">
      <alignment vertical="center"/>
    </xf>
    <xf numFmtId="182" fontId="17" fillId="0" borderId="1" xfId="608" applyNumberFormat="1" applyFont="1" applyFill="1" applyBorder="1" applyAlignment="1">
      <alignment horizontal="left" vertical="center" wrapText="1"/>
    </xf>
    <xf numFmtId="0" fontId="82" fillId="0" borderId="0" xfId="389" applyFont="1" applyFill="1">
      <alignment vertical="center"/>
    </xf>
    <xf numFmtId="0" fontId="17" fillId="0" borderId="1" xfId="389" applyFont="1" applyFill="1" applyBorder="1" applyAlignment="1">
      <alignment horizontal="left" vertical="center" wrapText="1" indent="3"/>
    </xf>
    <xf numFmtId="180" fontId="82" fillId="0" borderId="1" xfId="610" applyNumberFormat="1" applyFont="1" applyFill="1" applyBorder="1" applyAlignment="1" applyProtection="1">
      <alignment horizontal="right" vertical="center"/>
      <protection locked="0"/>
    </xf>
    <xf numFmtId="0" fontId="82" fillId="0" borderId="1" xfId="612" applyFont="1" applyFill="1" applyBorder="1" applyAlignment="1">
      <alignment horizontal="right" vertical="center"/>
    </xf>
    <xf numFmtId="179" fontId="17" fillId="0" borderId="1" xfId="609" applyNumberFormat="1" applyFont="1" applyFill="1" applyBorder="1" applyAlignment="1">
      <alignment horizontal="left" vertical="center"/>
    </xf>
    <xf numFmtId="182" fontId="82" fillId="0" borderId="1" xfId="610" applyNumberFormat="1" applyFont="1" applyFill="1" applyBorder="1" applyAlignment="1" applyProtection="1">
      <alignment horizontal="right" vertical="center"/>
      <protection locked="0"/>
    </xf>
    <xf numFmtId="0" fontId="82" fillId="0" borderId="1" xfId="614" applyNumberFormat="1" applyFont="1" applyFill="1" applyBorder="1" applyAlignment="1" applyProtection="1">
      <alignment horizontal="right" vertical="center"/>
      <protection locked="0"/>
    </xf>
    <xf numFmtId="0" fontId="82" fillId="0" borderId="1" xfId="613" applyNumberFormat="1" applyFont="1" applyFill="1" applyBorder="1" applyAlignment="1" applyProtection="1">
      <alignment horizontal="right" vertical="center"/>
      <protection locked="0"/>
    </xf>
    <xf numFmtId="182" fontId="82" fillId="0" borderId="1" xfId="613" applyNumberFormat="1" applyFont="1" applyFill="1" applyBorder="1" applyAlignment="1" applyProtection="1">
      <alignment vertical="center" wrapText="1"/>
      <protection locked="0"/>
    </xf>
    <xf numFmtId="182" fontId="17" fillId="0" borderId="1" xfId="608" applyNumberFormat="1" applyFont="1" applyFill="1" applyBorder="1" applyAlignment="1">
      <alignment vertical="center"/>
    </xf>
    <xf numFmtId="0" fontId="19" fillId="0" borderId="1" xfId="389" applyFont="1" applyFill="1" applyBorder="1" applyAlignment="1">
      <alignment horizontal="left" vertical="center" wrapText="1" indent="1"/>
    </xf>
    <xf numFmtId="0" fontId="82" fillId="0" borderId="1" xfId="389" applyFont="1" applyFill="1" applyBorder="1" applyAlignment="1">
      <alignment horizontal="left" vertical="center" wrapText="1" indent="2"/>
    </xf>
    <xf numFmtId="182" fontId="82" fillId="0" borderId="1" xfId="615" applyNumberFormat="1" applyFont="1" applyFill="1" applyBorder="1" applyAlignment="1" applyProtection="1">
      <alignment horizontal="right" vertical="center"/>
      <protection locked="0"/>
    </xf>
    <xf numFmtId="179" fontId="94" fillId="0" borderId="1" xfId="389" applyNumberFormat="1" applyFont="1" applyBorder="1" applyAlignment="1">
      <alignment horizontal="left" vertical="center" wrapText="1"/>
    </xf>
    <xf numFmtId="0" fontId="19" fillId="0" borderId="1" xfId="614" applyNumberFormat="1" applyFont="1" applyFill="1" applyBorder="1" applyAlignment="1" applyProtection="1">
      <alignment horizontal="right" vertical="center"/>
      <protection locked="0"/>
    </xf>
    <xf numFmtId="0" fontId="19" fillId="0" borderId="1" xfId="613" applyNumberFormat="1" applyFont="1" applyFill="1" applyBorder="1" applyAlignment="1" applyProtection="1">
      <alignment horizontal="right" vertical="center"/>
      <protection locked="0"/>
    </xf>
    <xf numFmtId="0" fontId="17" fillId="0" borderId="0" xfId="389" applyFont="1">
      <alignment vertical="center"/>
    </xf>
    <xf numFmtId="0" fontId="36" fillId="0" borderId="0" xfId="389" applyFont="1" applyAlignment="1">
      <alignment horizontal="left" vertical="center"/>
    </xf>
    <xf numFmtId="0" fontId="23" fillId="0" borderId="1" xfId="608" applyFont="1" applyBorder="1" applyAlignment="1">
      <alignment horizontal="center" vertical="center"/>
    </xf>
    <xf numFmtId="182" fontId="23" fillId="0" borderId="1" xfId="608" applyNumberFormat="1" applyFont="1" applyFill="1" applyBorder="1" applyAlignment="1">
      <alignment vertical="center" wrapText="1"/>
    </xf>
    <xf numFmtId="0" fontId="27" fillId="0" borderId="1" xfId="608" applyFont="1" applyBorder="1" applyAlignment="1">
      <alignment horizontal="center" vertical="center"/>
    </xf>
    <xf numFmtId="0" fontId="17" fillId="0" borderId="7" xfId="180" applyFont="1" applyFill="1" applyBorder="1" applyAlignment="1">
      <alignment vertical="center" wrapText="1"/>
    </xf>
    <xf numFmtId="3" fontId="17" fillId="0" borderId="7" xfId="402" applyNumberFormat="1" applyFont="1" applyFill="1" applyBorder="1" applyAlignment="1" applyProtection="1">
      <alignment vertical="center" shrinkToFit="1"/>
      <protection locked="0"/>
    </xf>
    <xf numFmtId="1" fontId="17" fillId="0" borderId="11" xfId="0" applyNumberFormat="1" applyFont="1" applyFill="1" applyBorder="1" applyAlignment="1" applyProtection="1">
      <alignment vertical="center"/>
      <protection locked="0"/>
    </xf>
    <xf numFmtId="0" fontId="36" fillId="0" borderId="0" xfId="0" applyFont="1" applyFill="1" applyAlignment="1" applyProtection="1">
      <alignment vertical="center"/>
      <protection locked="0"/>
    </xf>
    <xf numFmtId="0" fontId="36" fillId="0" borderId="0" xfId="7851" applyNumberFormat="1" applyFont="1" applyFill="1" applyBorder="1" applyAlignment="1"/>
    <xf numFmtId="0" fontId="27" fillId="0" borderId="0" xfId="0" applyFont="1" applyFill="1" applyAlignment="1" applyProtection="1">
      <alignment horizontal="right"/>
      <protection locked="0"/>
    </xf>
    <xf numFmtId="179" fontId="27" fillId="0" borderId="0" xfId="7851" applyNumberFormat="1" applyFont="1" applyFill="1" applyBorder="1" applyAlignment="1">
      <alignment horizontal="right" wrapText="1"/>
    </xf>
    <xf numFmtId="0" fontId="36" fillId="0" borderId="0" xfId="7851" applyNumberFormat="1" applyFont="1" applyFill="1" applyBorder="1" applyAlignment="1">
      <alignment horizontal="right"/>
    </xf>
    <xf numFmtId="0" fontId="27" fillId="0" borderId="0" xfId="0" applyFont="1" applyFill="1" applyBorder="1" applyAlignment="1" applyProtection="1">
      <alignment horizontal="right" vertical="center"/>
      <protection locked="0"/>
    </xf>
    <xf numFmtId="1" fontId="27" fillId="0" borderId="7" xfId="180" applyNumberFormat="1" applyFont="1" applyBorder="1" applyAlignment="1">
      <alignment horizontal="left" vertical="center"/>
    </xf>
    <xf numFmtId="0" fontId="17" fillId="0" borderId="7" xfId="180" applyFont="1" applyFill="1" applyBorder="1" applyAlignment="1">
      <alignment horizontal="left" vertical="center" wrapText="1" indent="2"/>
    </xf>
    <xf numFmtId="178" fontId="17" fillId="0" borderId="8" xfId="0" applyNumberFormat="1" applyFont="1" applyFill="1" applyBorder="1" applyAlignment="1" applyProtection="1">
      <alignment horizontal="left" vertical="center"/>
      <protection locked="0"/>
    </xf>
    <xf numFmtId="176" fontId="55" fillId="0" borderId="0" xfId="389" applyNumberFormat="1" applyFont="1" applyFill="1">
      <alignment vertical="center"/>
    </xf>
    <xf numFmtId="176" fontId="23" fillId="0" borderId="1" xfId="608" applyNumberFormat="1" applyFont="1" applyFill="1" applyBorder="1" applyAlignment="1">
      <alignment horizontal="center" vertical="center" wrapText="1"/>
    </xf>
    <xf numFmtId="176" fontId="17" fillId="0" borderId="1" xfId="609" applyNumberFormat="1" applyFont="1" applyFill="1" applyBorder="1" applyAlignment="1">
      <alignment vertical="center"/>
    </xf>
    <xf numFmtId="176" fontId="71" fillId="0" borderId="1" xfId="608" applyNumberFormat="1" applyFont="1" applyFill="1" applyBorder="1" applyAlignment="1">
      <alignment horizontal="right" vertical="center"/>
    </xf>
    <xf numFmtId="176" fontId="82" fillId="0" borderId="1" xfId="612" applyNumberFormat="1" applyFont="1" applyFill="1" applyBorder="1" applyAlignment="1">
      <alignment vertical="center"/>
    </xf>
    <xf numFmtId="176" fontId="55" fillId="0" borderId="0" xfId="389" applyNumberFormat="1">
      <alignment vertical="center"/>
    </xf>
    <xf numFmtId="176" fontId="55" fillId="0" borderId="0" xfId="389" applyNumberFormat="1" applyFill="1">
      <alignment vertical="center"/>
    </xf>
    <xf numFmtId="0" fontId="11" fillId="0" borderId="18" xfId="0" applyFont="1" applyFill="1" applyBorder="1" applyAlignment="1" applyProtection="1">
      <alignment horizontal="center" vertical="center" wrapText="1"/>
      <protection locked="0"/>
    </xf>
    <xf numFmtId="0" fontId="18" fillId="0" borderId="0" xfId="92" applyAlignment="1">
      <alignment horizontal="center" vertical="center"/>
    </xf>
    <xf numFmtId="0" fontId="95" fillId="0" borderId="0" xfId="14820" applyFont="1" applyAlignment="1">
      <alignment horizontal="center" vertical="center"/>
    </xf>
    <xf numFmtId="0" fontId="153" fillId="0" borderId="0" xfId="16357" applyFont="1" applyFill="1"/>
    <xf numFmtId="0" fontId="18" fillId="0" borderId="0" xfId="92"/>
    <xf numFmtId="0" fontId="153" fillId="0" borderId="0" xfId="16357" applyFont="1" applyFill="1" applyAlignment="1">
      <alignment horizontal="center" vertical="center"/>
    </xf>
    <xf numFmtId="0" fontId="153" fillId="0" borderId="0" xfId="16357" applyFont="1" applyFill="1" applyAlignment="1">
      <alignment horizontal="right" vertical="center"/>
    </xf>
    <xf numFmtId="0" fontId="154" fillId="0" borderId="1" xfId="16357" applyFont="1" applyFill="1" applyBorder="1" applyAlignment="1">
      <alignment horizontal="center" vertical="center"/>
    </xf>
    <xf numFmtId="1" fontId="155" fillId="0" borderId="1" xfId="17404" applyNumberFormat="1" applyFont="1" applyFill="1" applyBorder="1" applyAlignment="1" applyProtection="1">
      <alignment vertical="center"/>
      <protection locked="0"/>
    </xf>
    <xf numFmtId="1" fontId="155" fillId="0" borderId="1" xfId="17404" applyNumberFormat="1" applyFont="1" applyFill="1" applyBorder="1" applyAlignment="1" applyProtection="1">
      <alignment horizontal="right" vertical="center"/>
      <protection locked="0"/>
    </xf>
    <xf numFmtId="1" fontId="156" fillId="0" borderId="1" xfId="17404" applyNumberFormat="1" applyFont="1" applyFill="1" applyBorder="1" applyAlignment="1" applyProtection="1">
      <alignment vertical="center"/>
      <protection locked="0"/>
    </xf>
    <xf numFmtId="1" fontId="156" fillId="0" borderId="1" xfId="17404" applyNumberFormat="1" applyFont="1" applyFill="1" applyBorder="1" applyAlignment="1" applyProtection="1">
      <alignment horizontal="right" vertical="center"/>
      <protection locked="0"/>
    </xf>
    <xf numFmtId="3" fontId="155" fillId="0" borderId="1" xfId="17404" applyNumberFormat="1" applyFont="1" applyFill="1" applyBorder="1" applyAlignment="1" applyProtection="1">
      <alignment horizontal="right" vertical="center"/>
      <protection locked="0"/>
    </xf>
    <xf numFmtId="0" fontId="156" fillId="0" borderId="1" xfId="17404" applyNumberFormat="1" applyFont="1" applyFill="1" applyBorder="1" applyAlignment="1" applyProtection="1">
      <alignment vertical="center"/>
      <protection locked="0"/>
    </xf>
    <xf numFmtId="3" fontId="156" fillId="0" borderId="1" xfId="17404" applyNumberFormat="1" applyFont="1" applyFill="1" applyBorder="1" applyAlignment="1" applyProtection="1">
      <alignment horizontal="right" vertical="center"/>
      <protection locked="0"/>
    </xf>
    <xf numFmtId="3" fontId="156" fillId="0" borderId="1" xfId="17404" applyNumberFormat="1" applyFont="1" applyFill="1" applyBorder="1" applyAlignment="1" applyProtection="1">
      <alignment vertical="center"/>
      <protection locked="0"/>
    </xf>
    <xf numFmtId="3" fontId="156" fillId="0" borderId="1" xfId="17404" applyNumberFormat="1" applyFont="1" applyFill="1" applyBorder="1" applyAlignment="1" applyProtection="1">
      <alignment horizontal="right" vertical="center"/>
    </xf>
    <xf numFmtId="0" fontId="156" fillId="0" borderId="1" xfId="17404" applyFont="1" applyFill="1" applyBorder="1" applyAlignment="1" applyProtection="1">
      <alignment vertical="center" wrapText="1"/>
      <protection locked="0"/>
    </xf>
    <xf numFmtId="0" fontId="156" fillId="0" borderId="1" xfId="17404" applyFont="1" applyFill="1" applyBorder="1" applyAlignment="1" applyProtection="1">
      <alignment horizontal="right" vertical="center"/>
      <protection locked="0"/>
    </xf>
    <xf numFmtId="0" fontId="18" fillId="0" borderId="0" xfId="16359"/>
    <xf numFmtId="0" fontId="18" fillId="0" borderId="0" xfId="16359" applyAlignment="1">
      <alignment horizontal="right"/>
    </xf>
    <xf numFmtId="0" fontId="57" fillId="0" borderId="1" xfId="16359" applyFont="1" applyBorder="1" applyAlignment="1">
      <alignment horizontal="center" vertical="center"/>
    </xf>
    <xf numFmtId="3" fontId="158" fillId="0" borderId="1" xfId="17406" applyNumberFormat="1" applyFont="1" applyFill="1" applyBorder="1" applyAlignment="1" applyProtection="1">
      <alignment horizontal="left" vertical="center"/>
      <protection locked="0"/>
    </xf>
    <xf numFmtId="0" fontId="18" fillId="0" borderId="0" xfId="16360"/>
    <xf numFmtId="0" fontId="57" fillId="0" borderId="1" xfId="16360" applyFont="1" applyBorder="1" applyAlignment="1">
      <alignment horizontal="center" vertical="center"/>
    </xf>
    <xf numFmtId="0" fontId="57" fillId="0" borderId="1" xfId="16360" applyFont="1" applyBorder="1" applyAlignment="1">
      <alignment vertical="center"/>
    </xf>
    <xf numFmtId="0" fontId="18" fillId="0" borderId="1" xfId="16360" applyBorder="1" applyAlignment="1">
      <alignment vertical="center"/>
    </xf>
    <xf numFmtId="0" fontId="18" fillId="0" borderId="0" xfId="16361"/>
    <xf numFmtId="0" fontId="18" fillId="0" borderId="0" xfId="16361" applyAlignment="1">
      <alignment horizontal="right"/>
    </xf>
    <xf numFmtId="0" fontId="57" fillId="0" borderId="1" xfId="16361" applyFont="1" applyBorder="1" applyAlignment="1">
      <alignment horizontal="center" vertical="center"/>
    </xf>
    <xf numFmtId="0" fontId="18" fillId="0" borderId="1" xfId="16361" applyFont="1" applyBorder="1" applyAlignment="1">
      <alignment horizontal="center" vertical="center"/>
    </xf>
    <xf numFmtId="4" fontId="18" fillId="0" borderId="54" xfId="16373" applyNumberFormat="1" applyFont="1" applyBorder="1" applyAlignment="1">
      <alignment horizontal="right" vertical="center" wrapText="1"/>
    </xf>
    <xf numFmtId="4" fontId="160" fillId="0" borderId="55" xfId="16369" applyNumberFormat="1" applyFont="1" applyBorder="1" applyAlignment="1">
      <alignment vertical="center" wrapText="1"/>
    </xf>
    <xf numFmtId="4" fontId="18" fillId="0" borderId="54" xfId="16375" applyNumberFormat="1" applyFont="1" applyBorder="1" applyAlignment="1">
      <alignment horizontal="right" vertical="center" wrapText="1"/>
    </xf>
    <xf numFmtId="4" fontId="160" fillId="0" borderId="55" xfId="16371" applyNumberFormat="1" applyFont="1" applyBorder="1" applyAlignment="1">
      <alignment vertical="center" wrapText="1"/>
    </xf>
    <xf numFmtId="4" fontId="57" fillId="0" borderId="1" xfId="16361" applyNumberFormat="1" applyFont="1" applyBorder="1" applyAlignment="1">
      <alignment horizontal="right" vertical="center"/>
    </xf>
    <xf numFmtId="0" fontId="18" fillId="0" borderId="0" xfId="16376"/>
    <xf numFmtId="0" fontId="158" fillId="0" borderId="0" xfId="92" applyFont="1"/>
    <xf numFmtId="0" fontId="153" fillId="0" borderId="0" xfId="16357" applyFont="1" applyFill="1" applyAlignment="1">
      <alignment vertical="center"/>
    </xf>
    <xf numFmtId="1" fontId="154" fillId="0" borderId="1" xfId="16357" applyNumberFormat="1" applyFont="1" applyFill="1" applyBorder="1" applyAlignment="1">
      <alignment vertical="center"/>
    </xf>
    <xf numFmtId="0" fontId="163" fillId="0" borderId="0" xfId="16357" applyFont="1" applyFill="1" applyAlignment="1">
      <alignment vertical="center"/>
    </xf>
    <xf numFmtId="0" fontId="36" fillId="0" borderId="0" xfId="16359" applyFont="1"/>
    <xf numFmtId="180" fontId="158" fillId="0" borderId="1" xfId="17406" applyNumberFormat="1" applyFont="1" applyFill="1" applyBorder="1" applyAlignment="1" applyProtection="1">
      <alignment vertical="center"/>
      <protection locked="0"/>
    </xf>
    <xf numFmtId="180" fontId="75" fillId="56" borderId="1" xfId="17406" applyNumberFormat="1" applyFont="1" applyFill="1" applyBorder="1" applyAlignment="1" applyProtection="1">
      <alignment vertical="center"/>
      <protection locked="0"/>
    </xf>
    <xf numFmtId="0" fontId="18" fillId="0" borderId="0" xfId="16359" applyAlignment="1">
      <alignment horizontal="right" vertical="center"/>
    </xf>
    <xf numFmtId="0" fontId="36" fillId="0" borderId="0" xfId="16360" applyFont="1"/>
    <xf numFmtId="3" fontId="158" fillId="0" borderId="1" xfId="17406" applyNumberFormat="1" applyFont="1" applyFill="1" applyBorder="1" applyAlignment="1" applyProtection="1">
      <alignment horizontal="center" vertical="center"/>
      <protection locked="0"/>
    </xf>
    <xf numFmtId="0" fontId="57" fillId="0" borderId="0" xfId="27428" applyFont="1"/>
    <xf numFmtId="0" fontId="0" fillId="0" borderId="0" xfId="91" applyFont="1" applyFill="1" applyAlignment="1">
      <alignment vertical="center"/>
    </xf>
    <xf numFmtId="0" fontId="18" fillId="56" borderId="0" xfId="91" applyFont="1" applyFill="1" applyAlignment="1">
      <alignment vertical="center"/>
    </xf>
    <xf numFmtId="0" fontId="157" fillId="0" borderId="0" xfId="27428" applyFont="1" applyAlignment="1">
      <alignment horizontal="center" vertical="center"/>
    </xf>
    <xf numFmtId="0" fontId="158" fillId="0" borderId="0" xfId="27428" applyFont="1" applyAlignment="1">
      <alignment horizontal="right" vertical="center"/>
    </xf>
    <xf numFmtId="0" fontId="159" fillId="0" borderId="1" xfId="27428" applyFont="1" applyBorder="1" applyAlignment="1">
      <alignment horizontal="center" vertical="center"/>
    </xf>
    <xf numFmtId="0" fontId="36" fillId="56" borderId="0" xfId="91" applyFont="1" applyFill="1" applyAlignment="1">
      <alignment vertical="center"/>
    </xf>
    <xf numFmtId="0" fontId="57" fillId="0" borderId="1" xfId="27428" applyFont="1" applyBorder="1" applyAlignment="1">
      <alignment horizontal="left" vertical="center"/>
    </xf>
    <xf numFmtId="0" fontId="57" fillId="0" borderId="1" xfId="27428" applyFont="1" applyBorder="1" applyAlignment="1">
      <alignment horizontal="center" vertical="center"/>
    </xf>
    <xf numFmtId="0" fontId="156" fillId="56" borderId="0" xfId="91" applyFont="1" applyFill="1" applyAlignment="1">
      <alignment vertical="center"/>
    </xf>
    <xf numFmtId="0" fontId="18" fillId="0" borderId="1" xfId="27428" applyFont="1" applyBorder="1" applyAlignment="1">
      <alignment horizontal="left" vertical="center"/>
    </xf>
    <xf numFmtId="0" fontId="18" fillId="0" borderId="1" xfId="27428" applyBorder="1" applyAlignment="1">
      <alignment horizontal="center" vertical="center"/>
    </xf>
    <xf numFmtId="0" fontId="156" fillId="56" borderId="1" xfId="91" applyFont="1" applyFill="1" applyBorder="1" applyAlignment="1">
      <alignment horizontal="center" vertical="center"/>
    </xf>
    <xf numFmtId="0" fontId="18" fillId="0" borderId="1" xfId="27428" applyFont="1" applyBorder="1" applyAlignment="1">
      <alignment horizontal="center" vertical="center"/>
    </xf>
    <xf numFmtId="0" fontId="36" fillId="0" borderId="0" xfId="27428" applyFont="1" applyAlignment="1">
      <alignment horizontal="left" vertical="center"/>
    </xf>
    <xf numFmtId="0" fontId="159" fillId="0" borderId="0" xfId="92" applyFont="1" applyFill="1" applyAlignment="1">
      <alignment horizontal="center" vertical="center"/>
    </xf>
    <xf numFmtId="0" fontId="170" fillId="0" borderId="56" xfId="27645" applyFont="1" applyFill="1" applyBorder="1" applyAlignment="1">
      <alignment horizontal="center" vertical="center" wrapText="1"/>
    </xf>
    <xf numFmtId="0" fontId="18" fillId="0" borderId="0" xfId="92" applyAlignment="1">
      <alignment wrapText="1"/>
    </xf>
    <xf numFmtId="0" fontId="51" fillId="0" borderId="1" xfId="16393" applyFont="1" applyBorder="1" applyAlignment="1">
      <alignment horizontal="center" vertical="center" wrapText="1"/>
    </xf>
    <xf numFmtId="0" fontId="18" fillId="0" borderId="0" xfId="16376" applyAlignment="1">
      <alignment wrapText="1"/>
    </xf>
    <xf numFmtId="0" fontId="36" fillId="0" borderId="0" xfId="16376" applyFont="1" applyAlignment="1">
      <alignment horizontal="center" vertical="center"/>
    </xf>
    <xf numFmtId="0" fontId="51" fillId="0" borderId="56" xfId="27645" applyFont="1" applyBorder="1" applyAlignment="1">
      <alignment horizontal="center" vertical="center" wrapText="1"/>
    </xf>
    <xf numFmtId="0" fontId="51" fillId="0" borderId="0" xfId="92" applyFont="1" applyAlignment="1">
      <alignment horizontal="center"/>
    </xf>
    <xf numFmtId="0" fontId="51" fillId="0" borderId="1" xfId="16406" applyFont="1" applyBorder="1" applyAlignment="1">
      <alignment horizontal="center" vertical="center"/>
    </xf>
    <xf numFmtId="0" fontId="51" fillId="0" borderId="1" xfId="16397" applyFont="1" applyBorder="1" applyAlignment="1">
      <alignment horizontal="center" vertical="center"/>
    </xf>
    <xf numFmtId="0" fontId="51" fillId="0" borderId="1" xfId="16396" applyFont="1" applyBorder="1" applyAlignment="1">
      <alignment horizontal="center" vertical="center"/>
    </xf>
    <xf numFmtId="0" fontId="51" fillId="0" borderId="1" xfId="16395" applyFont="1" applyBorder="1" applyAlignment="1">
      <alignment horizontal="center" vertical="center"/>
    </xf>
    <xf numFmtId="0" fontId="51" fillId="0" borderId="1" xfId="16393" applyFont="1" applyBorder="1" applyAlignment="1">
      <alignment horizontal="center" vertical="center"/>
    </xf>
    <xf numFmtId="0" fontId="51" fillId="0" borderId="1" xfId="16392" applyFont="1" applyBorder="1" applyAlignment="1">
      <alignment horizontal="center" vertical="center"/>
    </xf>
    <xf numFmtId="0" fontId="51" fillId="0" borderId="1" xfId="16391" applyFont="1" applyBorder="1" applyAlignment="1">
      <alignment horizontal="center" vertical="center"/>
    </xf>
    <xf numFmtId="207" fontId="51" fillId="0" borderId="56" xfId="27645" applyNumberFormat="1" applyFont="1" applyBorder="1" applyAlignment="1">
      <alignment horizontal="center" vertical="center"/>
    </xf>
    <xf numFmtId="0" fontId="51" fillId="0" borderId="56" xfId="27645" applyFont="1" applyBorder="1" applyAlignment="1">
      <alignment horizontal="center" vertical="center"/>
    </xf>
    <xf numFmtId="3" fontId="51" fillId="0" borderId="56" xfId="27645" applyNumberFormat="1" applyFont="1" applyBorder="1" applyAlignment="1">
      <alignment horizontal="center" vertical="center"/>
    </xf>
    <xf numFmtId="0" fontId="36" fillId="0" borderId="0" xfId="182" applyFont="1" applyFill="1">
      <alignment vertical="center"/>
    </xf>
    <xf numFmtId="0" fontId="18" fillId="0" borderId="0" xfId="27428"/>
    <xf numFmtId="0" fontId="57" fillId="0" borderId="0" xfId="92" applyFont="1"/>
    <xf numFmtId="0" fontId="18" fillId="0" borderId="1" xfId="16360" applyFont="1" applyBorder="1" applyAlignment="1">
      <alignment vertical="center"/>
    </xf>
    <xf numFmtId="0" fontId="168" fillId="0" borderId="0" xfId="27648" applyFont="1" applyAlignment="1">
      <alignment horizontal="center" wrapText="1"/>
    </xf>
    <xf numFmtId="0" fontId="36" fillId="0" borderId="0" xfId="16361" applyFont="1"/>
    <xf numFmtId="180" fontId="57" fillId="0" borderId="1" xfId="16359" applyNumberFormat="1" applyFont="1" applyBorder="1" applyAlignment="1">
      <alignment horizontal="right" vertical="center"/>
    </xf>
    <xf numFmtId="0" fontId="57" fillId="0" borderId="1" xfId="16359" applyFont="1" applyBorder="1" applyAlignment="1">
      <alignment horizontal="left" vertical="center"/>
    </xf>
    <xf numFmtId="0" fontId="36" fillId="0" borderId="0" xfId="16359" applyFont="1" applyAlignment="1"/>
    <xf numFmtId="0" fontId="18" fillId="0" borderId="0" xfId="27428"/>
    <xf numFmtId="0" fontId="17" fillId="58" borderId="1" xfId="27428" applyNumberFormat="1" applyFont="1" applyFill="1" applyBorder="1" applyAlignment="1" applyProtection="1">
      <alignment horizontal="left" vertical="center"/>
    </xf>
    <xf numFmtId="0" fontId="17" fillId="58" borderId="58" xfId="27428" applyNumberFormat="1" applyFont="1" applyFill="1" applyBorder="1" applyAlignment="1" applyProtection="1">
      <alignment horizontal="left" vertical="center"/>
    </xf>
    <xf numFmtId="0" fontId="27" fillId="58" borderId="57" xfId="27428" applyNumberFormat="1" applyFont="1" applyFill="1" applyBorder="1" applyAlignment="1" applyProtection="1">
      <alignment horizontal="left" vertical="center"/>
    </xf>
    <xf numFmtId="0" fontId="17" fillId="58" borderId="57" xfId="27428" applyNumberFormat="1" applyFont="1" applyFill="1" applyBorder="1" applyAlignment="1" applyProtection="1">
      <alignment horizontal="left" vertical="center"/>
    </xf>
    <xf numFmtId="0" fontId="17" fillId="58" borderId="59" xfId="27428" applyNumberFormat="1" applyFont="1" applyFill="1" applyBorder="1" applyAlignment="1" applyProtection="1">
      <alignment horizontal="left" vertical="center"/>
    </xf>
    <xf numFmtId="3" fontId="17" fillId="67" borderId="1" xfId="27428" applyNumberFormat="1" applyFont="1" applyFill="1" applyBorder="1" applyAlignment="1" applyProtection="1">
      <alignment horizontal="right" vertical="center"/>
    </xf>
    <xf numFmtId="3" fontId="17" fillId="67" borderId="25" xfId="27428" applyNumberFormat="1" applyFont="1" applyFill="1" applyBorder="1" applyAlignment="1" applyProtection="1">
      <alignment horizontal="right" vertical="center"/>
    </xf>
    <xf numFmtId="3" fontId="17" fillId="17" borderId="1" xfId="27428" applyNumberFormat="1" applyFont="1" applyFill="1" applyBorder="1" applyAlignment="1" applyProtection="1">
      <alignment horizontal="right" vertical="center"/>
    </xf>
    <xf numFmtId="0" fontId="17" fillId="58" borderId="26" xfId="27428" applyNumberFormat="1" applyFont="1" applyFill="1" applyBorder="1" applyAlignment="1" applyProtection="1">
      <alignment horizontal="left" vertical="center"/>
    </xf>
    <xf numFmtId="0" fontId="27" fillId="58" borderId="59" xfId="27428" applyNumberFormat="1" applyFont="1" applyFill="1" applyBorder="1" applyAlignment="1" applyProtection="1">
      <alignment horizontal="left" vertical="center"/>
    </xf>
    <xf numFmtId="0" fontId="17" fillId="58" borderId="3" xfId="27428" applyNumberFormat="1" applyFont="1" applyFill="1" applyBorder="1" applyAlignment="1" applyProtection="1">
      <alignment horizontal="left" vertical="center"/>
    </xf>
    <xf numFmtId="0" fontId="17" fillId="58" borderId="2" xfId="27428" applyNumberFormat="1" applyFont="1" applyFill="1" applyBorder="1" applyAlignment="1" applyProtection="1">
      <alignment horizontal="left" vertical="center"/>
    </xf>
    <xf numFmtId="3" fontId="27" fillId="58" borderId="22" xfId="27428" applyNumberFormat="1" applyFont="1" applyFill="1" applyBorder="1" applyAlignment="1" applyProtection="1">
      <alignment horizontal="center" vertical="center"/>
    </xf>
    <xf numFmtId="0" fontId="18" fillId="0" borderId="0" xfId="27428" applyFont="1"/>
    <xf numFmtId="0" fontId="17" fillId="0" borderId="1" xfId="27428" applyNumberFormat="1" applyFont="1" applyFill="1" applyBorder="1" applyAlignment="1" applyProtection="1">
      <alignment horizontal="left" vertical="center"/>
    </xf>
    <xf numFmtId="0" fontId="17" fillId="0" borderId="57" xfId="27428" applyNumberFormat="1" applyFont="1" applyFill="1" applyBorder="1" applyAlignment="1" applyProtection="1">
      <alignment horizontal="left" vertical="center"/>
    </xf>
    <xf numFmtId="3" fontId="17" fillId="0" borderId="25" xfId="27428" applyNumberFormat="1" applyFont="1" applyFill="1" applyBorder="1" applyAlignment="1" applyProtection="1">
      <alignment horizontal="right" vertical="center"/>
    </xf>
    <xf numFmtId="3" fontId="17" fillId="0" borderId="1" xfId="27428" applyNumberFormat="1" applyFont="1" applyFill="1" applyBorder="1" applyAlignment="1" applyProtection="1">
      <alignment horizontal="right" vertical="center"/>
    </xf>
    <xf numFmtId="0" fontId="27" fillId="0" borderId="57" xfId="27428" applyNumberFormat="1" applyFont="1" applyFill="1" applyBorder="1" applyAlignment="1" applyProtection="1">
      <alignment horizontal="left" vertical="center"/>
    </xf>
    <xf numFmtId="0" fontId="17" fillId="0" borderId="58" xfId="27428" applyNumberFormat="1" applyFont="1" applyFill="1" applyBorder="1" applyAlignment="1" applyProtection="1">
      <alignment horizontal="left" vertical="center"/>
    </xf>
    <xf numFmtId="0" fontId="27" fillId="0" borderId="22" xfId="27428" applyNumberFormat="1" applyFont="1" applyFill="1" applyBorder="1" applyAlignment="1" applyProtection="1">
      <alignment horizontal="center" vertical="center"/>
    </xf>
    <xf numFmtId="0" fontId="27" fillId="0" borderId="1" xfId="27428" applyNumberFormat="1" applyFont="1" applyFill="1" applyBorder="1" applyAlignment="1" applyProtection="1">
      <alignment horizontal="center" vertical="center"/>
    </xf>
    <xf numFmtId="0" fontId="18" fillId="0" borderId="0" xfId="27428" applyAlignment="1">
      <alignment horizontal="right" vertical="center"/>
    </xf>
    <xf numFmtId="0" fontId="163" fillId="0" borderId="0" xfId="16357" applyFont="1" applyFill="1"/>
    <xf numFmtId="3" fontId="155" fillId="0" borderId="63" xfId="17404" applyNumberFormat="1" applyFont="1" applyFill="1" applyBorder="1" applyAlignment="1" applyProtection="1">
      <alignment horizontal="right" vertical="center"/>
      <protection locked="0"/>
    </xf>
    <xf numFmtId="1" fontId="156" fillId="0" borderId="63" xfId="17404" applyNumberFormat="1" applyFont="1" applyFill="1" applyBorder="1" applyAlignment="1" applyProtection="1">
      <alignment horizontal="right" vertical="center"/>
      <protection locked="0"/>
    </xf>
    <xf numFmtId="1" fontId="156" fillId="0" borderId="63" xfId="17404" applyNumberFormat="1" applyFont="1" applyFill="1" applyBorder="1" applyAlignment="1" applyProtection="1">
      <alignment vertical="center"/>
      <protection locked="0"/>
    </xf>
    <xf numFmtId="1" fontId="155" fillId="0" borderId="63" xfId="17404" applyNumberFormat="1" applyFont="1" applyFill="1" applyBorder="1" applyAlignment="1" applyProtection="1">
      <alignment horizontal="right" vertical="center"/>
      <protection locked="0"/>
    </xf>
    <xf numFmtId="1" fontId="155" fillId="0" borderId="63" xfId="17404" applyNumberFormat="1" applyFont="1" applyFill="1" applyBorder="1" applyAlignment="1" applyProtection="1">
      <alignment vertical="center"/>
      <protection locked="0"/>
    </xf>
    <xf numFmtId="1" fontId="154" fillId="0" borderId="63" xfId="16357" applyNumberFormat="1" applyFont="1" applyFill="1" applyBorder="1"/>
    <xf numFmtId="0" fontId="154" fillId="0" borderId="63" xfId="16357" applyFont="1" applyFill="1" applyBorder="1" applyAlignment="1">
      <alignment horizontal="center"/>
    </xf>
    <xf numFmtId="0" fontId="154" fillId="0" borderId="63" xfId="16357" applyFont="1" applyFill="1" applyBorder="1" applyAlignment="1">
      <alignment horizontal="center" vertical="center"/>
    </xf>
    <xf numFmtId="0" fontId="36" fillId="0" borderId="0" xfId="182" applyFont="1">
      <alignment vertical="center"/>
    </xf>
    <xf numFmtId="0" fontId="36" fillId="0" borderId="0" xfId="0" applyFont="1" applyFill="1" applyProtection="1">
      <protection locked="0"/>
    </xf>
    <xf numFmtId="0" fontId="57" fillId="0" borderId="1" xfId="16360" applyFont="1" applyBorder="1" applyAlignment="1">
      <alignment horizontal="right" vertical="center"/>
    </xf>
    <xf numFmtId="0" fontId="18" fillId="0" borderId="1" xfId="16360" applyBorder="1" applyAlignment="1">
      <alignment horizontal="right" vertical="center"/>
    </xf>
    <xf numFmtId="0" fontId="164" fillId="0" borderId="1" xfId="27489" applyNumberFormat="1" applyFont="1" applyFill="1" applyBorder="1" applyAlignment="1" applyProtection="1">
      <alignment horizontal="right" vertical="center"/>
    </xf>
    <xf numFmtId="0" fontId="165" fillId="0" borderId="1" xfId="27489" applyNumberFormat="1" applyFont="1" applyFill="1" applyBorder="1" applyAlignment="1" applyProtection="1">
      <alignment horizontal="right" vertical="center"/>
    </xf>
    <xf numFmtId="0" fontId="18" fillId="0" borderId="1" xfId="16360" applyFont="1" applyBorder="1" applyAlignment="1">
      <alignment horizontal="right" vertical="center"/>
    </xf>
    <xf numFmtId="0" fontId="11" fillId="0" borderId="17"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wrapText="1"/>
      <protection locked="0"/>
    </xf>
    <xf numFmtId="0" fontId="19" fillId="0" borderId="1" xfId="7851" applyNumberFormat="1" applyFont="1" applyFill="1" applyBorder="1" applyAlignment="1">
      <alignment horizontal="center" vertical="center"/>
    </xf>
    <xf numFmtId="0" fontId="11" fillId="0" borderId="0" xfId="0" applyFont="1" applyFill="1" applyBorder="1" applyAlignment="1" applyProtection="1">
      <alignment horizontal="right" vertical="center"/>
      <protection locked="0"/>
    </xf>
    <xf numFmtId="0" fontId="0" fillId="0" borderId="0" xfId="0" applyAlignment="1">
      <alignment horizontal="center" vertical="center"/>
    </xf>
    <xf numFmtId="0" fontId="169" fillId="0" borderId="0" xfId="0" applyFont="1" applyAlignment="1">
      <alignment horizontal="center" vertical="center"/>
    </xf>
    <xf numFmtId="0" fontId="18" fillId="0" borderId="0" xfId="0" applyFont="1" applyAlignment="1">
      <alignment horizontal="center" vertical="center"/>
    </xf>
    <xf numFmtId="0" fontId="75" fillId="0" borderId="0" xfId="16363" applyFont="1" applyAlignment="1">
      <alignment horizontal="left" vertical="center"/>
    </xf>
    <xf numFmtId="0" fontId="57" fillId="0" borderId="0" xfId="0" applyFont="1" applyAlignment="1">
      <alignment horizontal="center" vertical="center"/>
    </xf>
    <xf numFmtId="0" fontId="18" fillId="0" borderId="0" xfId="91" applyFont="1" applyFill="1" applyAlignment="1">
      <alignment vertical="center"/>
    </xf>
    <xf numFmtId="0" fontId="57" fillId="0" borderId="1" xfId="28577" applyFont="1" applyBorder="1" applyAlignment="1" applyProtection="1">
      <alignment horizontal="center" vertical="center" wrapText="1"/>
      <protection locked="0"/>
    </xf>
    <xf numFmtId="0" fontId="57" fillId="0" borderId="1" xfId="0" applyFont="1" applyBorder="1" applyAlignment="1">
      <alignment horizontal="center" vertical="center"/>
    </xf>
    <xf numFmtId="0" fontId="0" fillId="0" borderId="1" xfId="0" applyBorder="1" applyAlignment="1">
      <alignment horizontal="center" vertical="center"/>
    </xf>
    <xf numFmtId="0" fontId="57" fillId="0" borderId="1" xfId="0" applyFont="1" applyBorder="1" applyAlignment="1">
      <alignment horizontal="left" vertical="center"/>
    </xf>
    <xf numFmtId="0" fontId="0" fillId="0" borderId="1" xfId="91" applyFont="1" applyBorder="1">
      <alignment vertical="center"/>
    </xf>
    <xf numFmtId="0" fontId="0" fillId="0" borderId="0" xfId="0" applyAlignment="1">
      <alignment horizontal="right"/>
    </xf>
    <xf numFmtId="0" fontId="57" fillId="0" borderId="0" xfId="0" applyFont="1" applyAlignment="1">
      <alignment horizontal="center"/>
    </xf>
    <xf numFmtId="0" fontId="57" fillId="0" borderId="0" xfId="0" applyFont="1"/>
    <xf numFmtId="0" fontId="57" fillId="0" borderId="1" xfId="0" applyFont="1" applyBorder="1" applyAlignment="1">
      <alignment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18" fillId="0" borderId="0" xfId="0" applyFont="1" applyAlignment="1">
      <alignment horizontal="right" vertical="center"/>
    </xf>
    <xf numFmtId="0" fontId="0" fillId="0" borderId="1" xfId="0" applyBorder="1" applyAlignment="1">
      <alignment horizontal="left" vertical="center"/>
    </xf>
    <xf numFmtId="0" fontId="18" fillId="0" borderId="1" xfId="0" applyFont="1" applyBorder="1" applyAlignment="1">
      <alignment horizontal="left" vertical="center"/>
    </xf>
    <xf numFmtId="0" fontId="0" fillId="0" borderId="0" xfId="0" applyAlignment="1">
      <alignment wrapText="1"/>
    </xf>
    <xf numFmtId="0" fontId="0" fillId="0" borderId="0" xfId="0" applyAlignment="1">
      <alignment horizontal="right" vertical="center"/>
    </xf>
    <xf numFmtId="0" fontId="27" fillId="0" borderId="1" xfId="0"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wrapText="1" shrinkToFit="1"/>
      <protection locked="0"/>
    </xf>
    <xf numFmtId="0" fontId="27" fillId="0" borderId="1" xfId="0" applyFont="1" applyFill="1" applyBorder="1" applyAlignment="1" applyProtection="1">
      <alignment horizontal="center" vertical="center" wrapText="1"/>
      <protection locked="0"/>
    </xf>
    <xf numFmtId="3" fontId="54" fillId="0" borderId="1" xfId="402" applyNumberFormat="1" applyFont="1" applyFill="1" applyBorder="1" applyAlignment="1" applyProtection="1">
      <alignment vertical="center" shrinkToFit="1"/>
      <protection locked="0"/>
    </xf>
    <xf numFmtId="178" fontId="25" fillId="0" borderId="1" xfId="0" applyNumberFormat="1" applyFont="1" applyFill="1" applyBorder="1" applyAlignment="1" applyProtection="1">
      <alignment horizontal="left" vertical="center" wrapText="1"/>
      <protection locked="0"/>
    </xf>
    <xf numFmtId="0" fontId="27" fillId="0" borderId="1" xfId="584" applyFont="1" applyFill="1" applyBorder="1" applyAlignment="1">
      <alignment horizontal="left" vertical="center" wrapText="1" indent="1"/>
    </xf>
    <xf numFmtId="0" fontId="54" fillId="0" borderId="1" xfId="180" applyFont="1" applyFill="1" applyBorder="1" applyAlignment="1">
      <alignment vertical="center" wrapText="1"/>
    </xf>
    <xf numFmtId="0" fontId="54" fillId="0" borderId="1" xfId="0" applyFont="1" applyFill="1" applyBorder="1" applyAlignment="1" applyProtection="1">
      <alignment vertical="center" shrinkToFit="1"/>
      <protection locked="0"/>
    </xf>
    <xf numFmtId="178" fontId="68" fillId="0" borderId="1" xfId="0" applyNumberFormat="1" applyFont="1" applyFill="1" applyBorder="1" applyAlignment="1" applyProtection="1">
      <alignment horizontal="left" vertical="center"/>
      <protection locked="0"/>
    </xf>
    <xf numFmtId="0" fontId="60" fillId="0" borderId="1" xfId="180" applyFont="1" applyFill="1" applyBorder="1" applyAlignment="1">
      <alignment horizontal="left" vertical="center" wrapText="1" indent="2"/>
    </xf>
    <xf numFmtId="0" fontId="45" fillId="0" borderId="1" xfId="0" applyFont="1" applyFill="1" applyBorder="1" applyAlignment="1" applyProtection="1">
      <alignment vertical="center" shrinkToFit="1"/>
      <protection locked="0"/>
    </xf>
    <xf numFmtId="178" fontId="25" fillId="0" borderId="1" xfId="0" applyNumberFormat="1" applyFont="1" applyFill="1" applyBorder="1" applyAlignment="1" applyProtection="1">
      <alignment horizontal="left" vertical="center"/>
      <protection locked="0"/>
    </xf>
    <xf numFmtId="178" fontId="56" fillId="0" borderId="1" xfId="0" applyNumberFormat="1" applyFont="1" applyFill="1" applyBorder="1" applyAlignment="1" applyProtection="1">
      <alignment horizontal="left" vertical="center" wrapText="1"/>
      <protection locked="0"/>
    </xf>
    <xf numFmtId="0" fontId="54" fillId="0" borderId="1" xfId="180" applyFont="1" applyFill="1" applyBorder="1" applyAlignment="1">
      <alignment horizontal="left" vertical="center" wrapText="1" indent="2"/>
    </xf>
    <xf numFmtId="0" fontId="17" fillId="0" borderId="1" xfId="180" applyFont="1" applyFill="1" applyBorder="1" applyAlignment="1">
      <alignment horizontal="left" vertical="center" wrapText="1" indent="2"/>
    </xf>
    <xf numFmtId="178" fontId="17" fillId="0" borderId="1" xfId="0" applyNumberFormat="1" applyFont="1" applyFill="1" applyBorder="1" applyAlignment="1" applyProtection="1">
      <alignment horizontal="left" vertical="center"/>
      <protection locked="0"/>
    </xf>
    <xf numFmtId="3" fontId="27" fillId="0" borderId="1" xfId="0" applyNumberFormat="1" applyFont="1" applyFill="1" applyBorder="1" applyAlignment="1" applyProtection="1">
      <alignment vertical="center" shrinkToFit="1"/>
      <protection locked="0"/>
    </xf>
    <xf numFmtId="3" fontId="54" fillId="0" borderId="1" xfId="0" applyNumberFormat="1" applyFont="1" applyFill="1" applyBorder="1" applyAlignment="1" applyProtection="1">
      <alignment vertical="center" shrinkToFit="1"/>
      <protection locked="0"/>
    </xf>
    <xf numFmtId="178" fontId="68" fillId="0" borderId="1" xfId="0" applyNumberFormat="1" applyFont="1" applyFill="1" applyBorder="1" applyAlignment="1" applyProtection="1">
      <alignment horizontal="left" vertical="center" wrapText="1"/>
      <protection locked="0"/>
    </xf>
    <xf numFmtId="3" fontId="54" fillId="0" borderId="1" xfId="402" applyNumberFormat="1" applyFont="1" applyFill="1" applyBorder="1" applyAlignment="1" applyProtection="1">
      <alignment horizontal="left" vertical="center" shrinkToFit="1"/>
      <protection locked="0"/>
    </xf>
    <xf numFmtId="0" fontId="27" fillId="0" borderId="1" xfId="180" applyFont="1" applyFill="1" applyBorder="1" applyAlignment="1">
      <alignment vertical="center"/>
    </xf>
    <xf numFmtId="0" fontId="54" fillId="0" borderId="1" xfId="0"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54" fillId="0" borderId="1" xfId="180" applyFont="1" applyFill="1" applyBorder="1" applyAlignment="1">
      <alignment vertical="center"/>
    </xf>
    <xf numFmtId="0" fontId="27" fillId="0" borderId="1" xfId="180" applyFont="1" applyFill="1" applyBorder="1" applyAlignment="1">
      <alignment horizontal="left" vertical="center" wrapText="1"/>
    </xf>
    <xf numFmtId="0" fontId="45" fillId="0" borderId="1" xfId="180" applyFont="1" applyFill="1" applyBorder="1" applyAlignment="1">
      <alignment horizontal="left" vertical="center" wrapText="1" indent="2"/>
    </xf>
    <xf numFmtId="0" fontId="54" fillId="0" borderId="1" xfId="180" applyFont="1" applyFill="1" applyBorder="1" applyAlignment="1">
      <alignment horizontal="left" vertical="center" wrapText="1"/>
    </xf>
    <xf numFmtId="0" fontId="27" fillId="0" borderId="1" xfId="180" applyFont="1" applyFill="1" applyBorder="1" applyAlignment="1">
      <alignment vertical="center" wrapText="1"/>
    </xf>
    <xf numFmtId="0" fontId="156" fillId="56" borderId="0" xfId="28578" applyFont="1" applyFill="1" applyAlignment="1">
      <alignment horizontal="left" vertical="center"/>
    </xf>
    <xf numFmtId="0" fontId="156" fillId="56" borderId="0" xfId="28578" applyFont="1" applyFill="1" applyAlignment="1">
      <alignment horizontal="center" vertical="center"/>
    </xf>
    <xf numFmtId="0" fontId="17" fillId="56" borderId="0" xfId="28578" applyFont="1" applyFill="1" applyAlignment="1">
      <alignment horizontal="right" vertical="center"/>
    </xf>
    <xf numFmtId="176" fontId="17" fillId="56" borderId="0" xfId="28578" applyNumberFormat="1" applyFont="1" applyFill="1" applyAlignment="1">
      <alignment horizontal="right" vertical="center"/>
    </xf>
    <xf numFmtId="0" fontId="196" fillId="56" borderId="58" xfId="16299" applyFont="1" applyFill="1" applyBorder="1" applyAlignment="1">
      <alignment horizontal="center" vertical="center" wrapText="1"/>
    </xf>
    <xf numFmtId="0" fontId="196" fillId="56" borderId="1" xfId="16299" applyFont="1" applyFill="1" applyBorder="1" applyAlignment="1">
      <alignment horizontal="center" vertical="center" wrapText="1"/>
    </xf>
    <xf numFmtId="0" fontId="197" fillId="56" borderId="1" xfId="28580" applyFont="1" applyFill="1" applyBorder="1" applyAlignment="1" applyProtection="1">
      <alignment horizontal="center" vertical="center" wrapText="1"/>
      <protection locked="0"/>
    </xf>
    <xf numFmtId="176" fontId="198" fillId="56" borderId="1" xfId="16299" applyNumberFormat="1" applyFont="1" applyFill="1" applyBorder="1" applyAlignment="1">
      <alignment horizontal="center" vertical="center" wrapText="1"/>
    </xf>
    <xf numFmtId="0" fontId="199" fillId="56" borderId="1" xfId="28580" applyFont="1" applyFill="1" applyBorder="1" applyAlignment="1" applyProtection="1">
      <alignment horizontal="center" vertical="center" wrapText="1"/>
      <protection locked="0"/>
    </xf>
    <xf numFmtId="176" fontId="200" fillId="56" borderId="1" xfId="16299" applyNumberFormat="1" applyFont="1" applyFill="1" applyBorder="1" applyAlignment="1">
      <alignment horizontal="center" vertical="center" wrapText="1"/>
    </xf>
    <xf numFmtId="180" fontId="57" fillId="0" borderId="1" xfId="0" applyNumberFormat="1" applyFont="1" applyBorder="1" applyAlignment="1">
      <alignment vertical="center"/>
    </xf>
    <xf numFmtId="180" fontId="0" fillId="0" borderId="1" xfId="0" applyNumberFormat="1" applyBorder="1" applyAlignment="1">
      <alignment vertical="center"/>
    </xf>
    <xf numFmtId="0" fontId="36" fillId="0" borderId="1" xfId="2901" applyFont="1" applyBorder="1" applyAlignment="1">
      <alignment horizontal="center" vertical="center" wrapText="1"/>
    </xf>
    <xf numFmtId="0" fontId="197" fillId="56" borderId="1" xfId="28580" applyFont="1" applyFill="1" applyBorder="1" applyAlignment="1" applyProtection="1">
      <alignment horizontal="left" vertical="center" wrapText="1"/>
      <protection locked="0"/>
    </xf>
    <xf numFmtId="180" fontId="36" fillId="0" borderId="1" xfId="2901" applyNumberFormat="1" applyFont="1" applyBorder="1" applyAlignment="1">
      <alignment horizontal="right" vertical="center" wrapText="1"/>
    </xf>
    <xf numFmtId="179" fontId="36" fillId="0" borderId="1" xfId="2901" applyNumberFormat="1" applyFont="1" applyBorder="1" applyAlignment="1">
      <alignment horizontal="right" vertical="center" wrapText="1"/>
    </xf>
    <xf numFmtId="180" fontId="0" fillId="0" borderId="0" xfId="0" applyNumberFormat="1"/>
    <xf numFmtId="0" fontId="57" fillId="0" borderId="1" xfId="0" applyFont="1" applyBorder="1" applyAlignment="1">
      <alignment horizontal="center" vertical="center" wrapText="1"/>
    </xf>
    <xf numFmtId="180" fontId="57" fillId="0" borderId="1" xfId="0" applyNumberFormat="1" applyFont="1" applyBorder="1" applyAlignment="1">
      <alignment horizontal="right" vertical="center"/>
    </xf>
    <xf numFmtId="3" fontId="18" fillId="0" borderId="1" xfId="16373" applyNumberFormat="1" applyFont="1" applyBorder="1" applyAlignment="1">
      <alignment horizontal="right" vertical="center" wrapText="1"/>
    </xf>
    <xf numFmtId="0" fontId="57" fillId="0" borderId="1" xfId="16361" applyFont="1" applyBorder="1" applyAlignment="1">
      <alignment horizontal="center" vertical="center" wrapText="1"/>
    </xf>
    <xf numFmtId="3" fontId="57" fillId="0" borderId="1" xfId="16361" applyNumberFormat="1" applyFont="1" applyBorder="1" applyAlignment="1">
      <alignment horizontal="right" vertical="center"/>
    </xf>
    <xf numFmtId="3" fontId="160" fillId="0" borderId="1" xfId="16369" applyNumberFormat="1" applyFont="1" applyBorder="1" applyAlignment="1">
      <alignment horizontal="right" vertical="center" wrapText="1"/>
    </xf>
    <xf numFmtId="0" fontId="18" fillId="0" borderId="0" xfId="92" applyBorder="1"/>
    <xf numFmtId="0" fontId="57" fillId="0" borderId="63" xfId="16361" applyFont="1" applyBorder="1" applyAlignment="1">
      <alignment horizontal="center" vertical="center" wrapText="1"/>
    </xf>
    <xf numFmtId="176" fontId="36" fillId="0" borderId="1" xfId="2901" applyNumberFormat="1" applyFont="1" applyBorder="1" applyAlignment="1">
      <alignment horizontal="right" vertical="center" wrapText="1"/>
    </xf>
    <xf numFmtId="3" fontId="18" fillId="0" borderId="1" xfId="16375" applyNumberFormat="1" applyFont="1" applyBorder="1" applyAlignment="1">
      <alignment horizontal="right" vertical="center" wrapText="1"/>
    </xf>
    <xf numFmtId="3" fontId="57" fillId="0" borderId="1" xfId="0" applyNumberFormat="1" applyFont="1" applyBorder="1" applyAlignment="1">
      <alignment horizontal="right" vertical="center"/>
    </xf>
    <xf numFmtId="3" fontId="57" fillId="0" borderId="1" xfId="16361" applyNumberFormat="1" applyFont="1" applyBorder="1" applyAlignment="1">
      <alignment horizontal="right" vertical="center" wrapText="1"/>
    </xf>
    <xf numFmtId="3" fontId="160" fillId="0" borderId="1" xfId="16371" applyNumberFormat="1" applyFont="1" applyBorder="1" applyAlignment="1">
      <alignment horizontal="right" vertical="center" wrapText="1"/>
    </xf>
    <xf numFmtId="0" fontId="15" fillId="0" borderId="0" xfId="2901" applyFont="1" applyAlignment="1">
      <alignment horizontal="left" vertical="center"/>
    </xf>
    <xf numFmtId="179" fontId="15" fillId="0" borderId="0" xfId="2901" applyNumberFormat="1" applyFont="1" applyAlignment="1">
      <alignment horizontal="left" vertical="center" wrapText="1"/>
    </xf>
    <xf numFmtId="0" fontId="17" fillId="0" borderId="0" xfId="2901" applyFont="1" applyAlignment="1">
      <alignment horizontal="right" vertical="center" wrapText="1"/>
    </xf>
    <xf numFmtId="179" fontId="17" fillId="0" borderId="0" xfId="2901" applyNumberFormat="1" applyFont="1" applyAlignment="1">
      <alignment horizontal="right" vertical="center" wrapText="1"/>
    </xf>
    <xf numFmtId="208" fontId="17" fillId="0" borderId="0" xfId="2901" applyNumberFormat="1" applyFont="1" applyAlignment="1">
      <alignment horizontal="right" vertical="center" wrapText="1"/>
    </xf>
    <xf numFmtId="179" fontId="15" fillId="0" borderId="0" xfId="2901" applyNumberFormat="1" applyFont="1" applyAlignment="1">
      <alignment horizontal="right" vertical="center" wrapText="1"/>
    </xf>
    <xf numFmtId="179" fontId="196" fillId="0" borderId="1" xfId="2901" applyNumberFormat="1" applyFont="1" applyBorder="1" applyAlignment="1">
      <alignment horizontal="center" vertical="center" wrapText="1"/>
    </xf>
    <xf numFmtId="176" fontId="196" fillId="0" borderId="1" xfId="2901" applyNumberFormat="1" applyFont="1" applyBorder="1" applyAlignment="1">
      <alignment horizontal="right" vertical="center" wrapText="1"/>
    </xf>
    <xf numFmtId="0" fontId="15" fillId="0" borderId="1" xfId="2901" applyFont="1" applyBorder="1" applyAlignment="1">
      <alignment horizontal="center" vertical="center" wrapText="1"/>
    </xf>
    <xf numFmtId="179" fontId="36" fillId="0" borderId="1" xfId="2901" applyNumberFormat="1" applyFont="1" applyBorder="1" applyAlignment="1">
      <alignment horizontal="center" vertical="center" wrapText="1"/>
    </xf>
    <xf numFmtId="0" fontId="15" fillId="0" borderId="0" xfId="2901" applyFont="1" applyAlignment="1">
      <alignment horizontal="right" vertical="center" wrapText="1"/>
    </xf>
    <xf numFmtId="0" fontId="36" fillId="0" borderId="0" xfId="0" applyFont="1"/>
    <xf numFmtId="180" fontId="15" fillId="0" borderId="1" xfId="2901" applyNumberFormat="1" applyFont="1" applyBorder="1" applyAlignment="1">
      <alignment horizontal="right" vertical="center" wrapText="1"/>
    </xf>
    <xf numFmtId="0" fontId="0" fillId="0" borderId="0" xfId="0" applyAlignment="1">
      <alignment horizontal="left" vertical="center"/>
    </xf>
    <xf numFmtId="207" fontId="51" fillId="0" borderId="1" xfId="16397" applyNumberFormat="1" applyFont="1" applyBorder="1" applyAlignment="1">
      <alignment horizontal="center" vertical="center"/>
    </xf>
    <xf numFmtId="180" fontId="15" fillId="0" borderId="0" xfId="16312" applyNumberFormat="1" applyFont="1" applyAlignment="1">
      <alignment horizontal="left" vertical="center" wrapText="1"/>
    </xf>
    <xf numFmtId="0" fontId="86" fillId="0" borderId="0" xfId="2901" applyFont="1" applyAlignment="1">
      <alignment vertical="center" wrapText="1"/>
    </xf>
    <xf numFmtId="180" fontId="156" fillId="0" borderId="0" xfId="2901" applyNumberFormat="1" applyFont="1" applyAlignment="1">
      <alignment horizontal="right" wrapText="1"/>
    </xf>
    <xf numFmtId="0" fontId="155" fillId="0" borderId="1" xfId="2901" applyFont="1" applyBorder="1" applyAlignment="1">
      <alignment horizontal="center" vertical="center" wrapText="1"/>
    </xf>
    <xf numFmtId="180" fontId="155" fillId="0" borderId="1" xfId="2901" applyNumberFormat="1" applyFont="1" applyBorder="1" applyAlignment="1">
      <alignment horizontal="center" vertical="center" wrapText="1"/>
    </xf>
    <xf numFmtId="0" fontId="155" fillId="0" borderId="1" xfId="2901" applyFont="1" applyBorder="1" applyAlignment="1">
      <alignment horizontal="left" vertical="center" wrapText="1"/>
    </xf>
    <xf numFmtId="180" fontId="155" fillId="56" borderId="1" xfId="2901" applyNumberFormat="1" applyFont="1" applyFill="1" applyBorder="1" applyAlignment="1">
      <alignment horizontal="right" vertical="center" wrapText="1"/>
    </xf>
    <xf numFmtId="0" fontId="155" fillId="0" borderId="1" xfId="2901" applyFont="1" applyBorder="1" applyAlignment="1">
      <alignment vertical="center" wrapText="1"/>
    </xf>
    <xf numFmtId="0" fontId="156" fillId="0" borderId="1" xfId="2901" applyFont="1" applyBorder="1" applyAlignment="1">
      <alignment vertical="center" wrapText="1"/>
    </xf>
    <xf numFmtId="180" fontId="156" fillId="56" borderId="1" xfId="2901" applyNumberFormat="1" applyFont="1" applyFill="1" applyBorder="1" applyAlignment="1">
      <alignment horizontal="right" vertical="center" wrapText="1"/>
    </xf>
    <xf numFmtId="180" fontId="155" fillId="56" borderId="1" xfId="16312" applyNumberFormat="1" applyFont="1" applyFill="1" applyBorder="1" applyAlignment="1">
      <alignment horizontal="right" vertical="center" wrapText="1"/>
    </xf>
    <xf numFmtId="180" fontId="0" fillId="0" borderId="0" xfId="0" applyNumberFormat="1" applyAlignment="1">
      <alignment wrapText="1"/>
    </xf>
    <xf numFmtId="176" fontId="15" fillId="0" borderId="0" xfId="16312" applyNumberFormat="1" applyFont="1" applyAlignment="1">
      <alignment horizontal="left" vertical="center"/>
    </xf>
    <xf numFmtId="0" fontId="17" fillId="0" borderId="34" xfId="16312" applyFont="1" applyBorder="1" applyAlignment="1">
      <alignment horizontal="right" vertical="center" wrapText="1"/>
    </xf>
    <xf numFmtId="176" fontId="15" fillId="0" borderId="0" xfId="16312" applyNumberFormat="1" applyFont="1" applyAlignment="1">
      <alignment horizontal="right" shrinkToFit="1"/>
    </xf>
    <xf numFmtId="0" fontId="196" fillId="0" borderId="1" xfId="2901" applyFont="1" applyBorder="1" applyAlignment="1">
      <alignment horizontal="center" vertical="center"/>
    </xf>
    <xf numFmtId="0" fontId="155" fillId="0" borderId="1" xfId="2901" applyFont="1" applyBorder="1" applyAlignment="1">
      <alignment horizontal="left" vertical="center"/>
    </xf>
    <xf numFmtId="180" fontId="155" fillId="56" borderId="1" xfId="2901" applyNumberFormat="1" applyFont="1" applyFill="1" applyBorder="1" applyAlignment="1">
      <alignment vertical="center" wrapText="1"/>
    </xf>
    <xf numFmtId="0" fontId="155" fillId="0" borderId="1" xfId="2901" applyFont="1" applyBorder="1">
      <alignment vertical="center"/>
    </xf>
    <xf numFmtId="0" fontId="156" fillId="0" borderId="1" xfId="2901" applyFont="1" applyBorder="1">
      <alignment vertical="center"/>
    </xf>
    <xf numFmtId="176" fontId="156" fillId="0" borderId="1" xfId="2901" applyNumberFormat="1" applyFont="1" applyBorder="1">
      <alignment vertical="center"/>
    </xf>
    <xf numFmtId="180" fontId="156" fillId="56" borderId="1" xfId="2901" applyNumberFormat="1" applyFont="1" applyFill="1" applyBorder="1" applyAlignment="1">
      <alignment vertical="center" wrapText="1"/>
    </xf>
    <xf numFmtId="0" fontId="27" fillId="0" borderId="1" xfId="7851" applyNumberFormat="1" applyFont="1" applyFill="1" applyBorder="1" applyAlignment="1">
      <alignment horizontal="center" vertical="center" wrapText="1"/>
    </xf>
    <xf numFmtId="180" fontId="27" fillId="0" borderId="1" xfId="7851" applyNumberFormat="1" applyFont="1" applyFill="1" applyBorder="1" applyAlignment="1">
      <alignment horizontal="center" vertical="center" wrapText="1"/>
    </xf>
    <xf numFmtId="0" fontId="27" fillId="0" borderId="1" xfId="7851" applyNumberFormat="1" applyFont="1" applyFill="1" applyBorder="1" applyAlignment="1">
      <alignment horizontal="center" vertical="center"/>
    </xf>
    <xf numFmtId="0" fontId="80" fillId="0" borderId="1" xfId="7851" applyNumberFormat="1" applyFont="1" applyFill="1" applyBorder="1" applyAlignment="1">
      <alignment vertical="center" shrinkToFit="1"/>
    </xf>
    <xf numFmtId="0" fontId="80" fillId="0" borderId="1" xfId="7851" applyNumberFormat="1" applyFont="1" applyFill="1" applyBorder="1" applyAlignment="1">
      <alignment horizontal="right" vertical="center" shrinkToFit="1"/>
    </xf>
    <xf numFmtId="177" fontId="54" fillId="0" borderId="1" xfId="0" applyNumberFormat="1" applyFont="1" applyFill="1" applyBorder="1" applyAlignment="1" applyProtection="1">
      <alignment horizontal="right" vertical="center"/>
      <protection locked="0"/>
    </xf>
    <xf numFmtId="180" fontId="54" fillId="0" borderId="1" xfId="7851" applyNumberFormat="1" applyFont="1" applyFill="1" applyBorder="1" applyAlignment="1">
      <alignment horizontal="right" vertical="center"/>
    </xf>
    <xf numFmtId="180" fontId="11" fillId="0" borderId="1" xfId="7851" applyNumberFormat="1" applyFont="1" applyFill="1" applyBorder="1" applyAlignment="1">
      <alignment horizontal="right" vertical="center"/>
    </xf>
    <xf numFmtId="0" fontId="82" fillId="0" borderId="1" xfId="7851" applyNumberFormat="1" applyFont="1" applyFill="1" applyBorder="1" applyAlignment="1">
      <alignment horizontal="left" vertical="center" indent="1" shrinkToFit="1"/>
    </xf>
    <xf numFmtId="0" fontId="82" fillId="0" borderId="1" xfId="7851" applyNumberFormat="1" applyFont="1" applyFill="1" applyBorder="1" applyAlignment="1">
      <alignment horizontal="right" vertical="center" shrinkToFit="1"/>
    </xf>
    <xf numFmtId="180" fontId="45" fillId="0" borderId="1" xfId="0" applyNumberFormat="1" applyFont="1" applyFill="1" applyBorder="1" applyAlignment="1" applyProtection="1">
      <alignment horizontal="right" vertical="center" wrapText="1"/>
      <protection locked="0"/>
    </xf>
    <xf numFmtId="177" fontId="45" fillId="0" borderId="1" xfId="0" applyNumberFormat="1" applyFont="1" applyFill="1" applyBorder="1" applyAlignment="1" applyProtection="1">
      <alignment horizontal="right" vertical="center"/>
      <protection locked="0"/>
    </xf>
    <xf numFmtId="180" fontId="17" fillId="0" borderId="1" xfId="7851" applyNumberFormat="1" applyFont="1" applyFill="1" applyBorder="1" applyAlignment="1">
      <alignment horizontal="right" vertical="center"/>
    </xf>
    <xf numFmtId="178" fontId="54" fillId="0" borderId="1" xfId="0" applyNumberFormat="1" applyFont="1" applyFill="1" applyBorder="1" applyAlignment="1" applyProtection="1">
      <alignment horizontal="right" vertical="center" wrapText="1"/>
      <protection locked="0"/>
    </xf>
    <xf numFmtId="0" fontId="19" fillId="0" borderId="1" xfId="7851" applyNumberFormat="1" applyFont="1" applyFill="1" applyBorder="1" applyAlignment="1">
      <alignment horizontal="right" vertical="center" shrinkToFit="1"/>
    </xf>
    <xf numFmtId="178" fontId="60" fillId="0" borderId="1" xfId="0" applyNumberFormat="1" applyFont="1" applyFill="1" applyBorder="1" applyAlignment="1" applyProtection="1">
      <alignment horizontal="right" vertical="center" wrapText="1"/>
      <protection locked="0"/>
    </xf>
    <xf numFmtId="0" fontId="202" fillId="0" borderId="0" xfId="27428" applyFont="1" applyAlignment="1">
      <alignment horizontal="left" vertical="top" wrapText="1"/>
    </xf>
    <xf numFmtId="0" fontId="10" fillId="0" borderId="0" xfId="16361" applyFont="1"/>
    <xf numFmtId="0" fontId="97" fillId="0" borderId="0" xfId="92" applyFont="1" applyAlignment="1">
      <alignment horizontal="center" vertical="center"/>
    </xf>
    <xf numFmtId="0" fontId="96" fillId="0" borderId="0" xfId="92" applyFont="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27" fillId="0" borderId="0" xfId="0" applyFont="1" applyBorder="1" applyAlignment="1">
      <alignment horizontal="right"/>
    </xf>
    <xf numFmtId="0" fontId="14" fillId="0" borderId="0" xfId="0" applyFont="1" applyAlignment="1">
      <alignment horizontal="center"/>
    </xf>
    <xf numFmtId="0" fontId="11" fillId="0" borderId="16" xfId="180" applyFont="1" applyBorder="1" applyAlignment="1">
      <alignment horizontal="center" vertical="center"/>
    </xf>
    <xf numFmtId="0" fontId="11" fillId="0" borderId="29" xfId="180" applyFont="1" applyBorder="1" applyAlignment="1">
      <alignment horizontal="center" vertical="center"/>
    </xf>
    <xf numFmtId="0" fontId="11" fillId="0" borderId="30" xfId="180" applyFont="1" applyFill="1" applyBorder="1" applyAlignment="1">
      <alignment horizontal="center" vertical="center" wrapText="1"/>
    </xf>
    <xf numFmtId="0" fontId="11" fillId="0" borderId="25" xfId="180"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1" fontId="11" fillId="0" borderId="31" xfId="0" applyNumberFormat="1" applyFont="1" applyFill="1" applyBorder="1" applyAlignment="1">
      <alignment horizontal="center" vertical="center"/>
    </xf>
    <xf numFmtId="1" fontId="11" fillId="0" borderId="32" xfId="0" applyNumberFormat="1" applyFont="1" applyFill="1" applyBorder="1" applyAlignment="1">
      <alignment horizontal="center" vertical="center"/>
    </xf>
    <xf numFmtId="1" fontId="11" fillId="0" borderId="30"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21" fillId="0" borderId="8" xfId="0" applyFont="1" applyBorder="1" applyAlignment="1">
      <alignment horizontal="left" vertical="center" wrapText="1"/>
    </xf>
    <xf numFmtId="0" fontId="17" fillId="0" borderId="20" xfId="0" applyFont="1" applyBorder="1" applyAlignment="1">
      <alignment horizontal="left" vertical="center" wrapText="1"/>
    </xf>
    <xf numFmtId="0" fontId="17" fillId="0" borderId="8" xfId="0" applyFont="1" applyBorder="1" applyAlignment="1">
      <alignment horizontal="left" vertical="center" wrapText="1"/>
    </xf>
    <xf numFmtId="0" fontId="11" fillId="0" borderId="0" xfId="0" applyFont="1" applyBorder="1" applyAlignment="1">
      <alignment horizontal="right"/>
    </xf>
    <xf numFmtId="0" fontId="46" fillId="0" borderId="8" xfId="0" applyFont="1" applyFill="1" applyBorder="1" applyAlignment="1">
      <alignment horizontal="left" vertical="center" wrapText="1"/>
    </xf>
    <xf numFmtId="0" fontId="11" fillId="0" borderId="0" xfId="0" applyFont="1" applyFill="1" applyBorder="1" applyAlignment="1">
      <alignment horizontal="right"/>
    </xf>
    <xf numFmtId="0" fontId="14" fillId="0" borderId="0" xfId="0" applyFont="1" applyFill="1" applyAlignment="1">
      <alignment horizontal="center"/>
    </xf>
    <xf numFmtId="1" fontId="54" fillId="0" borderId="19" xfId="0" applyNumberFormat="1" applyFont="1" applyFill="1" applyBorder="1" applyAlignment="1">
      <alignment horizontal="center" vertical="center"/>
    </xf>
    <xf numFmtId="0" fontId="11" fillId="0" borderId="16" xfId="180" applyFont="1" applyFill="1" applyBorder="1" applyAlignment="1">
      <alignment horizontal="center" vertical="center"/>
    </xf>
    <xf numFmtId="0" fontId="11" fillId="0" borderId="29" xfId="180" applyFont="1" applyFill="1" applyBorder="1" applyAlignment="1">
      <alignment horizontal="center" vertical="center"/>
    </xf>
    <xf numFmtId="0" fontId="97" fillId="0" borderId="0" xfId="27428" applyFont="1" applyAlignment="1">
      <alignment horizontal="center"/>
    </xf>
    <xf numFmtId="0" fontId="9" fillId="0" borderId="8" xfId="0" applyFont="1" applyBorder="1" applyAlignment="1">
      <alignment horizontal="left" vertical="center" wrapText="1"/>
    </xf>
    <xf numFmtId="0" fontId="14" fillId="0" borderId="0" xfId="0" applyFont="1" applyFill="1" applyAlignment="1" applyProtection="1">
      <alignment horizontal="center"/>
      <protection locked="0"/>
    </xf>
    <xf numFmtId="0" fontId="11" fillId="0" borderId="17"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1" fontId="16" fillId="0" borderId="30" xfId="0" applyNumberFormat="1" applyFont="1" applyFill="1" applyBorder="1" applyAlignment="1">
      <alignment horizontal="center" vertical="center" wrapText="1"/>
    </xf>
    <xf numFmtId="1" fontId="16" fillId="0" borderId="25" xfId="0" applyNumberFormat="1" applyFont="1" applyFill="1" applyBorder="1" applyAlignment="1">
      <alignment horizontal="center" vertical="center" wrapText="1"/>
    </xf>
    <xf numFmtId="0" fontId="11" fillId="0" borderId="16"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wrapText="1"/>
      <protection locked="0"/>
    </xf>
    <xf numFmtId="0" fontId="11" fillId="0" borderId="33" xfId="0" applyFont="1" applyFill="1" applyBorder="1" applyAlignment="1" applyProtection="1">
      <alignment horizontal="center" vertical="center" wrapText="1"/>
      <protection locked="0"/>
    </xf>
    <xf numFmtId="0" fontId="87" fillId="0" borderId="0" xfId="0" applyFont="1" applyFill="1" applyAlignment="1" applyProtection="1">
      <alignment horizontal="center"/>
      <protection locked="0"/>
    </xf>
    <xf numFmtId="0" fontId="54" fillId="0" borderId="30" xfId="180" applyFont="1" applyFill="1" applyBorder="1" applyAlignment="1">
      <alignment horizontal="center" vertical="center" wrapText="1"/>
    </xf>
    <xf numFmtId="1" fontId="27" fillId="0" borderId="30" xfId="0" applyNumberFormat="1" applyFont="1" applyFill="1" applyBorder="1" applyAlignment="1">
      <alignment horizontal="center" vertical="center" wrapText="1"/>
    </xf>
    <xf numFmtId="1" fontId="27" fillId="0" borderId="25" xfId="0" applyNumberFormat="1" applyFont="1" applyFill="1" applyBorder="1" applyAlignment="1">
      <alignment horizontal="center" vertical="center" wrapText="1"/>
    </xf>
    <xf numFmtId="0" fontId="87" fillId="0" borderId="0" xfId="0" applyFont="1" applyFill="1" applyAlignment="1" applyProtection="1">
      <alignment horizontal="center" vertical="center"/>
      <protection locked="0"/>
    </xf>
    <xf numFmtId="0" fontId="92" fillId="0" borderId="0" xfId="0" applyFont="1" applyFill="1" applyAlignment="1" applyProtection="1">
      <alignment horizontal="center" vertical="center"/>
      <protection locked="0"/>
    </xf>
    <xf numFmtId="179" fontId="86" fillId="0" borderId="39" xfId="7851" applyNumberFormat="1" applyFont="1" applyFill="1" applyBorder="1" applyAlignment="1">
      <alignment horizontal="left" vertical="center" wrapText="1"/>
    </xf>
    <xf numFmtId="0" fontId="85" fillId="0" borderId="0" xfId="7851" applyNumberFormat="1" applyFont="1" applyFill="1" applyBorder="1" applyAlignment="1">
      <alignment horizontal="center" vertical="center"/>
    </xf>
    <xf numFmtId="0" fontId="90" fillId="0" borderId="0" xfId="7851" applyNumberFormat="1" applyFont="1" applyFill="1" applyBorder="1" applyAlignment="1">
      <alignment horizontal="center" vertical="center"/>
    </xf>
    <xf numFmtId="0" fontId="19" fillId="0" borderId="36" xfId="7851" applyNumberFormat="1" applyFont="1" applyFill="1" applyBorder="1" applyAlignment="1">
      <alignment horizontal="center" vertical="center"/>
    </xf>
    <xf numFmtId="0" fontId="19" fillId="0" borderId="37" xfId="7851" applyNumberFormat="1" applyFont="1" applyFill="1" applyBorder="1" applyAlignment="1">
      <alignment horizontal="center" vertical="center"/>
    </xf>
    <xf numFmtId="0" fontId="19" fillId="0" borderId="17" xfId="7851" applyNumberFormat="1" applyFont="1" applyFill="1" applyBorder="1" applyAlignment="1">
      <alignment horizontal="center" vertical="center" wrapText="1"/>
    </xf>
    <xf numFmtId="0" fontId="19" fillId="0" borderId="1" xfId="7851" applyNumberFormat="1" applyFont="1" applyFill="1" applyBorder="1" applyAlignment="1">
      <alignment horizontal="center" vertical="center"/>
    </xf>
    <xf numFmtId="0" fontId="27" fillId="0" borderId="19" xfId="7851" applyNumberFormat="1" applyFont="1" applyFill="1" applyBorder="1" applyAlignment="1">
      <alignment horizontal="center" vertical="center"/>
    </xf>
    <xf numFmtId="0" fontId="27" fillId="0" borderId="31" xfId="7851" applyNumberFormat="1" applyFont="1" applyFill="1" applyBorder="1" applyAlignment="1">
      <alignment horizontal="center" vertical="center"/>
    </xf>
    <xf numFmtId="0" fontId="27" fillId="0" borderId="32" xfId="7851" applyNumberFormat="1" applyFont="1" applyFill="1" applyBorder="1" applyAlignment="1">
      <alignment horizontal="center" vertical="center"/>
    </xf>
    <xf numFmtId="0" fontId="27" fillId="0" borderId="27" xfId="7851" applyNumberFormat="1" applyFont="1" applyFill="1" applyBorder="1" applyAlignment="1">
      <alignment horizontal="center" vertical="center"/>
    </xf>
    <xf numFmtId="0" fontId="27" fillId="0" borderId="38" xfId="7851" applyNumberFormat="1" applyFont="1" applyFill="1" applyBorder="1" applyAlignment="1">
      <alignment horizontal="center" vertical="center"/>
    </xf>
    <xf numFmtId="0" fontId="162" fillId="0" borderId="0" xfId="16357" applyFont="1" applyFill="1" applyAlignment="1">
      <alignment horizontal="center" vertical="center"/>
    </xf>
    <xf numFmtId="0" fontId="97" fillId="0" borderId="0" xfId="16359" applyFont="1" applyAlignment="1">
      <alignment horizontal="center"/>
    </xf>
    <xf numFmtId="0" fontId="18" fillId="0" borderId="0" xfId="0" applyFont="1" applyAlignment="1">
      <alignment horizontal="left" vertical="top" wrapText="1"/>
    </xf>
    <xf numFmtId="0" fontId="0" fillId="0" borderId="0" xfId="0" applyAlignment="1">
      <alignment horizontal="left" vertical="top"/>
    </xf>
    <xf numFmtId="0" fontId="97" fillId="0" borderId="0" xfId="16360" applyFont="1" applyAlignment="1">
      <alignment horizontal="center"/>
    </xf>
    <xf numFmtId="0" fontId="18" fillId="0" borderId="34" xfId="16360" applyBorder="1" applyAlignment="1">
      <alignment horizontal="center"/>
    </xf>
    <xf numFmtId="0" fontId="157" fillId="0" borderId="0" xfId="0" applyFont="1" applyAlignment="1">
      <alignment horizontal="center" vertical="center"/>
    </xf>
    <xf numFmtId="0" fontId="97" fillId="0" borderId="0" xfId="16361" applyFont="1" applyAlignment="1">
      <alignment horizontal="center"/>
    </xf>
    <xf numFmtId="0" fontId="97" fillId="0" borderId="0" xfId="16376" applyFont="1" applyAlignment="1">
      <alignment horizontal="center"/>
    </xf>
    <xf numFmtId="0" fontId="169" fillId="0" borderId="0" xfId="0" applyFont="1" applyAlignment="1">
      <alignment horizontal="center" vertical="center"/>
    </xf>
    <xf numFmtId="0" fontId="58" fillId="0" borderId="0" xfId="182" applyFont="1" applyFill="1" applyAlignment="1">
      <alignment horizontal="center" vertical="center"/>
    </xf>
    <xf numFmtId="0" fontId="14" fillId="0" borderId="0" xfId="182" applyFont="1" applyFill="1" applyAlignment="1">
      <alignment horizontal="center" vertical="center"/>
    </xf>
    <xf numFmtId="0" fontId="11" fillId="0" borderId="18" xfId="182" applyFont="1" applyFill="1" applyBorder="1" applyAlignment="1">
      <alignment horizontal="center" vertical="center" wrapText="1"/>
    </xf>
    <xf numFmtId="0" fontId="11" fillId="0" borderId="33" xfId="182" applyFont="1" applyFill="1" applyBorder="1" applyAlignment="1">
      <alignment horizontal="center" vertical="center" wrapText="1"/>
    </xf>
    <xf numFmtId="0" fontId="11" fillId="0" borderId="16" xfId="182" applyFont="1" applyFill="1" applyBorder="1" applyAlignment="1">
      <alignment horizontal="center" vertical="center" wrapText="1"/>
    </xf>
    <xf numFmtId="0" fontId="11" fillId="0" borderId="29" xfId="182" applyFont="1" applyFill="1" applyBorder="1" applyAlignment="1">
      <alignment horizontal="center" vertical="center" wrapText="1"/>
    </xf>
    <xf numFmtId="0" fontId="11" fillId="0" borderId="17" xfId="182" applyFont="1" applyFill="1" applyBorder="1" applyAlignment="1">
      <alignment horizontal="center" vertical="center" wrapText="1"/>
    </xf>
    <xf numFmtId="0" fontId="11" fillId="0" borderId="25" xfId="182" applyFont="1" applyFill="1" applyBorder="1" applyAlignment="1">
      <alignment horizontal="center" vertical="center" wrapText="1"/>
    </xf>
    <xf numFmtId="0" fontId="54" fillId="0" borderId="19" xfId="182" applyFont="1" applyFill="1" applyBorder="1" applyAlignment="1">
      <alignment horizontal="center" vertical="center" wrapText="1"/>
    </xf>
    <xf numFmtId="0" fontId="11" fillId="0" borderId="32" xfId="182" applyFont="1" applyFill="1" applyBorder="1" applyAlignment="1">
      <alignment horizontal="center" vertical="center" wrapText="1"/>
    </xf>
    <xf numFmtId="0" fontId="54" fillId="0" borderId="17" xfId="182" applyFont="1" applyFill="1" applyBorder="1" applyAlignment="1">
      <alignment horizontal="center" vertical="center" wrapText="1"/>
    </xf>
    <xf numFmtId="0" fontId="58" fillId="0" borderId="0" xfId="182" applyFont="1" applyAlignment="1">
      <alignment horizontal="center" vertical="center"/>
    </xf>
    <xf numFmtId="0" fontId="14" fillId="0" borderId="0" xfId="182" applyFont="1" applyAlignment="1">
      <alignment horizontal="center" vertical="center"/>
    </xf>
    <xf numFmtId="0" fontId="11" fillId="0" borderId="27" xfId="182" applyFont="1" applyBorder="1" applyAlignment="1">
      <alignment horizontal="center" vertical="center" wrapText="1"/>
    </xf>
    <xf numFmtId="0" fontId="11" fillId="0" borderId="8" xfId="182" applyFont="1" applyBorder="1" applyAlignment="1">
      <alignment horizontal="center" vertical="center" wrapText="1"/>
    </xf>
    <xf numFmtId="0" fontId="11" fillId="0" borderId="16" xfId="182" applyFont="1" applyBorder="1" applyAlignment="1">
      <alignment horizontal="center" vertical="center" wrapText="1"/>
    </xf>
    <xf numFmtId="0" fontId="11" fillId="0" borderId="29" xfId="182" applyFont="1" applyBorder="1" applyAlignment="1">
      <alignment horizontal="center" vertical="center" wrapText="1"/>
    </xf>
    <xf numFmtId="0" fontId="54" fillId="0" borderId="17" xfId="182" applyFont="1" applyBorder="1" applyAlignment="1">
      <alignment horizontal="center" vertical="center" wrapText="1"/>
    </xf>
    <xf numFmtId="0" fontId="11" fillId="0" borderId="17" xfId="182" applyFont="1" applyBorder="1" applyAlignment="1">
      <alignment horizontal="center" vertical="center" wrapText="1"/>
    </xf>
    <xf numFmtId="0" fontId="11" fillId="0" borderId="25" xfId="182" applyFont="1" applyBorder="1" applyAlignment="1">
      <alignment horizontal="center" vertical="center" wrapText="1"/>
    </xf>
    <xf numFmtId="0" fontId="11" fillId="0" borderId="28" xfId="182" applyFont="1" applyBorder="1" applyAlignment="1">
      <alignment horizontal="center" vertical="center" wrapText="1"/>
    </xf>
    <xf numFmtId="0" fontId="97" fillId="0" borderId="0" xfId="27428" applyFont="1" applyAlignment="1">
      <alignment horizontal="center" vertical="center"/>
    </xf>
    <xf numFmtId="0" fontId="157" fillId="0" borderId="0" xfId="0" applyFont="1" applyAlignment="1">
      <alignment horizontal="center"/>
    </xf>
    <xf numFmtId="0" fontId="58" fillId="0" borderId="0" xfId="0" applyFont="1" applyFill="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11" fillId="0" borderId="0" xfId="0" applyFont="1" applyFill="1" applyBorder="1" applyAlignment="1" applyProtection="1">
      <alignment horizontal="right" vertical="center"/>
      <protection locked="0"/>
    </xf>
    <xf numFmtId="0" fontId="57" fillId="0" borderId="35" xfId="0" applyFont="1" applyBorder="1" applyAlignment="1">
      <alignment horizontal="left" vertical="center" wrapText="1"/>
    </xf>
    <xf numFmtId="0" fontId="57" fillId="0" borderId="35" xfId="0" applyFont="1" applyBorder="1" applyAlignment="1">
      <alignment horizontal="left" vertical="center"/>
    </xf>
    <xf numFmtId="0" fontId="194" fillId="56" borderId="0" xfId="28578" applyFont="1" applyFill="1" applyAlignment="1">
      <alignment horizontal="center" vertical="center" wrapText="1" shrinkToFit="1"/>
    </xf>
    <xf numFmtId="0" fontId="194" fillId="56" borderId="0" xfId="28578" applyFont="1" applyFill="1" applyAlignment="1">
      <alignment horizontal="center" vertical="center" shrinkToFit="1"/>
    </xf>
    <xf numFmtId="0" fontId="195" fillId="56" borderId="1" xfId="16299" applyFont="1" applyFill="1" applyBorder="1" applyAlignment="1">
      <alignment horizontal="center" vertical="center" wrapText="1"/>
    </xf>
    <xf numFmtId="0" fontId="196" fillId="56" borderId="1" xfId="28579" applyFont="1" applyFill="1" applyBorder="1" applyAlignment="1" applyProtection="1">
      <alignment horizontal="center" vertical="center" wrapText="1" shrinkToFit="1"/>
      <protection locked="0"/>
    </xf>
    <xf numFmtId="176" fontId="22" fillId="56" borderId="1" xfId="28578" applyNumberFormat="1" applyFont="1" applyFill="1" applyBorder="1" applyAlignment="1">
      <alignment horizontal="center" vertical="center"/>
    </xf>
    <xf numFmtId="0" fontId="5" fillId="0" borderId="35" xfId="0" applyFont="1" applyBorder="1" applyAlignment="1">
      <alignment horizontal="left" vertical="center" wrapText="1"/>
    </xf>
    <xf numFmtId="0" fontId="0" fillId="0" borderId="35" xfId="0" applyBorder="1" applyAlignment="1">
      <alignment horizontal="left" vertical="center" wrapText="1"/>
    </xf>
    <xf numFmtId="0" fontId="18" fillId="0" borderId="35" xfId="0" applyFont="1" applyBorder="1" applyAlignment="1">
      <alignment horizontal="left" vertical="center"/>
    </xf>
    <xf numFmtId="0" fontId="0" fillId="0" borderId="35" xfId="0" applyBorder="1" applyAlignment="1">
      <alignment horizontal="left" vertical="center"/>
    </xf>
    <xf numFmtId="0" fontId="18" fillId="0" borderId="0" xfId="0" applyFont="1" applyBorder="1" applyAlignment="1">
      <alignment horizontal="left" vertical="center"/>
    </xf>
    <xf numFmtId="0" fontId="0" fillId="0" borderId="0" xfId="0" applyBorder="1" applyAlignment="1">
      <alignment horizontal="left" vertical="center"/>
    </xf>
    <xf numFmtId="0" fontId="194" fillId="0" borderId="0" xfId="28581" applyFont="1" applyAlignment="1">
      <alignment horizontal="center" vertical="center" wrapText="1"/>
    </xf>
    <xf numFmtId="0" fontId="196" fillId="0" borderId="1" xfId="2901" applyFont="1" applyBorder="1" applyAlignment="1">
      <alignment horizontal="center" vertical="center" wrapText="1"/>
    </xf>
    <xf numFmtId="179" fontId="196" fillId="0" borderId="1" xfId="2901" applyNumberFormat="1" applyFont="1" applyBorder="1" applyAlignment="1">
      <alignment horizontal="center" vertical="center" wrapText="1"/>
    </xf>
    <xf numFmtId="179" fontId="196" fillId="0" borderId="57" xfId="2901" applyNumberFormat="1" applyFont="1" applyBorder="1" applyAlignment="1">
      <alignment horizontal="center" vertical="center" wrapText="1"/>
    </xf>
    <xf numFmtId="179" fontId="196" fillId="0" borderId="41" xfId="2901" applyNumberFormat="1" applyFont="1" applyBorder="1" applyAlignment="1">
      <alignment horizontal="center" vertical="center" wrapText="1"/>
    </xf>
    <xf numFmtId="179" fontId="196" fillId="0" borderId="58" xfId="2901" applyNumberFormat="1" applyFont="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194" fillId="0" borderId="0" xfId="28581" applyFont="1" applyAlignment="1">
      <alignment horizontal="center" vertical="center"/>
    </xf>
    <xf numFmtId="0" fontId="201" fillId="0" borderId="1" xfId="2901" applyFont="1" applyBorder="1" applyAlignment="1">
      <alignment horizontal="center" vertical="center" wrapText="1"/>
    </xf>
    <xf numFmtId="0" fontId="36" fillId="0" borderId="1" xfId="2901" applyFont="1" applyBorder="1" applyAlignment="1">
      <alignment horizontal="center" vertical="center" wrapText="1"/>
    </xf>
    <xf numFmtId="0" fontId="194" fillId="0" borderId="0" xfId="16312" applyFont="1" applyAlignment="1">
      <alignment horizontal="center" vertical="center" wrapText="1"/>
    </xf>
    <xf numFmtId="0" fontId="15" fillId="0" borderId="0" xfId="2901" applyFont="1" applyAlignment="1">
      <alignment vertical="center" wrapText="1"/>
    </xf>
    <xf numFmtId="0" fontId="156" fillId="0" borderId="0" xfId="2901" applyFont="1" applyAlignment="1">
      <alignment vertical="center" wrapText="1"/>
    </xf>
    <xf numFmtId="179" fontId="94" fillId="0" borderId="22" xfId="389" applyNumberFormat="1" applyFont="1" applyBorder="1" applyAlignment="1">
      <alignment horizontal="left" vertical="center" wrapText="1"/>
    </xf>
    <xf numFmtId="179" fontId="94" fillId="0" borderId="25" xfId="389" applyNumberFormat="1" applyFont="1" applyBorder="1" applyAlignment="1">
      <alignment horizontal="left" vertical="center" wrapText="1"/>
    </xf>
    <xf numFmtId="182" fontId="17" fillId="0" borderId="22" xfId="608" applyNumberFormat="1" applyFont="1" applyBorder="1" applyAlignment="1">
      <alignment horizontal="left" vertical="center" wrapText="1"/>
    </xf>
    <xf numFmtId="182" fontId="17" fillId="0" borderId="25" xfId="608" applyNumberFormat="1" applyFont="1" applyBorder="1" applyAlignment="1">
      <alignment horizontal="left" vertical="center" wrapText="1"/>
    </xf>
    <xf numFmtId="179" fontId="82" fillId="0" borderId="22" xfId="389" applyNumberFormat="1" applyFont="1" applyBorder="1" applyAlignment="1">
      <alignment horizontal="left" vertical="center" wrapText="1"/>
    </xf>
    <xf numFmtId="179" fontId="82" fillId="0" borderId="25" xfId="389" applyNumberFormat="1" applyFont="1" applyBorder="1" applyAlignment="1">
      <alignment horizontal="left" vertical="center" wrapText="1"/>
    </xf>
    <xf numFmtId="0" fontId="17" fillId="0" borderId="35" xfId="389" applyFont="1" applyBorder="1" applyAlignment="1">
      <alignment horizontal="left" vertical="center" wrapText="1"/>
    </xf>
    <xf numFmtId="0" fontId="74" fillId="0" borderId="0" xfId="389" applyFont="1" applyAlignment="1">
      <alignment horizontal="center" vertical="center"/>
    </xf>
    <xf numFmtId="0" fontId="57" fillId="0" borderId="34" xfId="389" applyFont="1" applyBorder="1" applyAlignment="1">
      <alignment horizontal="right" vertical="center"/>
    </xf>
    <xf numFmtId="0" fontId="12" fillId="0" borderId="0" xfId="0" applyFont="1"/>
    <xf numFmtId="0" fontId="155" fillId="56" borderId="0" xfId="28578" applyFont="1" applyFill="1" applyAlignment="1">
      <alignment horizontal="left" vertical="center"/>
    </xf>
    <xf numFmtId="0" fontId="10" fillId="0" borderId="0" xfId="2901" applyFont="1" applyAlignment="1">
      <alignment horizontal="left" vertical="center"/>
    </xf>
    <xf numFmtId="0" fontId="10" fillId="56" borderId="0" xfId="2901" applyFont="1" applyFill="1" applyAlignment="1">
      <alignment horizontal="left" vertical="center" wrapText="1"/>
    </xf>
    <xf numFmtId="0" fontId="10" fillId="0" borderId="0" xfId="16312" applyFont="1" applyAlignment="1">
      <alignment horizontal="left" vertical="center"/>
    </xf>
  </cellXfs>
  <cellStyles count="28582">
    <cellStyle name="_x0004_" xfId="14821" xr:uid="{00000000-0005-0000-0000-000000000000}"/>
    <cellStyle name="_x0004_ 2" xfId="14822" xr:uid="{00000000-0005-0000-0000-000001000000}"/>
    <cellStyle name="_x0004_ 3" xfId="14823" xr:uid="{00000000-0005-0000-0000-000002000000}"/>
    <cellStyle name="_x0004_ 4" xfId="14824" xr:uid="{00000000-0005-0000-0000-000003000000}"/>
    <cellStyle name="_x000a_mouse.drv=lm" xfId="14825" xr:uid="{00000000-0005-0000-0000-000004000000}"/>
    <cellStyle name="%REDUCTION" xfId="14826" xr:uid="{00000000-0005-0000-0000-000005000000}"/>
    <cellStyle name="?鹎%U龡&amp;H齲_x0001_C铣_x0014__x0007__x0001__x0001_" xfId="14827" xr:uid="{00000000-0005-0000-0000-000006000000}"/>
    <cellStyle name="_02市直" xfId="14828" xr:uid="{00000000-0005-0000-0000-000007000000}"/>
    <cellStyle name="_04高新区2015年预算表格（20141222）新-发乡镇" xfId="14829" xr:uid="{00000000-0005-0000-0000-000008000000}"/>
    <cellStyle name="_2007年采购计划" xfId="14830" xr:uid="{00000000-0005-0000-0000-000009000000}"/>
    <cellStyle name="_2007年采购计划 2" xfId="14831" xr:uid="{00000000-0005-0000-0000-00000A000000}"/>
    <cellStyle name="_2007年采购计划 3" xfId="14832" xr:uid="{00000000-0005-0000-0000-00000B000000}"/>
    <cellStyle name="_2007年采购计划 4" xfId="14833" xr:uid="{00000000-0005-0000-0000-00000C000000}"/>
    <cellStyle name="_2011预备费动支情况表" xfId="14834" xr:uid="{00000000-0005-0000-0000-00000D000000}"/>
    <cellStyle name="_2014年泰安市宁阳县人大预算" xfId="14835" xr:uid="{00000000-0005-0000-0000-00000E000000}"/>
    <cellStyle name="_2015年工商税收分镇街分部门完成情况" xfId="14836" xr:uid="{00000000-0005-0000-0000-00000F000000}"/>
    <cellStyle name="_2015年基建资金安排情况" xfId="14837" xr:uid="{00000000-0005-0000-0000-000010000000}"/>
    <cellStyle name="_201602" xfId="1" xr:uid="{00000000-0005-0000-0000-000011000000}"/>
    <cellStyle name="_2016年分科目收入情况" xfId="2" xr:uid="{00000000-0005-0000-0000-000012000000}"/>
    <cellStyle name="_2016年分镇街税收收入完成情况表1219（定）" xfId="3" xr:uid="{00000000-0005-0000-0000-000013000000}"/>
    <cellStyle name="_2016年收入进度" xfId="4" xr:uid="{00000000-0005-0000-0000-000014000000}"/>
    <cellStyle name="_2016年月报表" xfId="5" xr:uid="{00000000-0005-0000-0000-000015000000}"/>
    <cellStyle name="_201702收支表" xfId="6" xr:uid="{00000000-0005-0000-0000-000016000000}"/>
    <cellStyle name="_201706收入" xfId="7" xr:uid="{00000000-0005-0000-0000-000017000000}"/>
    <cellStyle name="_2017年11月收支情况表" xfId="8" xr:uid="{00000000-0005-0000-0000-000018000000}"/>
    <cellStyle name="_2017年1月收支情况表" xfId="9" xr:uid="{00000000-0005-0000-0000-000019000000}"/>
    <cellStyle name="_2017年6月收支情况表" xfId="10" xr:uid="{00000000-0005-0000-0000-00001A000000}"/>
    <cellStyle name="_2018年1月收支情况表" xfId="11" xr:uid="{00000000-0005-0000-0000-00001B000000}"/>
    <cellStyle name="_2018年4月收支情况表" xfId="12" xr:uid="{00000000-0005-0000-0000-00001C000000}"/>
    <cellStyle name="_2018年月报表" xfId="13" xr:uid="{00000000-0005-0000-0000-00001D000000}"/>
    <cellStyle name="_5年经营计划" xfId="14838" xr:uid="{00000000-0005-0000-0000-00001E000000}"/>
    <cellStyle name="_8月份经调整后的分析报表" xfId="14839" xr:uid="{00000000-0005-0000-0000-00001F000000}"/>
    <cellStyle name="_Book1" xfId="14840" xr:uid="{00000000-0005-0000-0000-000020000000}"/>
    <cellStyle name="_Book1_1" xfId="14841" xr:uid="{00000000-0005-0000-0000-000021000000}"/>
    <cellStyle name="_Book1_2" xfId="14842" xr:uid="{00000000-0005-0000-0000-000022000000}"/>
    <cellStyle name="_Book1_3" xfId="14843" xr:uid="{00000000-0005-0000-0000-000023000000}"/>
    <cellStyle name="_Book1_3_2014年省本级支出预算执行情况表（同口径，12月31日定稿）" xfId="14844" xr:uid="{00000000-0005-0000-0000-000024000000}"/>
    <cellStyle name="_Book1_4" xfId="14845" xr:uid="{00000000-0005-0000-0000-000025000000}"/>
    <cellStyle name="_Book1_4 2" xfId="14846" xr:uid="{00000000-0005-0000-0000-000026000000}"/>
    <cellStyle name="_Book1_4 3" xfId="14847" xr:uid="{00000000-0005-0000-0000-000027000000}"/>
    <cellStyle name="_Book1_4 4" xfId="14848" xr:uid="{00000000-0005-0000-0000-000028000000}"/>
    <cellStyle name="_Book1_5" xfId="14849" xr:uid="{00000000-0005-0000-0000-000029000000}"/>
    <cellStyle name="_Book2" xfId="14" xr:uid="{00000000-0005-0000-0000-00002A000000}"/>
    <cellStyle name="_ET_STYLE_NoName_00_" xfId="14850" xr:uid="{00000000-0005-0000-0000-00002B000000}"/>
    <cellStyle name="_ET_STYLE_NoName_00_ 2" xfId="14851" xr:uid="{00000000-0005-0000-0000-00002C000000}"/>
    <cellStyle name="_ET_STYLE_NoName_00_ 2 2" xfId="27339" xr:uid="{00000000-0005-0000-0000-00002D000000}"/>
    <cellStyle name="_ET_STYLE_NoName_00_ 3" xfId="28447" xr:uid="{00000000-0005-0000-0000-00002E000000}"/>
    <cellStyle name="_ET_STYLE_NoName_00__（直比12%） 曹县2015年预算表格" xfId="14852" xr:uid="{00000000-0005-0000-0000-00002F000000}"/>
    <cellStyle name="_ET_STYLE_NoName_00__00青岛" xfId="14853" xr:uid="{00000000-0005-0000-0000-000030000000}"/>
    <cellStyle name="_ET_STYLE_NoName_00__00青岛 2" xfId="14854" xr:uid="{00000000-0005-0000-0000-000031000000}"/>
    <cellStyle name="_ET_STYLE_NoName_00__00青岛 3" xfId="14855" xr:uid="{00000000-0005-0000-0000-000032000000}"/>
    <cellStyle name="_ET_STYLE_NoName_00__00青岛 4" xfId="14856" xr:uid="{00000000-0005-0000-0000-000033000000}"/>
    <cellStyle name="_ET_STYLE_NoName_00__01省级" xfId="14857" xr:uid="{00000000-0005-0000-0000-000034000000}"/>
    <cellStyle name="_ET_STYLE_NoName_00__02济南" xfId="14858" xr:uid="{00000000-0005-0000-0000-000035000000}"/>
    <cellStyle name="_ET_STYLE_NoName_00__02济南 2" xfId="14859" xr:uid="{00000000-0005-0000-0000-000036000000}"/>
    <cellStyle name="_ET_STYLE_NoName_00__02济南 3" xfId="14860" xr:uid="{00000000-0005-0000-0000-000037000000}"/>
    <cellStyle name="_ET_STYLE_NoName_00__02济南 4" xfId="14861" xr:uid="{00000000-0005-0000-0000-000038000000}"/>
    <cellStyle name="_ET_STYLE_NoName_00__05东营" xfId="14862" xr:uid="{00000000-0005-0000-0000-000039000000}"/>
    <cellStyle name="_ET_STYLE_NoName_00__05东营 2" xfId="14863" xr:uid="{00000000-0005-0000-0000-00003A000000}"/>
    <cellStyle name="_ET_STYLE_NoName_00__05东营 3" xfId="14864" xr:uid="{00000000-0005-0000-0000-00003B000000}"/>
    <cellStyle name="_ET_STYLE_NoName_00__05东营 4" xfId="14865" xr:uid="{00000000-0005-0000-0000-00003C000000}"/>
    <cellStyle name="_ET_STYLE_NoName_00__06烟台" xfId="14866" xr:uid="{00000000-0005-0000-0000-00003D000000}"/>
    <cellStyle name="_ET_STYLE_NoName_00__06烟台 2" xfId="14867" xr:uid="{00000000-0005-0000-0000-00003E000000}"/>
    <cellStyle name="_ET_STYLE_NoName_00__06烟台 3" xfId="14868" xr:uid="{00000000-0005-0000-0000-00003F000000}"/>
    <cellStyle name="_ET_STYLE_NoName_00__06烟台 4" xfId="14869" xr:uid="{00000000-0005-0000-0000-000040000000}"/>
    <cellStyle name="_ET_STYLE_NoName_00__07潍坊" xfId="14870" xr:uid="{00000000-0005-0000-0000-000041000000}"/>
    <cellStyle name="_ET_STYLE_NoName_00__07潍坊 2" xfId="14871" xr:uid="{00000000-0005-0000-0000-000042000000}"/>
    <cellStyle name="_ET_STYLE_NoName_00__07潍坊 3" xfId="14872" xr:uid="{00000000-0005-0000-0000-000043000000}"/>
    <cellStyle name="_ET_STYLE_NoName_00__07潍坊 4" xfId="14873" xr:uid="{00000000-0005-0000-0000-000044000000}"/>
    <cellStyle name="_ET_STYLE_NoName_00__09泰安" xfId="14874" xr:uid="{00000000-0005-0000-0000-000045000000}"/>
    <cellStyle name="_ET_STYLE_NoName_00__09泰安 2" xfId="14875" xr:uid="{00000000-0005-0000-0000-000046000000}"/>
    <cellStyle name="_ET_STYLE_NoName_00__09泰安 3" xfId="14876" xr:uid="{00000000-0005-0000-0000-000047000000}"/>
    <cellStyle name="_ET_STYLE_NoName_00__09泰安 4" xfId="14877" xr:uid="{00000000-0005-0000-0000-000048000000}"/>
    <cellStyle name="_ET_STYLE_NoName_00__11日照" xfId="14878" xr:uid="{00000000-0005-0000-0000-000049000000}"/>
    <cellStyle name="_ET_STYLE_NoName_00__11日照 2" xfId="14879" xr:uid="{00000000-0005-0000-0000-00004A000000}"/>
    <cellStyle name="_ET_STYLE_NoName_00__11日照 3" xfId="14880" xr:uid="{00000000-0005-0000-0000-00004B000000}"/>
    <cellStyle name="_ET_STYLE_NoName_00__11日照 4" xfId="14881" xr:uid="{00000000-0005-0000-0000-00004C000000}"/>
    <cellStyle name="_ET_STYLE_NoName_00__12莱芜" xfId="14882" xr:uid="{00000000-0005-0000-0000-00004D000000}"/>
    <cellStyle name="_ET_STYLE_NoName_00__12莱芜 2" xfId="14883" xr:uid="{00000000-0005-0000-0000-00004E000000}"/>
    <cellStyle name="_ET_STYLE_NoName_00__12莱芜 3" xfId="14884" xr:uid="{00000000-0005-0000-0000-00004F000000}"/>
    <cellStyle name="_ET_STYLE_NoName_00__12莱芜 4" xfId="14885" xr:uid="{00000000-0005-0000-0000-000050000000}"/>
    <cellStyle name="_ET_STYLE_NoName_00__15聊城" xfId="14886" xr:uid="{00000000-0005-0000-0000-000051000000}"/>
    <cellStyle name="_ET_STYLE_NoName_00__15聊城 2" xfId="14887" xr:uid="{00000000-0005-0000-0000-000052000000}"/>
    <cellStyle name="_ET_STYLE_NoName_00__15聊城 3" xfId="14888" xr:uid="{00000000-0005-0000-0000-000053000000}"/>
    <cellStyle name="_ET_STYLE_NoName_00__15聊城 4" xfId="14889" xr:uid="{00000000-0005-0000-0000-000054000000}"/>
    <cellStyle name="_ET_STYLE_NoName_00__16滨州" xfId="14890" xr:uid="{00000000-0005-0000-0000-000055000000}"/>
    <cellStyle name="_ET_STYLE_NoName_00__16滨州 2" xfId="14891" xr:uid="{00000000-0005-0000-0000-000056000000}"/>
    <cellStyle name="_ET_STYLE_NoName_00__16滨州 3" xfId="14892" xr:uid="{00000000-0005-0000-0000-000057000000}"/>
    <cellStyle name="_ET_STYLE_NoName_00__16滨州 4" xfId="14893" xr:uid="{00000000-0005-0000-0000-000058000000}"/>
    <cellStyle name="_ET_STYLE_NoName_00__2015年东营经济技术开发区人大预算" xfId="14894" xr:uid="{00000000-0005-0000-0000-000059000000}"/>
    <cellStyle name="_ET_STYLE_NoName_00__2015年东营经济技术开发区人大预算 2" xfId="14895" xr:uid="{00000000-0005-0000-0000-00005A000000}"/>
    <cellStyle name="_ET_STYLE_NoName_00__2015年东营经济技术开发区人大预算 3" xfId="14896" xr:uid="{00000000-0005-0000-0000-00005B000000}"/>
    <cellStyle name="_ET_STYLE_NoName_00__2015年东营经济技术开发区人大预算 4" xfId="14897" xr:uid="{00000000-0005-0000-0000-00005C000000}"/>
    <cellStyle name="_ET_STYLE_NoName_00__2015年寒亭区人大预算" xfId="14898" xr:uid="{00000000-0005-0000-0000-00005D000000}"/>
    <cellStyle name="_ET_STYLE_NoName_00__2015年寒亭区人大预算 2" xfId="14899" xr:uid="{00000000-0005-0000-0000-00005E000000}"/>
    <cellStyle name="_ET_STYLE_NoName_00__2015年寒亭区人大预算 3" xfId="14900" xr:uid="{00000000-0005-0000-0000-00005F000000}"/>
    <cellStyle name="_ET_STYLE_NoName_00__2015年寒亭区人大预算 4" xfId="14901" xr:uid="{00000000-0005-0000-0000-000060000000}"/>
    <cellStyle name="_ET_STYLE_NoName_00__2015年菏泽市定陶县人大预算" xfId="14902" xr:uid="{00000000-0005-0000-0000-000061000000}"/>
    <cellStyle name="_ET_STYLE_NoName_00__2015年菏泽市定陶县人大预算 2" xfId="14903" xr:uid="{00000000-0005-0000-0000-000062000000}"/>
    <cellStyle name="_ET_STYLE_NoName_00__2015年菏泽市定陶县人大预算 3" xfId="14904" xr:uid="{00000000-0005-0000-0000-000063000000}"/>
    <cellStyle name="_ET_STYLE_NoName_00__2015年菏泽市定陶县人大预算 4" xfId="14905" xr:uid="{00000000-0005-0000-0000-000064000000}"/>
    <cellStyle name="_ET_STYLE_NoName_00__2015年菏泽市高新区人大预算" xfId="14906" xr:uid="{00000000-0005-0000-0000-000065000000}"/>
    <cellStyle name="_ET_STYLE_NoName_00__2015年菏泽市高新区人大预算 2" xfId="14907" xr:uid="{00000000-0005-0000-0000-000066000000}"/>
    <cellStyle name="_ET_STYLE_NoName_00__2015年菏泽市高新区人大预算 3" xfId="14908" xr:uid="{00000000-0005-0000-0000-000067000000}"/>
    <cellStyle name="_ET_STYLE_NoName_00__2015年菏泽市高新区人大预算 4" xfId="14909" xr:uid="{00000000-0005-0000-0000-000068000000}"/>
    <cellStyle name="_ET_STYLE_NoName_00__2015年菏泽市鄄城县人大预算" xfId="14910" xr:uid="{00000000-0005-0000-0000-000069000000}"/>
    <cellStyle name="_ET_STYLE_NoName_00__2015年菏泽市鄄城县人大预算 2" xfId="14911" xr:uid="{00000000-0005-0000-0000-00006A000000}"/>
    <cellStyle name="_ET_STYLE_NoName_00__2015年菏泽市鄄城县人大预算 3" xfId="14912" xr:uid="{00000000-0005-0000-0000-00006B000000}"/>
    <cellStyle name="_ET_STYLE_NoName_00__2015年菏泽市鄄城县人大预算 4" xfId="14913" xr:uid="{00000000-0005-0000-0000-00006C000000}"/>
    <cellStyle name="_ET_STYLE_NoName_00__2015年菏泽市牡丹区人大预算" xfId="14914" xr:uid="{00000000-0005-0000-0000-00006D000000}"/>
    <cellStyle name="_ET_STYLE_NoName_00__2015年菏泽市牡丹区人大预算 2" xfId="14915" xr:uid="{00000000-0005-0000-0000-00006E000000}"/>
    <cellStyle name="_ET_STYLE_NoName_00__2015年菏泽市牡丹区人大预算 3" xfId="14916" xr:uid="{00000000-0005-0000-0000-00006F000000}"/>
    <cellStyle name="_ET_STYLE_NoName_00__2015年菏泽市牡丹区人大预算 4" xfId="14917" xr:uid="{00000000-0005-0000-0000-000070000000}"/>
    <cellStyle name="_ET_STYLE_NoName_00__2015年奎文区人大预算" xfId="14918" xr:uid="{00000000-0005-0000-0000-000071000000}"/>
    <cellStyle name="_ET_STYLE_NoName_00__2015年奎文区人大预算 2" xfId="14919" xr:uid="{00000000-0005-0000-0000-000072000000}"/>
    <cellStyle name="_ET_STYLE_NoName_00__2015年奎文区人大预算 3" xfId="14920" xr:uid="{00000000-0005-0000-0000-000073000000}"/>
    <cellStyle name="_ET_STYLE_NoName_00__2015年奎文区人大预算 4" xfId="14921" xr:uid="{00000000-0005-0000-0000-000074000000}"/>
    <cellStyle name="_ET_STYLE_NoName_00__2015年临朐县人大预算" xfId="14922" xr:uid="{00000000-0005-0000-0000-000075000000}"/>
    <cellStyle name="_ET_STYLE_NoName_00__2015年临朐县人大预算 2" xfId="14923" xr:uid="{00000000-0005-0000-0000-000076000000}"/>
    <cellStyle name="_ET_STYLE_NoName_00__2015年临朐县人大预算 3" xfId="14924" xr:uid="{00000000-0005-0000-0000-000077000000}"/>
    <cellStyle name="_ET_STYLE_NoName_00__2015年临朐县人大预算 4" xfId="14925" xr:uid="{00000000-0005-0000-0000-000078000000}"/>
    <cellStyle name="_ET_STYLE_NoName_00__2015年寿光市人大预算" xfId="14926" xr:uid="{00000000-0005-0000-0000-000079000000}"/>
    <cellStyle name="_ET_STYLE_NoName_00__2015年寿光市人大预算 2" xfId="14927" xr:uid="{00000000-0005-0000-0000-00007A000000}"/>
    <cellStyle name="_ET_STYLE_NoName_00__2015年寿光市人大预算 3" xfId="14928" xr:uid="{00000000-0005-0000-0000-00007B000000}"/>
    <cellStyle name="_ET_STYLE_NoName_00__2015年寿光市人大预算 4" xfId="14929" xr:uid="{00000000-0005-0000-0000-00007C000000}"/>
    <cellStyle name="_ET_STYLE_NoName_00__2015年泰安市东平县人大预算" xfId="14930" xr:uid="{00000000-0005-0000-0000-00007D000000}"/>
    <cellStyle name="_ET_STYLE_NoName_00__2015年潍坊市市本级人大预算" xfId="14931" xr:uid="{00000000-0005-0000-0000-00007E000000}"/>
    <cellStyle name="_ET_STYLE_NoName_00__2015年潍坊市市本级人大预算 2" xfId="14932" xr:uid="{00000000-0005-0000-0000-00007F000000}"/>
    <cellStyle name="_ET_STYLE_NoName_00__2015年潍坊市市本级人大预算 3" xfId="14933" xr:uid="{00000000-0005-0000-0000-000080000000}"/>
    <cellStyle name="_ET_STYLE_NoName_00__2015年潍坊市市本级人大预算 4" xfId="14934" xr:uid="{00000000-0005-0000-0000-000081000000}"/>
    <cellStyle name="_ET_STYLE_NoName_00__2015年潍坊市市本级人大预算2" xfId="14935" xr:uid="{00000000-0005-0000-0000-000082000000}"/>
    <cellStyle name="_ET_STYLE_NoName_00__2015年潍坊市市本级人大预算2 2" xfId="14936" xr:uid="{00000000-0005-0000-0000-000083000000}"/>
    <cellStyle name="_ET_STYLE_NoName_00__2015年潍坊市市本级人大预算2 3" xfId="14937" xr:uid="{00000000-0005-0000-0000-000084000000}"/>
    <cellStyle name="_ET_STYLE_NoName_00__2015年潍坊市市本级人大预算2 4" xfId="14938" xr:uid="{00000000-0005-0000-0000-000085000000}"/>
    <cellStyle name="_ET_STYLE_NoName_00__2015年预算表格（表内公式）(高新区)2015.3.15晚" xfId="14939" xr:uid="{00000000-0005-0000-0000-000086000000}"/>
    <cellStyle name="_ET_STYLE_NoName_00__2015年预算表格（表内公式）(高新区)2015.3.15晚 2" xfId="14940" xr:uid="{00000000-0005-0000-0000-000087000000}"/>
    <cellStyle name="_ET_STYLE_NoName_00__2015年预算表格（表内公式）(高新区)2015.3.15晚 3" xfId="14941" xr:uid="{00000000-0005-0000-0000-000088000000}"/>
    <cellStyle name="_ET_STYLE_NoName_00__2015年预算表格（表内公式）(高新区)2015.3.15晚 4" xfId="14942" xr:uid="{00000000-0005-0000-0000-000089000000}"/>
    <cellStyle name="_ET_STYLE_NoName_00__2015年预算表格（表内公式）(空)2015.3.15晚" xfId="14943" xr:uid="{00000000-0005-0000-0000-00008A000000}"/>
    <cellStyle name="_ET_STYLE_NoName_00__2015年预算表格（表内公式）(空)2015.3.15晚 2" xfId="14944" xr:uid="{00000000-0005-0000-0000-00008B000000}"/>
    <cellStyle name="_ET_STYLE_NoName_00__2015年预算表格（表内公式）(空)2015.3.15晚 3" xfId="14945" xr:uid="{00000000-0005-0000-0000-00008C000000}"/>
    <cellStyle name="_ET_STYLE_NoName_00__2015年预算表格（表内公式）(空)2015.3.15晚 4" xfId="14946" xr:uid="{00000000-0005-0000-0000-00008D000000}"/>
    <cellStyle name="_ET_STYLE_NoName_00__2015年预算表格（高新区" xfId="14947" xr:uid="{00000000-0005-0000-0000-00008E000000}"/>
    <cellStyle name="_ET_STYLE_NoName_00__2015年预算表格（高新区 2" xfId="14948" xr:uid="{00000000-0005-0000-0000-00008F000000}"/>
    <cellStyle name="_ET_STYLE_NoName_00__2015年预算表格（高新区 3" xfId="14949" xr:uid="{00000000-0005-0000-0000-000090000000}"/>
    <cellStyle name="_ET_STYLE_NoName_00__2015年预算表格（高新区 4" xfId="14950" xr:uid="{00000000-0005-0000-0000-000091000000}"/>
    <cellStyle name="_ET_STYLE_NoName_00__2015年预算表格（莒县2014年3月13日定稿)" xfId="14951" xr:uid="{00000000-0005-0000-0000-000092000000}"/>
    <cellStyle name="_ET_STYLE_NoName_00__2015年预算表格（鄄城）" xfId="14952" xr:uid="{00000000-0005-0000-0000-000093000000}"/>
    <cellStyle name="_ET_STYLE_NoName_00__2015年预算表格（鄄城） 2" xfId="14953" xr:uid="{00000000-0005-0000-0000-000094000000}"/>
    <cellStyle name="_ET_STYLE_NoName_00__2015年预算表格（鄄城） 3" xfId="14954" xr:uid="{00000000-0005-0000-0000-000095000000}"/>
    <cellStyle name="_ET_STYLE_NoName_00__2015年预算表格（鄄城） 4" xfId="14955" xr:uid="{00000000-0005-0000-0000-000096000000}"/>
    <cellStyle name="_ET_STYLE_NoName_00__2015年预算表格（牡丹区20150316）" xfId="14956" xr:uid="{00000000-0005-0000-0000-000097000000}"/>
    <cellStyle name="_ET_STYLE_NoName_00__2015年预算表格（牡丹区20150316） 2" xfId="14957" xr:uid="{00000000-0005-0000-0000-000098000000}"/>
    <cellStyle name="_ET_STYLE_NoName_00__2015年预算表格（牡丹区20150316） 3" xfId="14958" xr:uid="{00000000-0005-0000-0000-000099000000}"/>
    <cellStyle name="_ET_STYLE_NoName_00__2015年预算表格（牡丹区20150316） 4" xfId="14959" xr:uid="{00000000-0005-0000-0000-00009A000000}"/>
    <cellStyle name="_ET_STYLE_NoName_00__2015年预算表格(市本级审核表)" xfId="14960" xr:uid="{00000000-0005-0000-0000-00009B000000}"/>
    <cellStyle name="_ET_STYLE_NoName_00__Book1" xfId="14961" xr:uid="{00000000-0005-0000-0000-00009C000000}"/>
    <cellStyle name="_ET_STYLE_NoName_00__表1" xfId="14962" xr:uid="{00000000-0005-0000-0000-00009D000000}"/>
    <cellStyle name="_ET_STYLE_NoName_00__表1 2" xfId="14963" xr:uid="{00000000-0005-0000-0000-00009E000000}"/>
    <cellStyle name="_ET_STYLE_NoName_00__表1 3" xfId="14964" xr:uid="{00000000-0005-0000-0000-00009F000000}"/>
    <cellStyle name="_ET_STYLE_NoName_00__表1 4" xfId="14965" xr:uid="{00000000-0005-0000-0000-0000A0000000}"/>
    <cellStyle name="_ET_STYLE_NoName_00__表1_1" xfId="14966" xr:uid="{00000000-0005-0000-0000-0000A1000000}"/>
    <cellStyle name="_ET_STYLE_NoName_00__表10" xfId="14967" xr:uid="{00000000-0005-0000-0000-0000A2000000}"/>
    <cellStyle name="_ET_STYLE_NoName_00__表10 2" xfId="14968" xr:uid="{00000000-0005-0000-0000-0000A3000000}"/>
    <cellStyle name="_ET_STYLE_NoName_00__表10 3" xfId="14969" xr:uid="{00000000-0005-0000-0000-0000A4000000}"/>
    <cellStyle name="_ET_STYLE_NoName_00__表10 4" xfId="14970" xr:uid="{00000000-0005-0000-0000-0000A5000000}"/>
    <cellStyle name="_ET_STYLE_NoName_00__表10_1" xfId="14971" xr:uid="{00000000-0005-0000-0000-0000A6000000}"/>
    <cellStyle name="_ET_STYLE_NoName_00__表11" xfId="14972" xr:uid="{00000000-0005-0000-0000-0000A7000000}"/>
    <cellStyle name="_ET_STYLE_NoName_00__表11 2" xfId="14973" xr:uid="{00000000-0005-0000-0000-0000A8000000}"/>
    <cellStyle name="_ET_STYLE_NoName_00__表11 3" xfId="14974" xr:uid="{00000000-0005-0000-0000-0000A9000000}"/>
    <cellStyle name="_ET_STYLE_NoName_00__表11 4" xfId="14975" xr:uid="{00000000-0005-0000-0000-0000AA000000}"/>
    <cellStyle name="_ET_STYLE_NoName_00__表11_1" xfId="14976" xr:uid="{00000000-0005-0000-0000-0000AB000000}"/>
    <cellStyle name="_ET_STYLE_NoName_00__表1全区收入执行 " xfId="14977" xr:uid="{00000000-0005-0000-0000-0000AC000000}"/>
    <cellStyle name="_ET_STYLE_NoName_00__表1全区收入执行  2" xfId="14978" xr:uid="{00000000-0005-0000-0000-0000AD000000}"/>
    <cellStyle name="_ET_STYLE_NoName_00__表1全区收入执行  3" xfId="14979" xr:uid="{00000000-0005-0000-0000-0000AE000000}"/>
    <cellStyle name="_ET_STYLE_NoName_00__表1全区收入执行  4" xfId="14980" xr:uid="{00000000-0005-0000-0000-0000AF000000}"/>
    <cellStyle name="_ET_STYLE_NoName_00__表2" xfId="14981" xr:uid="{00000000-0005-0000-0000-0000B0000000}"/>
    <cellStyle name="_ET_STYLE_NoName_00__表2 2" xfId="14982" xr:uid="{00000000-0005-0000-0000-0000B1000000}"/>
    <cellStyle name="_ET_STYLE_NoName_00__表2 3" xfId="14983" xr:uid="{00000000-0005-0000-0000-0000B2000000}"/>
    <cellStyle name="_ET_STYLE_NoName_00__表2 4" xfId="14984" xr:uid="{00000000-0005-0000-0000-0000B3000000}"/>
    <cellStyle name="_ET_STYLE_NoName_00__表2_1" xfId="14985" xr:uid="{00000000-0005-0000-0000-0000B4000000}"/>
    <cellStyle name="_ET_STYLE_NoName_00__表3" xfId="14986" xr:uid="{00000000-0005-0000-0000-0000B5000000}"/>
    <cellStyle name="_ET_STYLE_NoName_00__表3 2" xfId="14987" xr:uid="{00000000-0005-0000-0000-0000B6000000}"/>
    <cellStyle name="_ET_STYLE_NoName_00__表3 3" xfId="14988" xr:uid="{00000000-0005-0000-0000-0000B7000000}"/>
    <cellStyle name="_ET_STYLE_NoName_00__表3 4" xfId="14989" xr:uid="{00000000-0005-0000-0000-0000B8000000}"/>
    <cellStyle name="_ET_STYLE_NoName_00__表3_1" xfId="14990" xr:uid="{00000000-0005-0000-0000-0000B9000000}"/>
    <cellStyle name="_ET_STYLE_NoName_00__表4" xfId="14991" xr:uid="{00000000-0005-0000-0000-0000BA000000}"/>
    <cellStyle name="_ET_STYLE_NoName_00__表4 2" xfId="14992" xr:uid="{00000000-0005-0000-0000-0000BB000000}"/>
    <cellStyle name="_ET_STYLE_NoName_00__表4 3" xfId="14993" xr:uid="{00000000-0005-0000-0000-0000BC000000}"/>
    <cellStyle name="_ET_STYLE_NoName_00__表4 4" xfId="14994" xr:uid="{00000000-0005-0000-0000-0000BD000000}"/>
    <cellStyle name="_ET_STYLE_NoName_00__表4_1" xfId="14995" xr:uid="{00000000-0005-0000-0000-0000BE000000}"/>
    <cellStyle name="_ET_STYLE_NoName_00__表5" xfId="14996" xr:uid="{00000000-0005-0000-0000-0000BF000000}"/>
    <cellStyle name="_ET_STYLE_NoName_00__表5 2" xfId="14997" xr:uid="{00000000-0005-0000-0000-0000C0000000}"/>
    <cellStyle name="_ET_STYLE_NoName_00__表5 3" xfId="14998" xr:uid="{00000000-0005-0000-0000-0000C1000000}"/>
    <cellStyle name="_ET_STYLE_NoName_00__表5 4" xfId="14999" xr:uid="{00000000-0005-0000-0000-0000C2000000}"/>
    <cellStyle name="_ET_STYLE_NoName_00__表5_1" xfId="15000" xr:uid="{00000000-0005-0000-0000-0000C3000000}"/>
    <cellStyle name="_ET_STYLE_NoName_00__表6" xfId="15001" xr:uid="{00000000-0005-0000-0000-0000C4000000}"/>
    <cellStyle name="_ET_STYLE_NoName_00__表6 2" xfId="15002" xr:uid="{00000000-0005-0000-0000-0000C5000000}"/>
    <cellStyle name="_ET_STYLE_NoName_00__表6 3" xfId="15003" xr:uid="{00000000-0005-0000-0000-0000C6000000}"/>
    <cellStyle name="_ET_STYLE_NoName_00__表6 4" xfId="15004" xr:uid="{00000000-0005-0000-0000-0000C7000000}"/>
    <cellStyle name="_ET_STYLE_NoName_00__表6_1" xfId="15005" xr:uid="{00000000-0005-0000-0000-0000C8000000}"/>
    <cellStyle name="_ET_STYLE_NoName_00__表6基金支出执行" xfId="15006" xr:uid="{00000000-0005-0000-0000-0000C9000000}"/>
    <cellStyle name="_ET_STYLE_NoName_00__表6基金支出执行 2" xfId="15007" xr:uid="{00000000-0005-0000-0000-0000CA000000}"/>
    <cellStyle name="_ET_STYLE_NoName_00__表6基金支出执行 3" xfId="15008" xr:uid="{00000000-0005-0000-0000-0000CB000000}"/>
    <cellStyle name="_ET_STYLE_NoName_00__表6基金支出执行 4" xfId="15009" xr:uid="{00000000-0005-0000-0000-0000CC000000}"/>
    <cellStyle name="_ET_STYLE_NoName_00__表7" xfId="15010" xr:uid="{00000000-0005-0000-0000-0000CD000000}"/>
    <cellStyle name="_ET_STYLE_NoName_00__表7 2" xfId="15011" xr:uid="{00000000-0005-0000-0000-0000CE000000}"/>
    <cellStyle name="_ET_STYLE_NoName_00__表7 3" xfId="15012" xr:uid="{00000000-0005-0000-0000-0000CF000000}"/>
    <cellStyle name="_ET_STYLE_NoName_00__表7 4" xfId="15013" xr:uid="{00000000-0005-0000-0000-0000D0000000}"/>
    <cellStyle name="_ET_STYLE_NoName_00__表7_1" xfId="15014" xr:uid="{00000000-0005-0000-0000-0000D1000000}"/>
    <cellStyle name="_ET_STYLE_NoName_00__表8" xfId="15015" xr:uid="{00000000-0005-0000-0000-0000D2000000}"/>
    <cellStyle name="_ET_STYLE_NoName_00__表8 2" xfId="15016" xr:uid="{00000000-0005-0000-0000-0000D3000000}"/>
    <cellStyle name="_ET_STYLE_NoName_00__表8 3" xfId="15017" xr:uid="{00000000-0005-0000-0000-0000D4000000}"/>
    <cellStyle name="_ET_STYLE_NoName_00__表8 4" xfId="15018" xr:uid="{00000000-0005-0000-0000-0000D5000000}"/>
    <cellStyle name="_ET_STYLE_NoName_00__表8_1" xfId="15019" xr:uid="{00000000-0005-0000-0000-0000D6000000}"/>
    <cellStyle name="_ET_STYLE_NoName_00__表9" xfId="15020" xr:uid="{00000000-0005-0000-0000-0000D7000000}"/>
    <cellStyle name="_ET_STYLE_NoName_00__表9 2" xfId="15021" xr:uid="{00000000-0005-0000-0000-0000D8000000}"/>
    <cellStyle name="_ET_STYLE_NoName_00__表9 3" xfId="15022" xr:uid="{00000000-0005-0000-0000-0000D9000000}"/>
    <cellStyle name="_ET_STYLE_NoName_00__表9 4" xfId="15023" xr:uid="{00000000-0005-0000-0000-0000DA000000}"/>
    <cellStyle name="_ET_STYLE_NoName_00__表9_1" xfId="15024" xr:uid="{00000000-0005-0000-0000-0000DB000000}"/>
    <cellStyle name="_ET_STYLE_NoName_00__表内审核公式" xfId="15025" xr:uid="{00000000-0005-0000-0000-0000DC000000}"/>
    <cellStyle name="_ET_STYLE_NoName_00__表内审核公式 2" xfId="15026" xr:uid="{00000000-0005-0000-0000-0000DD000000}"/>
    <cellStyle name="_ET_STYLE_NoName_00__表内审核公式 3" xfId="15027" xr:uid="{00000000-0005-0000-0000-0000DE000000}"/>
    <cellStyle name="_ET_STYLE_NoName_00__表内审核公式 4" xfId="15028" xr:uid="{00000000-0005-0000-0000-0000DF000000}"/>
    <cellStyle name="_ET_STYLE_NoName_00__曹县2015年预算表格" xfId="15029" xr:uid="{00000000-0005-0000-0000-0000E0000000}"/>
    <cellStyle name="_ET_STYLE_NoName_00__大预算表附表ml" xfId="15030" xr:uid="{00000000-0005-0000-0000-0000E1000000}"/>
    <cellStyle name="_ET_STYLE_NoName_00__大预算表附表ml 2" xfId="15031" xr:uid="{00000000-0005-0000-0000-0000E2000000}"/>
    <cellStyle name="_ET_STYLE_NoName_00__大预算表附表ml 3" xfId="15032" xr:uid="{00000000-0005-0000-0000-0000E3000000}"/>
    <cellStyle name="_ET_STYLE_NoName_00__大预算表附表ml 4" xfId="15033" xr:uid="{00000000-0005-0000-0000-0000E4000000}"/>
    <cellStyle name="_ET_STYLE_NoName_00__定陶县 2015年预算表格（2015.3.17）" xfId="15034" xr:uid="{00000000-0005-0000-0000-0000E5000000}"/>
    <cellStyle name="_ET_STYLE_NoName_00__定陶县 2015年预算表格（2015.3.17） 2" xfId="15035" xr:uid="{00000000-0005-0000-0000-0000E6000000}"/>
    <cellStyle name="_ET_STYLE_NoName_00__定陶县 2015年预算表格（2015.3.17） 3" xfId="15036" xr:uid="{00000000-0005-0000-0000-0000E7000000}"/>
    <cellStyle name="_ET_STYLE_NoName_00__定陶县 2015年预算表格（2015.3.17） 4" xfId="15037" xr:uid="{00000000-0005-0000-0000-0000E8000000}"/>
    <cellStyle name="_ET_STYLE_NoName_00__定陶县 2015年预算表格（2015.3.17修改1）" xfId="15038" xr:uid="{00000000-0005-0000-0000-0000E9000000}"/>
    <cellStyle name="_ET_STYLE_NoName_00__定陶县 2015年预算表格（2015.3.17修改1） 2" xfId="15039" xr:uid="{00000000-0005-0000-0000-0000EA000000}"/>
    <cellStyle name="_ET_STYLE_NoName_00__定陶县 2015年预算表格（2015.3.17修改1） 3" xfId="15040" xr:uid="{00000000-0005-0000-0000-0000EB000000}"/>
    <cellStyle name="_ET_STYLE_NoName_00__定陶县 2015年预算表格（2015.3.17修改1） 4" xfId="15041" xr:uid="{00000000-0005-0000-0000-0000EC000000}"/>
    <cellStyle name="_ET_STYLE_NoName_00__定陶县 2015年预算表格（2015.3.17修改zz）" xfId="15042" xr:uid="{00000000-0005-0000-0000-0000ED000000}"/>
    <cellStyle name="_ET_STYLE_NoName_00__定陶县 2015年预算表格（2015.3.17修改zz） 2" xfId="15043" xr:uid="{00000000-0005-0000-0000-0000EE000000}"/>
    <cellStyle name="_ET_STYLE_NoName_00__定陶县 2015年预算表格（2015.3.17修改zz） 3" xfId="15044" xr:uid="{00000000-0005-0000-0000-0000EF000000}"/>
    <cellStyle name="_ET_STYLE_NoName_00__定陶县 2015年预算表格（2015.3.17修改zz） 4" xfId="15045" xr:uid="{00000000-0005-0000-0000-0000F0000000}"/>
    <cellStyle name="_ET_STYLE_NoName_00__封面" xfId="15046" xr:uid="{00000000-0005-0000-0000-0000F1000000}"/>
    <cellStyle name="_ET_STYLE_NoName_00__福山区 " xfId="15047" xr:uid="{00000000-0005-0000-0000-0000F2000000}"/>
    <cellStyle name="_ET_STYLE_NoName_00__福山区  2" xfId="15048" xr:uid="{00000000-0005-0000-0000-0000F3000000}"/>
    <cellStyle name="_ET_STYLE_NoName_00__福山区  3" xfId="15049" xr:uid="{00000000-0005-0000-0000-0000F4000000}"/>
    <cellStyle name="_ET_STYLE_NoName_00__福山区  4" xfId="15050" xr:uid="{00000000-0005-0000-0000-0000F5000000}"/>
    <cellStyle name="_ET_STYLE_NoName_00__福山区 _龙口修改15" xfId="15051" xr:uid="{00000000-0005-0000-0000-0000F6000000}"/>
    <cellStyle name="_ET_STYLE_NoName_00__福山区 _龙口修改15 2" xfId="15052" xr:uid="{00000000-0005-0000-0000-0000F7000000}"/>
    <cellStyle name="_ET_STYLE_NoName_00__福山区 _龙口修改15 3" xfId="15053" xr:uid="{00000000-0005-0000-0000-0000F8000000}"/>
    <cellStyle name="_ET_STYLE_NoName_00__福山区 _龙口修改15 4" xfId="15054" xr:uid="{00000000-0005-0000-0000-0000F9000000}"/>
    <cellStyle name="_ET_STYLE_NoName_00__附表" xfId="15055" xr:uid="{00000000-0005-0000-0000-0000FA000000}"/>
    <cellStyle name="_ET_STYLE_NoName_00__机关事业单位离退休费拨付表(201702)" xfId="15056" xr:uid="{00000000-0005-0000-0000-0000FB000000}"/>
    <cellStyle name="_ET_STYLE_NoName_00__济阳" xfId="15057" xr:uid="{00000000-0005-0000-0000-0000FC000000}"/>
    <cellStyle name="_ET_STYLE_NoName_00__开发区2015年预算表格（20141222）新" xfId="15058" xr:uid="{00000000-0005-0000-0000-0000FD000000}"/>
    <cellStyle name="_ET_STYLE_NoName_00__开发区2015年预算表格（20141222）新 2" xfId="15059" xr:uid="{00000000-0005-0000-0000-0000FE000000}"/>
    <cellStyle name="_ET_STYLE_NoName_00__开发区2015年预算表格（20141222）新 3" xfId="15060" xr:uid="{00000000-0005-0000-0000-0000FF000000}"/>
    <cellStyle name="_ET_STYLE_NoName_00__开发区2015年预算表格（20141222）新 4" xfId="15061" xr:uid="{00000000-0005-0000-0000-000000010000}"/>
    <cellStyle name="_ET_STYLE_NoName_00__龙口市" xfId="15062" xr:uid="{00000000-0005-0000-0000-000001010000}"/>
    <cellStyle name="_ET_STYLE_NoName_00__龙口市 2" xfId="15063" xr:uid="{00000000-0005-0000-0000-000002010000}"/>
    <cellStyle name="_ET_STYLE_NoName_00__龙口市 3" xfId="15064" xr:uid="{00000000-0005-0000-0000-000003010000}"/>
    <cellStyle name="_ET_STYLE_NoName_00__龙口市 4" xfId="15065" xr:uid="{00000000-0005-0000-0000-000004010000}"/>
    <cellStyle name="_ET_STYLE_NoName_00__龙口市_龙口修改15" xfId="15066" xr:uid="{00000000-0005-0000-0000-000005010000}"/>
    <cellStyle name="_ET_STYLE_NoName_00__龙口市_龙口修改15 2" xfId="15067" xr:uid="{00000000-0005-0000-0000-000006010000}"/>
    <cellStyle name="_ET_STYLE_NoName_00__龙口市_龙口修改15 3" xfId="15068" xr:uid="{00000000-0005-0000-0000-000007010000}"/>
    <cellStyle name="_ET_STYLE_NoName_00__龙口市_龙口修改15 4" xfId="15069" xr:uid="{00000000-0005-0000-0000-000008010000}"/>
    <cellStyle name="_ET_STYLE_NoName_00__龙口修改15" xfId="15070" xr:uid="{00000000-0005-0000-0000-000009010000}"/>
    <cellStyle name="_ET_STYLE_NoName_00__龙口修改15 2" xfId="15071" xr:uid="{00000000-0005-0000-0000-00000A010000}"/>
    <cellStyle name="_ET_STYLE_NoName_00__龙口修改15 3" xfId="15072" xr:uid="{00000000-0005-0000-0000-00000B010000}"/>
    <cellStyle name="_ET_STYLE_NoName_00__龙口修改15 4" xfId="15073" xr:uid="{00000000-0005-0000-0000-00000C010000}"/>
    <cellStyle name="_ET_STYLE_NoName_00__目录" xfId="15074" xr:uid="{00000000-0005-0000-0000-00000D010000}"/>
    <cellStyle name="_ET_STYLE_NoName_00__平阴" xfId="15075" xr:uid="{00000000-0005-0000-0000-00000E010000}"/>
    <cellStyle name="_ET_STYLE_NoName_00__平阴 2" xfId="15076" xr:uid="{00000000-0005-0000-0000-00000F010000}"/>
    <cellStyle name="_ET_STYLE_NoName_00__平阴 3" xfId="15077" xr:uid="{00000000-0005-0000-0000-000010010000}"/>
    <cellStyle name="_ET_STYLE_NoName_00__平阴 4" xfId="15078" xr:uid="{00000000-0005-0000-0000-000011010000}"/>
    <cellStyle name="_ET_STYLE_NoName_00__市本级1" xfId="15079" xr:uid="{00000000-0005-0000-0000-000012010000}"/>
    <cellStyle name="_ET_STYLE_NoName_00__长岛县" xfId="15080" xr:uid="{00000000-0005-0000-0000-000013010000}"/>
    <cellStyle name="_ET_STYLE_NoName_00__长岛县 2" xfId="15081" xr:uid="{00000000-0005-0000-0000-000014010000}"/>
    <cellStyle name="_ET_STYLE_NoName_00__长岛县 3" xfId="15082" xr:uid="{00000000-0005-0000-0000-000015010000}"/>
    <cellStyle name="_ET_STYLE_NoName_00__长岛县 4" xfId="15083" xr:uid="{00000000-0005-0000-0000-000016010000}"/>
    <cellStyle name="_ET_STYLE_NoName_00__长岛县_龙口修改15" xfId="15084" xr:uid="{00000000-0005-0000-0000-000017010000}"/>
    <cellStyle name="_ET_STYLE_NoName_00__长岛县_龙口修改15 2" xfId="15085" xr:uid="{00000000-0005-0000-0000-000018010000}"/>
    <cellStyle name="_ET_STYLE_NoName_00__长岛县_龙口修改15 3" xfId="15086" xr:uid="{00000000-0005-0000-0000-000019010000}"/>
    <cellStyle name="_ET_STYLE_NoName_00__长岛县_龙口修改15 4" xfId="15087" xr:uid="{00000000-0005-0000-0000-00001A010000}"/>
    <cellStyle name="_ET_STYLE_NoName_00__芝罘区" xfId="15088" xr:uid="{00000000-0005-0000-0000-00001B010000}"/>
    <cellStyle name="_Sheet2" xfId="15089" xr:uid="{00000000-0005-0000-0000-00001C010000}"/>
    <cellStyle name="_Sheet3" xfId="15090" xr:uid="{00000000-0005-0000-0000-00001D010000}"/>
    <cellStyle name="_W采购公司07年财务预算" xfId="15091" xr:uid="{00000000-0005-0000-0000-00001E010000}"/>
    <cellStyle name="_采购公司2007年预算模版" xfId="15092" xr:uid="{00000000-0005-0000-0000-00001F010000}"/>
    <cellStyle name="_采购总成本预算" xfId="15093" xr:uid="{00000000-0005-0000-0000-000020010000}"/>
    <cellStyle name="_采购总成本预算 2" xfId="15094" xr:uid="{00000000-0005-0000-0000-000021010000}"/>
    <cellStyle name="_采购总成本预算 3" xfId="15095" xr:uid="{00000000-0005-0000-0000-000022010000}"/>
    <cellStyle name="_采购总成本预算 4" xfId="15096" xr:uid="{00000000-0005-0000-0000-000023010000}"/>
    <cellStyle name="_平阴" xfId="15097" xr:uid="{00000000-0005-0000-0000-000024010000}"/>
    <cellStyle name="_生产计划分析0923" xfId="15098" xr:uid="{00000000-0005-0000-0000-000025010000}"/>
    <cellStyle name="_生产计划分析0923 2" xfId="15099" xr:uid="{00000000-0005-0000-0000-000026010000}"/>
    <cellStyle name="_生产计划分析0923 3" xfId="15100" xr:uid="{00000000-0005-0000-0000-000027010000}"/>
    <cellStyle name="_生产计划分析0923 4" xfId="15101" xr:uid="{00000000-0005-0000-0000-000028010000}"/>
    <cellStyle name="_省表" xfId="15102" xr:uid="{00000000-0005-0000-0000-000029010000}"/>
    <cellStyle name="_陶庄收入恢复" xfId="15" xr:uid="{00000000-0005-0000-0000-00002A010000}"/>
    <cellStyle name="_投资分析模型" xfId="15103" xr:uid="{00000000-0005-0000-0000-00002B010000}"/>
    <cellStyle name="_邹坞收入恢复" xfId="16" xr:uid="{00000000-0005-0000-0000-00002C010000}"/>
    <cellStyle name="0,0_x000d__x000a_NA_x000d__x000a_" xfId="17" xr:uid="{00000000-0005-0000-0000-00002D010000}"/>
    <cellStyle name="0,0_x000d__x000a_NA_x000d__x000a_ 10" xfId="616" xr:uid="{00000000-0005-0000-0000-00002E010000}"/>
    <cellStyle name="0,0_x000d__x000a_NA_x000d__x000a_ 2" xfId="18" xr:uid="{00000000-0005-0000-0000-00002F010000}"/>
    <cellStyle name="0,0_x000d__x000a_NA_x000d__x000a_ 2 2" xfId="19" xr:uid="{00000000-0005-0000-0000-000030010000}"/>
    <cellStyle name="0,0_x000d__x000a_NA_x000d__x000a_ 2 2 2" xfId="20" xr:uid="{00000000-0005-0000-0000-000031010000}"/>
    <cellStyle name="0,0_x000d__x000a_NA_x000d__x000a_ 2 2 2 2" xfId="480" xr:uid="{00000000-0005-0000-0000-000032010000}"/>
    <cellStyle name="0,0_x000d__x000a_NA_x000d__x000a_ 2 2 2 2 2" xfId="617" xr:uid="{00000000-0005-0000-0000-000033010000}"/>
    <cellStyle name="0,0_x000d__x000a_NA_x000d__x000a_ 2 2 2 2 2 2" xfId="618" xr:uid="{00000000-0005-0000-0000-000034010000}"/>
    <cellStyle name="0,0_x000d__x000a_NA_x000d__x000a_ 2 2 2 2 2 2 2" xfId="619" xr:uid="{00000000-0005-0000-0000-000035010000}"/>
    <cellStyle name="0,0_x000d__x000a_NA_x000d__x000a_ 2 2 2 2 2 2 3" xfId="620" xr:uid="{00000000-0005-0000-0000-000036010000}"/>
    <cellStyle name="0,0_x000d__x000a_NA_x000d__x000a_ 2 2 2 2 2 2 3 2" xfId="9716" xr:uid="{00000000-0005-0000-0000-000037010000}"/>
    <cellStyle name="0,0_x000d__x000a_NA_x000d__x000a_ 2 2 2 2 2 2 4" xfId="9715" xr:uid="{00000000-0005-0000-0000-000038010000}"/>
    <cellStyle name="0,0_x000d__x000a_NA_x000d__x000a_ 2 2 2 2 2 3" xfId="621" xr:uid="{00000000-0005-0000-0000-000039010000}"/>
    <cellStyle name="0,0_x000d__x000a_NA_x000d__x000a_ 2 2 2 2 2 4" xfId="622" xr:uid="{00000000-0005-0000-0000-00003A010000}"/>
    <cellStyle name="0,0_x000d__x000a_NA_x000d__x000a_ 2 2 2 2 2 4 2" xfId="9717" xr:uid="{00000000-0005-0000-0000-00003B010000}"/>
    <cellStyle name="0,0_x000d__x000a_NA_x000d__x000a_ 2 2 2 2 2 5" xfId="9714" xr:uid="{00000000-0005-0000-0000-00003C010000}"/>
    <cellStyle name="0,0_x000d__x000a_NA_x000d__x000a_ 2 2 2 2 3" xfId="623" xr:uid="{00000000-0005-0000-0000-00003D010000}"/>
    <cellStyle name="0,0_x000d__x000a_NA_x000d__x000a_ 2 2 2 2 3 2" xfId="624" xr:uid="{00000000-0005-0000-0000-00003E010000}"/>
    <cellStyle name="0,0_x000d__x000a_NA_x000d__x000a_ 2 2 2 2 3 3" xfId="625" xr:uid="{00000000-0005-0000-0000-00003F010000}"/>
    <cellStyle name="0,0_x000d__x000a_NA_x000d__x000a_ 2 2 2 2 3 3 2" xfId="9719" xr:uid="{00000000-0005-0000-0000-000040010000}"/>
    <cellStyle name="0,0_x000d__x000a_NA_x000d__x000a_ 2 2 2 2 3 4" xfId="9718" xr:uid="{00000000-0005-0000-0000-000041010000}"/>
    <cellStyle name="0,0_x000d__x000a_NA_x000d__x000a_ 2 2 2 2 4" xfId="626" xr:uid="{00000000-0005-0000-0000-000042010000}"/>
    <cellStyle name="0,0_x000d__x000a_NA_x000d__x000a_ 2 2 2 2 4 2" xfId="627" xr:uid="{00000000-0005-0000-0000-000043010000}"/>
    <cellStyle name="0,0_x000d__x000a_NA_x000d__x000a_ 2 2 2 2 4 3" xfId="628" xr:uid="{00000000-0005-0000-0000-000044010000}"/>
    <cellStyle name="0,0_x000d__x000a_NA_x000d__x000a_ 2 2 2 2 4 3 2" xfId="9721" xr:uid="{00000000-0005-0000-0000-000045010000}"/>
    <cellStyle name="0,0_x000d__x000a_NA_x000d__x000a_ 2 2 2 2 4 4" xfId="9720" xr:uid="{00000000-0005-0000-0000-000046010000}"/>
    <cellStyle name="0,0_x000d__x000a_NA_x000d__x000a_ 2 2 2 2 5" xfId="629" xr:uid="{00000000-0005-0000-0000-000047010000}"/>
    <cellStyle name="0,0_x000d__x000a_NA_x000d__x000a_ 2 2 2 2 6" xfId="9680" xr:uid="{00000000-0005-0000-0000-000048010000}"/>
    <cellStyle name="0,0_x000d__x000a_NA_x000d__x000a_ 2 2 2 3" xfId="509" xr:uid="{00000000-0005-0000-0000-000049010000}"/>
    <cellStyle name="0,0_x000d__x000a_NA_x000d__x000a_ 2 2 2 3 2" xfId="630" xr:uid="{00000000-0005-0000-0000-00004A010000}"/>
    <cellStyle name="0,0_x000d__x000a_NA_x000d__x000a_ 2 2 2 3 2 2" xfId="631" xr:uid="{00000000-0005-0000-0000-00004B010000}"/>
    <cellStyle name="0,0_x000d__x000a_NA_x000d__x000a_ 2 2 2 3 2 3" xfId="632" xr:uid="{00000000-0005-0000-0000-00004C010000}"/>
    <cellStyle name="0,0_x000d__x000a_NA_x000d__x000a_ 2 2 2 3 2 3 2" xfId="9723" xr:uid="{00000000-0005-0000-0000-00004D010000}"/>
    <cellStyle name="0,0_x000d__x000a_NA_x000d__x000a_ 2 2 2 3 2 4" xfId="9722" xr:uid="{00000000-0005-0000-0000-00004E010000}"/>
    <cellStyle name="0,0_x000d__x000a_NA_x000d__x000a_ 2 2 2 3 3" xfId="633" xr:uid="{00000000-0005-0000-0000-00004F010000}"/>
    <cellStyle name="0,0_x000d__x000a_NA_x000d__x000a_ 2 2 2 3 4" xfId="634" xr:uid="{00000000-0005-0000-0000-000050010000}"/>
    <cellStyle name="0,0_x000d__x000a_NA_x000d__x000a_ 2 2 2 3 4 2" xfId="9724" xr:uid="{00000000-0005-0000-0000-000051010000}"/>
    <cellStyle name="0,0_x000d__x000a_NA_x000d__x000a_ 2 2 2 4" xfId="635" xr:uid="{00000000-0005-0000-0000-000052010000}"/>
    <cellStyle name="0,0_x000d__x000a_NA_x000d__x000a_ 2 2 2 4 2" xfId="636" xr:uid="{00000000-0005-0000-0000-000053010000}"/>
    <cellStyle name="0,0_x000d__x000a_NA_x000d__x000a_ 2 2 2 4 3" xfId="637" xr:uid="{00000000-0005-0000-0000-000054010000}"/>
    <cellStyle name="0,0_x000d__x000a_NA_x000d__x000a_ 2 2 2 4 3 2" xfId="9726" xr:uid="{00000000-0005-0000-0000-000055010000}"/>
    <cellStyle name="0,0_x000d__x000a_NA_x000d__x000a_ 2 2 2 4 4" xfId="9725" xr:uid="{00000000-0005-0000-0000-000056010000}"/>
    <cellStyle name="0,0_x000d__x000a_NA_x000d__x000a_ 2 2 2 5" xfId="638" xr:uid="{00000000-0005-0000-0000-000057010000}"/>
    <cellStyle name="0,0_x000d__x000a_NA_x000d__x000a_ 2 2 2 5 2" xfId="639" xr:uid="{00000000-0005-0000-0000-000058010000}"/>
    <cellStyle name="0,0_x000d__x000a_NA_x000d__x000a_ 2 2 2 5 3" xfId="640" xr:uid="{00000000-0005-0000-0000-000059010000}"/>
    <cellStyle name="0,0_x000d__x000a_NA_x000d__x000a_ 2 2 2 5 3 2" xfId="9728" xr:uid="{00000000-0005-0000-0000-00005A010000}"/>
    <cellStyle name="0,0_x000d__x000a_NA_x000d__x000a_ 2 2 2 5 4" xfId="9727" xr:uid="{00000000-0005-0000-0000-00005B010000}"/>
    <cellStyle name="0,0_x000d__x000a_NA_x000d__x000a_ 2 2 2 6" xfId="641" xr:uid="{00000000-0005-0000-0000-00005C010000}"/>
    <cellStyle name="0,0_x000d__x000a_NA_x000d__x000a_ 2 2 3" xfId="481" xr:uid="{00000000-0005-0000-0000-00005D010000}"/>
    <cellStyle name="0,0_x000d__x000a_NA_x000d__x000a_ 2 2 3 2" xfId="642" xr:uid="{00000000-0005-0000-0000-00005E010000}"/>
    <cellStyle name="0,0_x000d__x000a_NA_x000d__x000a_ 2 2 3 2 2" xfId="643" xr:uid="{00000000-0005-0000-0000-00005F010000}"/>
    <cellStyle name="0,0_x000d__x000a_NA_x000d__x000a_ 2 2 3 2 2 2" xfId="644" xr:uid="{00000000-0005-0000-0000-000060010000}"/>
    <cellStyle name="0,0_x000d__x000a_NA_x000d__x000a_ 2 2 3 2 2 3" xfId="645" xr:uid="{00000000-0005-0000-0000-000061010000}"/>
    <cellStyle name="0,0_x000d__x000a_NA_x000d__x000a_ 2 2 3 2 2 3 2" xfId="9731" xr:uid="{00000000-0005-0000-0000-000062010000}"/>
    <cellStyle name="0,0_x000d__x000a_NA_x000d__x000a_ 2 2 3 2 2 4" xfId="9730" xr:uid="{00000000-0005-0000-0000-000063010000}"/>
    <cellStyle name="0,0_x000d__x000a_NA_x000d__x000a_ 2 2 3 2 3" xfId="646" xr:uid="{00000000-0005-0000-0000-000064010000}"/>
    <cellStyle name="0,0_x000d__x000a_NA_x000d__x000a_ 2 2 3 2 4" xfId="647" xr:uid="{00000000-0005-0000-0000-000065010000}"/>
    <cellStyle name="0,0_x000d__x000a_NA_x000d__x000a_ 2 2 3 2 4 2" xfId="9732" xr:uid="{00000000-0005-0000-0000-000066010000}"/>
    <cellStyle name="0,0_x000d__x000a_NA_x000d__x000a_ 2 2 3 2 5" xfId="9729" xr:uid="{00000000-0005-0000-0000-000067010000}"/>
    <cellStyle name="0,0_x000d__x000a_NA_x000d__x000a_ 2 2 3 3" xfId="648" xr:uid="{00000000-0005-0000-0000-000068010000}"/>
    <cellStyle name="0,0_x000d__x000a_NA_x000d__x000a_ 2 2 3 3 2" xfId="649" xr:uid="{00000000-0005-0000-0000-000069010000}"/>
    <cellStyle name="0,0_x000d__x000a_NA_x000d__x000a_ 2 2 3 3 3" xfId="650" xr:uid="{00000000-0005-0000-0000-00006A010000}"/>
    <cellStyle name="0,0_x000d__x000a_NA_x000d__x000a_ 2 2 3 3 3 2" xfId="9734" xr:uid="{00000000-0005-0000-0000-00006B010000}"/>
    <cellStyle name="0,0_x000d__x000a_NA_x000d__x000a_ 2 2 3 3 4" xfId="9733" xr:uid="{00000000-0005-0000-0000-00006C010000}"/>
    <cellStyle name="0,0_x000d__x000a_NA_x000d__x000a_ 2 2 3 4" xfId="651" xr:uid="{00000000-0005-0000-0000-00006D010000}"/>
    <cellStyle name="0,0_x000d__x000a_NA_x000d__x000a_ 2 2 3 4 2" xfId="652" xr:uid="{00000000-0005-0000-0000-00006E010000}"/>
    <cellStyle name="0,0_x000d__x000a_NA_x000d__x000a_ 2 2 3 4 3" xfId="653" xr:uid="{00000000-0005-0000-0000-00006F010000}"/>
    <cellStyle name="0,0_x000d__x000a_NA_x000d__x000a_ 2 2 3 4 3 2" xfId="9736" xr:uid="{00000000-0005-0000-0000-000070010000}"/>
    <cellStyle name="0,0_x000d__x000a_NA_x000d__x000a_ 2 2 3 4 4" xfId="9735" xr:uid="{00000000-0005-0000-0000-000071010000}"/>
    <cellStyle name="0,0_x000d__x000a_NA_x000d__x000a_ 2 2 3 5" xfId="654" xr:uid="{00000000-0005-0000-0000-000072010000}"/>
    <cellStyle name="0,0_x000d__x000a_NA_x000d__x000a_ 2 2 3 6" xfId="9681" xr:uid="{00000000-0005-0000-0000-000073010000}"/>
    <cellStyle name="0,0_x000d__x000a_NA_x000d__x000a_ 2 2 3 7" xfId="27343" xr:uid="{00000000-0005-0000-0000-000074010000}"/>
    <cellStyle name="0,0_x000d__x000a_NA_x000d__x000a_ 2 2 4" xfId="508" xr:uid="{00000000-0005-0000-0000-000075010000}"/>
    <cellStyle name="0,0_x000d__x000a_NA_x000d__x000a_ 2 2 4 2" xfId="655" xr:uid="{00000000-0005-0000-0000-000076010000}"/>
    <cellStyle name="0,0_x000d__x000a_NA_x000d__x000a_ 2 2 4 2 2" xfId="656" xr:uid="{00000000-0005-0000-0000-000077010000}"/>
    <cellStyle name="0,0_x000d__x000a_NA_x000d__x000a_ 2 2 4 2 3" xfId="657" xr:uid="{00000000-0005-0000-0000-000078010000}"/>
    <cellStyle name="0,0_x000d__x000a_NA_x000d__x000a_ 2 2 4 2 3 2" xfId="9738" xr:uid="{00000000-0005-0000-0000-000079010000}"/>
    <cellStyle name="0,0_x000d__x000a_NA_x000d__x000a_ 2 2 4 2 4" xfId="9737" xr:uid="{00000000-0005-0000-0000-00007A010000}"/>
    <cellStyle name="0,0_x000d__x000a_NA_x000d__x000a_ 2 2 4 3" xfId="658" xr:uid="{00000000-0005-0000-0000-00007B010000}"/>
    <cellStyle name="0,0_x000d__x000a_NA_x000d__x000a_ 2 2 4 4" xfId="659" xr:uid="{00000000-0005-0000-0000-00007C010000}"/>
    <cellStyle name="0,0_x000d__x000a_NA_x000d__x000a_ 2 2 4 4 2" xfId="9739" xr:uid="{00000000-0005-0000-0000-00007D010000}"/>
    <cellStyle name="0,0_x000d__x000a_NA_x000d__x000a_ 2 2 5" xfId="660" xr:uid="{00000000-0005-0000-0000-00007E010000}"/>
    <cellStyle name="0,0_x000d__x000a_NA_x000d__x000a_ 2 2 5 2" xfId="661" xr:uid="{00000000-0005-0000-0000-00007F010000}"/>
    <cellStyle name="0,0_x000d__x000a_NA_x000d__x000a_ 2 2 5 3" xfId="662" xr:uid="{00000000-0005-0000-0000-000080010000}"/>
    <cellStyle name="0,0_x000d__x000a_NA_x000d__x000a_ 2 2 5 3 2" xfId="9741" xr:uid="{00000000-0005-0000-0000-000081010000}"/>
    <cellStyle name="0,0_x000d__x000a_NA_x000d__x000a_ 2 2 5 4" xfId="9740" xr:uid="{00000000-0005-0000-0000-000082010000}"/>
    <cellStyle name="0,0_x000d__x000a_NA_x000d__x000a_ 2 2 6" xfId="663" xr:uid="{00000000-0005-0000-0000-000083010000}"/>
    <cellStyle name="0,0_x000d__x000a_NA_x000d__x000a_ 2 2 6 2" xfId="664" xr:uid="{00000000-0005-0000-0000-000084010000}"/>
    <cellStyle name="0,0_x000d__x000a_NA_x000d__x000a_ 2 2 6 3" xfId="665" xr:uid="{00000000-0005-0000-0000-000085010000}"/>
    <cellStyle name="0,0_x000d__x000a_NA_x000d__x000a_ 2 2 6 3 2" xfId="9743" xr:uid="{00000000-0005-0000-0000-000086010000}"/>
    <cellStyle name="0,0_x000d__x000a_NA_x000d__x000a_ 2 2 6 4" xfId="9742" xr:uid="{00000000-0005-0000-0000-000087010000}"/>
    <cellStyle name="0,0_x000d__x000a_NA_x000d__x000a_ 2 2 7" xfId="666" xr:uid="{00000000-0005-0000-0000-000088010000}"/>
    <cellStyle name="0,0_x000d__x000a_NA_x000d__x000a_ 2 3" xfId="15104" xr:uid="{00000000-0005-0000-0000-000089010000}"/>
    <cellStyle name="0,0_x000d__x000a_NA_x000d__x000a_ 2 3 2" xfId="15105" xr:uid="{00000000-0005-0000-0000-00008A010000}"/>
    <cellStyle name="0,0_x000d__x000a_NA_x000d__x000a_ 2 3 3" xfId="27344" xr:uid="{00000000-0005-0000-0000-00008B010000}"/>
    <cellStyle name="0,0_x000d__x000a_NA_x000d__x000a_ 2 4" xfId="15106" xr:uid="{00000000-0005-0000-0000-00008C010000}"/>
    <cellStyle name="0,0_x000d__x000a_NA_x000d__x000a_ 2 5" xfId="15107" xr:uid="{00000000-0005-0000-0000-00008D010000}"/>
    <cellStyle name="0,0_x000d__x000a_NA_x000d__x000a_ 2 6" xfId="15108" xr:uid="{00000000-0005-0000-0000-00008E010000}"/>
    <cellStyle name="0,0_x000d__x000a_NA_x000d__x000a_ 3" xfId="21" xr:uid="{00000000-0005-0000-0000-00008F010000}"/>
    <cellStyle name="0,0_x000d__x000a_NA_x000d__x000a_ 3 2" xfId="22" xr:uid="{00000000-0005-0000-0000-000090010000}"/>
    <cellStyle name="0,0_x000d__x000a_NA_x000d__x000a_ 3 2 2" xfId="23" xr:uid="{00000000-0005-0000-0000-000091010000}"/>
    <cellStyle name="0,0_x000d__x000a_NA_x000d__x000a_ 3 2 2 2" xfId="477" xr:uid="{00000000-0005-0000-0000-000092010000}"/>
    <cellStyle name="0,0_x000d__x000a_NA_x000d__x000a_ 3 2 2 2 2" xfId="667" xr:uid="{00000000-0005-0000-0000-000093010000}"/>
    <cellStyle name="0,0_x000d__x000a_NA_x000d__x000a_ 3 2 2 2 2 2" xfId="668" xr:uid="{00000000-0005-0000-0000-000094010000}"/>
    <cellStyle name="0,0_x000d__x000a_NA_x000d__x000a_ 3 2 2 2 2 2 2" xfId="669" xr:uid="{00000000-0005-0000-0000-000095010000}"/>
    <cellStyle name="0,0_x000d__x000a_NA_x000d__x000a_ 3 2 2 2 2 2 3" xfId="670" xr:uid="{00000000-0005-0000-0000-000096010000}"/>
    <cellStyle name="0,0_x000d__x000a_NA_x000d__x000a_ 3 2 2 2 2 2 3 2" xfId="9746" xr:uid="{00000000-0005-0000-0000-000097010000}"/>
    <cellStyle name="0,0_x000d__x000a_NA_x000d__x000a_ 3 2 2 2 2 2 4" xfId="9745" xr:uid="{00000000-0005-0000-0000-000098010000}"/>
    <cellStyle name="0,0_x000d__x000a_NA_x000d__x000a_ 3 2 2 2 2 3" xfId="671" xr:uid="{00000000-0005-0000-0000-000099010000}"/>
    <cellStyle name="0,0_x000d__x000a_NA_x000d__x000a_ 3 2 2 2 2 4" xfId="672" xr:uid="{00000000-0005-0000-0000-00009A010000}"/>
    <cellStyle name="0,0_x000d__x000a_NA_x000d__x000a_ 3 2 2 2 2 4 2" xfId="9747" xr:uid="{00000000-0005-0000-0000-00009B010000}"/>
    <cellStyle name="0,0_x000d__x000a_NA_x000d__x000a_ 3 2 2 2 2 5" xfId="9744" xr:uid="{00000000-0005-0000-0000-00009C010000}"/>
    <cellStyle name="0,0_x000d__x000a_NA_x000d__x000a_ 3 2 2 2 3" xfId="673" xr:uid="{00000000-0005-0000-0000-00009D010000}"/>
    <cellStyle name="0,0_x000d__x000a_NA_x000d__x000a_ 3 2 2 2 3 2" xfId="674" xr:uid="{00000000-0005-0000-0000-00009E010000}"/>
    <cellStyle name="0,0_x000d__x000a_NA_x000d__x000a_ 3 2 2 2 3 3" xfId="675" xr:uid="{00000000-0005-0000-0000-00009F010000}"/>
    <cellStyle name="0,0_x000d__x000a_NA_x000d__x000a_ 3 2 2 2 3 3 2" xfId="9749" xr:uid="{00000000-0005-0000-0000-0000A0010000}"/>
    <cellStyle name="0,0_x000d__x000a_NA_x000d__x000a_ 3 2 2 2 3 4" xfId="9748" xr:uid="{00000000-0005-0000-0000-0000A1010000}"/>
    <cellStyle name="0,0_x000d__x000a_NA_x000d__x000a_ 3 2 2 2 4" xfId="676" xr:uid="{00000000-0005-0000-0000-0000A2010000}"/>
    <cellStyle name="0,0_x000d__x000a_NA_x000d__x000a_ 3 2 2 2 4 2" xfId="677" xr:uid="{00000000-0005-0000-0000-0000A3010000}"/>
    <cellStyle name="0,0_x000d__x000a_NA_x000d__x000a_ 3 2 2 2 4 3" xfId="678" xr:uid="{00000000-0005-0000-0000-0000A4010000}"/>
    <cellStyle name="0,0_x000d__x000a_NA_x000d__x000a_ 3 2 2 2 4 3 2" xfId="9751" xr:uid="{00000000-0005-0000-0000-0000A5010000}"/>
    <cellStyle name="0,0_x000d__x000a_NA_x000d__x000a_ 3 2 2 2 4 4" xfId="9750" xr:uid="{00000000-0005-0000-0000-0000A6010000}"/>
    <cellStyle name="0,0_x000d__x000a_NA_x000d__x000a_ 3 2 2 2 5" xfId="679" xr:uid="{00000000-0005-0000-0000-0000A7010000}"/>
    <cellStyle name="0,0_x000d__x000a_NA_x000d__x000a_ 3 2 2 2 6" xfId="9677" xr:uid="{00000000-0005-0000-0000-0000A8010000}"/>
    <cellStyle name="0,0_x000d__x000a_NA_x000d__x000a_ 3 2 2 3" xfId="512" xr:uid="{00000000-0005-0000-0000-0000A9010000}"/>
    <cellStyle name="0,0_x000d__x000a_NA_x000d__x000a_ 3 2 2 3 2" xfId="680" xr:uid="{00000000-0005-0000-0000-0000AA010000}"/>
    <cellStyle name="0,0_x000d__x000a_NA_x000d__x000a_ 3 2 2 3 2 2" xfId="681" xr:uid="{00000000-0005-0000-0000-0000AB010000}"/>
    <cellStyle name="0,0_x000d__x000a_NA_x000d__x000a_ 3 2 2 3 2 3" xfId="682" xr:uid="{00000000-0005-0000-0000-0000AC010000}"/>
    <cellStyle name="0,0_x000d__x000a_NA_x000d__x000a_ 3 2 2 3 2 3 2" xfId="9753" xr:uid="{00000000-0005-0000-0000-0000AD010000}"/>
    <cellStyle name="0,0_x000d__x000a_NA_x000d__x000a_ 3 2 2 3 2 4" xfId="9752" xr:uid="{00000000-0005-0000-0000-0000AE010000}"/>
    <cellStyle name="0,0_x000d__x000a_NA_x000d__x000a_ 3 2 2 3 3" xfId="683" xr:uid="{00000000-0005-0000-0000-0000AF010000}"/>
    <cellStyle name="0,0_x000d__x000a_NA_x000d__x000a_ 3 2 2 3 4" xfId="684" xr:uid="{00000000-0005-0000-0000-0000B0010000}"/>
    <cellStyle name="0,0_x000d__x000a_NA_x000d__x000a_ 3 2 2 3 4 2" xfId="9754" xr:uid="{00000000-0005-0000-0000-0000B1010000}"/>
    <cellStyle name="0,0_x000d__x000a_NA_x000d__x000a_ 3 2 2 4" xfId="685" xr:uid="{00000000-0005-0000-0000-0000B2010000}"/>
    <cellStyle name="0,0_x000d__x000a_NA_x000d__x000a_ 3 2 2 4 2" xfId="686" xr:uid="{00000000-0005-0000-0000-0000B3010000}"/>
    <cellStyle name="0,0_x000d__x000a_NA_x000d__x000a_ 3 2 2 4 3" xfId="687" xr:uid="{00000000-0005-0000-0000-0000B4010000}"/>
    <cellStyle name="0,0_x000d__x000a_NA_x000d__x000a_ 3 2 2 4 3 2" xfId="9756" xr:uid="{00000000-0005-0000-0000-0000B5010000}"/>
    <cellStyle name="0,0_x000d__x000a_NA_x000d__x000a_ 3 2 2 4 4" xfId="9755" xr:uid="{00000000-0005-0000-0000-0000B6010000}"/>
    <cellStyle name="0,0_x000d__x000a_NA_x000d__x000a_ 3 2 2 5" xfId="688" xr:uid="{00000000-0005-0000-0000-0000B7010000}"/>
    <cellStyle name="0,0_x000d__x000a_NA_x000d__x000a_ 3 2 2 5 2" xfId="689" xr:uid="{00000000-0005-0000-0000-0000B8010000}"/>
    <cellStyle name="0,0_x000d__x000a_NA_x000d__x000a_ 3 2 2 5 3" xfId="690" xr:uid="{00000000-0005-0000-0000-0000B9010000}"/>
    <cellStyle name="0,0_x000d__x000a_NA_x000d__x000a_ 3 2 2 5 3 2" xfId="9758" xr:uid="{00000000-0005-0000-0000-0000BA010000}"/>
    <cellStyle name="0,0_x000d__x000a_NA_x000d__x000a_ 3 2 2 5 4" xfId="9757" xr:uid="{00000000-0005-0000-0000-0000BB010000}"/>
    <cellStyle name="0,0_x000d__x000a_NA_x000d__x000a_ 3 2 2 6" xfId="691" xr:uid="{00000000-0005-0000-0000-0000BC010000}"/>
    <cellStyle name="0,0_x000d__x000a_NA_x000d__x000a_ 3 2 3" xfId="478" xr:uid="{00000000-0005-0000-0000-0000BD010000}"/>
    <cellStyle name="0,0_x000d__x000a_NA_x000d__x000a_ 3 2 3 2" xfId="692" xr:uid="{00000000-0005-0000-0000-0000BE010000}"/>
    <cellStyle name="0,0_x000d__x000a_NA_x000d__x000a_ 3 2 3 2 2" xfId="693" xr:uid="{00000000-0005-0000-0000-0000BF010000}"/>
    <cellStyle name="0,0_x000d__x000a_NA_x000d__x000a_ 3 2 3 2 2 2" xfId="694" xr:uid="{00000000-0005-0000-0000-0000C0010000}"/>
    <cellStyle name="0,0_x000d__x000a_NA_x000d__x000a_ 3 2 3 2 2 3" xfId="695" xr:uid="{00000000-0005-0000-0000-0000C1010000}"/>
    <cellStyle name="0,0_x000d__x000a_NA_x000d__x000a_ 3 2 3 2 2 3 2" xfId="9761" xr:uid="{00000000-0005-0000-0000-0000C2010000}"/>
    <cellStyle name="0,0_x000d__x000a_NA_x000d__x000a_ 3 2 3 2 2 4" xfId="9760" xr:uid="{00000000-0005-0000-0000-0000C3010000}"/>
    <cellStyle name="0,0_x000d__x000a_NA_x000d__x000a_ 3 2 3 2 3" xfId="696" xr:uid="{00000000-0005-0000-0000-0000C4010000}"/>
    <cellStyle name="0,0_x000d__x000a_NA_x000d__x000a_ 3 2 3 2 4" xfId="697" xr:uid="{00000000-0005-0000-0000-0000C5010000}"/>
    <cellStyle name="0,0_x000d__x000a_NA_x000d__x000a_ 3 2 3 2 4 2" xfId="9762" xr:uid="{00000000-0005-0000-0000-0000C6010000}"/>
    <cellStyle name="0,0_x000d__x000a_NA_x000d__x000a_ 3 2 3 2 5" xfId="9759" xr:uid="{00000000-0005-0000-0000-0000C7010000}"/>
    <cellStyle name="0,0_x000d__x000a_NA_x000d__x000a_ 3 2 3 3" xfId="698" xr:uid="{00000000-0005-0000-0000-0000C8010000}"/>
    <cellStyle name="0,0_x000d__x000a_NA_x000d__x000a_ 3 2 3 3 2" xfId="699" xr:uid="{00000000-0005-0000-0000-0000C9010000}"/>
    <cellStyle name="0,0_x000d__x000a_NA_x000d__x000a_ 3 2 3 3 3" xfId="700" xr:uid="{00000000-0005-0000-0000-0000CA010000}"/>
    <cellStyle name="0,0_x000d__x000a_NA_x000d__x000a_ 3 2 3 3 3 2" xfId="9764" xr:uid="{00000000-0005-0000-0000-0000CB010000}"/>
    <cellStyle name="0,0_x000d__x000a_NA_x000d__x000a_ 3 2 3 3 4" xfId="9763" xr:uid="{00000000-0005-0000-0000-0000CC010000}"/>
    <cellStyle name="0,0_x000d__x000a_NA_x000d__x000a_ 3 2 3 4" xfId="701" xr:uid="{00000000-0005-0000-0000-0000CD010000}"/>
    <cellStyle name="0,0_x000d__x000a_NA_x000d__x000a_ 3 2 3 4 2" xfId="702" xr:uid="{00000000-0005-0000-0000-0000CE010000}"/>
    <cellStyle name="0,0_x000d__x000a_NA_x000d__x000a_ 3 2 3 4 3" xfId="703" xr:uid="{00000000-0005-0000-0000-0000CF010000}"/>
    <cellStyle name="0,0_x000d__x000a_NA_x000d__x000a_ 3 2 3 4 3 2" xfId="9766" xr:uid="{00000000-0005-0000-0000-0000D0010000}"/>
    <cellStyle name="0,0_x000d__x000a_NA_x000d__x000a_ 3 2 3 4 4" xfId="9765" xr:uid="{00000000-0005-0000-0000-0000D1010000}"/>
    <cellStyle name="0,0_x000d__x000a_NA_x000d__x000a_ 3 2 3 5" xfId="704" xr:uid="{00000000-0005-0000-0000-0000D2010000}"/>
    <cellStyle name="0,0_x000d__x000a_NA_x000d__x000a_ 3 2 3 6" xfId="9678" xr:uid="{00000000-0005-0000-0000-0000D3010000}"/>
    <cellStyle name="0,0_x000d__x000a_NA_x000d__x000a_ 3 2 3 7" xfId="27346" xr:uid="{00000000-0005-0000-0000-0000D4010000}"/>
    <cellStyle name="0,0_x000d__x000a_NA_x000d__x000a_ 3 2 4" xfId="511" xr:uid="{00000000-0005-0000-0000-0000D5010000}"/>
    <cellStyle name="0,0_x000d__x000a_NA_x000d__x000a_ 3 2 4 2" xfId="705" xr:uid="{00000000-0005-0000-0000-0000D6010000}"/>
    <cellStyle name="0,0_x000d__x000a_NA_x000d__x000a_ 3 2 4 2 2" xfId="706" xr:uid="{00000000-0005-0000-0000-0000D7010000}"/>
    <cellStyle name="0,0_x000d__x000a_NA_x000d__x000a_ 3 2 4 2 3" xfId="707" xr:uid="{00000000-0005-0000-0000-0000D8010000}"/>
    <cellStyle name="0,0_x000d__x000a_NA_x000d__x000a_ 3 2 4 2 3 2" xfId="9768" xr:uid="{00000000-0005-0000-0000-0000D9010000}"/>
    <cellStyle name="0,0_x000d__x000a_NA_x000d__x000a_ 3 2 4 2 4" xfId="9767" xr:uid="{00000000-0005-0000-0000-0000DA010000}"/>
    <cellStyle name="0,0_x000d__x000a_NA_x000d__x000a_ 3 2 4 3" xfId="708" xr:uid="{00000000-0005-0000-0000-0000DB010000}"/>
    <cellStyle name="0,0_x000d__x000a_NA_x000d__x000a_ 3 2 4 4" xfId="709" xr:uid="{00000000-0005-0000-0000-0000DC010000}"/>
    <cellStyle name="0,0_x000d__x000a_NA_x000d__x000a_ 3 2 4 4 2" xfId="9769" xr:uid="{00000000-0005-0000-0000-0000DD010000}"/>
    <cellStyle name="0,0_x000d__x000a_NA_x000d__x000a_ 3 2 5" xfId="710" xr:uid="{00000000-0005-0000-0000-0000DE010000}"/>
    <cellStyle name="0,0_x000d__x000a_NA_x000d__x000a_ 3 2 5 2" xfId="711" xr:uid="{00000000-0005-0000-0000-0000DF010000}"/>
    <cellStyle name="0,0_x000d__x000a_NA_x000d__x000a_ 3 2 5 3" xfId="712" xr:uid="{00000000-0005-0000-0000-0000E0010000}"/>
    <cellStyle name="0,0_x000d__x000a_NA_x000d__x000a_ 3 2 5 3 2" xfId="9771" xr:uid="{00000000-0005-0000-0000-0000E1010000}"/>
    <cellStyle name="0,0_x000d__x000a_NA_x000d__x000a_ 3 2 5 4" xfId="9770" xr:uid="{00000000-0005-0000-0000-0000E2010000}"/>
    <cellStyle name="0,0_x000d__x000a_NA_x000d__x000a_ 3 2 6" xfId="713" xr:uid="{00000000-0005-0000-0000-0000E3010000}"/>
    <cellStyle name="0,0_x000d__x000a_NA_x000d__x000a_ 3 2 6 2" xfId="714" xr:uid="{00000000-0005-0000-0000-0000E4010000}"/>
    <cellStyle name="0,0_x000d__x000a_NA_x000d__x000a_ 3 2 6 3" xfId="715" xr:uid="{00000000-0005-0000-0000-0000E5010000}"/>
    <cellStyle name="0,0_x000d__x000a_NA_x000d__x000a_ 3 2 6 3 2" xfId="9773" xr:uid="{00000000-0005-0000-0000-0000E6010000}"/>
    <cellStyle name="0,0_x000d__x000a_NA_x000d__x000a_ 3 2 6 4" xfId="9772" xr:uid="{00000000-0005-0000-0000-0000E7010000}"/>
    <cellStyle name="0,0_x000d__x000a_NA_x000d__x000a_ 3 2 7" xfId="716" xr:uid="{00000000-0005-0000-0000-0000E8010000}"/>
    <cellStyle name="0,0_x000d__x000a_NA_x000d__x000a_ 3 3" xfId="24" xr:uid="{00000000-0005-0000-0000-0000E9010000}"/>
    <cellStyle name="0,0_x000d__x000a_NA_x000d__x000a_ 3 3 2" xfId="476" xr:uid="{00000000-0005-0000-0000-0000EA010000}"/>
    <cellStyle name="0,0_x000d__x000a_NA_x000d__x000a_ 3 3 2 2" xfId="717" xr:uid="{00000000-0005-0000-0000-0000EB010000}"/>
    <cellStyle name="0,0_x000d__x000a_NA_x000d__x000a_ 3 3 2 2 2" xfId="718" xr:uid="{00000000-0005-0000-0000-0000EC010000}"/>
    <cellStyle name="0,0_x000d__x000a_NA_x000d__x000a_ 3 3 2 2 2 2" xfId="719" xr:uid="{00000000-0005-0000-0000-0000ED010000}"/>
    <cellStyle name="0,0_x000d__x000a_NA_x000d__x000a_ 3 3 2 2 2 3" xfId="720" xr:uid="{00000000-0005-0000-0000-0000EE010000}"/>
    <cellStyle name="0,0_x000d__x000a_NA_x000d__x000a_ 3 3 2 2 2 3 2" xfId="9776" xr:uid="{00000000-0005-0000-0000-0000EF010000}"/>
    <cellStyle name="0,0_x000d__x000a_NA_x000d__x000a_ 3 3 2 2 2 4" xfId="9775" xr:uid="{00000000-0005-0000-0000-0000F0010000}"/>
    <cellStyle name="0,0_x000d__x000a_NA_x000d__x000a_ 3 3 2 2 3" xfId="721" xr:uid="{00000000-0005-0000-0000-0000F1010000}"/>
    <cellStyle name="0,0_x000d__x000a_NA_x000d__x000a_ 3 3 2 2 4" xfId="722" xr:uid="{00000000-0005-0000-0000-0000F2010000}"/>
    <cellStyle name="0,0_x000d__x000a_NA_x000d__x000a_ 3 3 2 2 4 2" xfId="9777" xr:uid="{00000000-0005-0000-0000-0000F3010000}"/>
    <cellStyle name="0,0_x000d__x000a_NA_x000d__x000a_ 3 3 2 2 5" xfId="9774" xr:uid="{00000000-0005-0000-0000-0000F4010000}"/>
    <cellStyle name="0,0_x000d__x000a_NA_x000d__x000a_ 3 3 2 3" xfId="723" xr:uid="{00000000-0005-0000-0000-0000F5010000}"/>
    <cellStyle name="0,0_x000d__x000a_NA_x000d__x000a_ 3 3 2 3 2" xfId="724" xr:uid="{00000000-0005-0000-0000-0000F6010000}"/>
    <cellStyle name="0,0_x000d__x000a_NA_x000d__x000a_ 3 3 2 3 3" xfId="725" xr:uid="{00000000-0005-0000-0000-0000F7010000}"/>
    <cellStyle name="0,0_x000d__x000a_NA_x000d__x000a_ 3 3 2 3 3 2" xfId="9779" xr:uid="{00000000-0005-0000-0000-0000F8010000}"/>
    <cellStyle name="0,0_x000d__x000a_NA_x000d__x000a_ 3 3 2 3 4" xfId="9778" xr:uid="{00000000-0005-0000-0000-0000F9010000}"/>
    <cellStyle name="0,0_x000d__x000a_NA_x000d__x000a_ 3 3 2 4" xfId="726" xr:uid="{00000000-0005-0000-0000-0000FA010000}"/>
    <cellStyle name="0,0_x000d__x000a_NA_x000d__x000a_ 3 3 2 4 2" xfId="727" xr:uid="{00000000-0005-0000-0000-0000FB010000}"/>
    <cellStyle name="0,0_x000d__x000a_NA_x000d__x000a_ 3 3 2 4 3" xfId="728" xr:uid="{00000000-0005-0000-0000-0000FC010000}"/>
    <cellStyle name="0,0_x000d__x000a_NA_x000d__x000a_ 3 3 2 4 3 2" xfId="9781" xr:uid="{00000000-0005-0000-0000-0000FD010000}"/>
    <cellStyle name="0,0_x000d__x000a_NA_x000d__x000a_ 3 3 2 4 4" xfId="9780" xr:uid="{00000000-0005-0000-0000-0000FE010000}"/>
    <cellStyle name="0,0_x000d__x000a_NA_x000d__x000a_ 3 3 2 5" xfId="729" xr:uid="{00000000-0005-0000-0000-0000FF010000}"/>
    <cellStyle name="0,0_x000d__x000a_NA_x000d__x000a_ 3 3 2 6" xfId="9676" xr:uid="{00000000-0005-0000-0000-000000020000}"/>
    <cellStyle name="0,0_x000d__x000a_NA_x000d__x000a_ 3 3 3" xfId="513" xr:uid="{00000000-0005-0000-0000-000001020000}"/>
    <cellStyle name="0,0_x000d__x000a_NA_x000d__x000a_ 3 3 3 2" xfId="730" xr:uid="{00000000-0005-0000-0000-000002020000}"/>
    <cellStyle name="0,0_x000d__x000a_NA_x000d__x000a_ 3 3 3 2 2" xfId="731" xr:uid="{00000000-0005-0000-0000-000003020000}"/>
    <cellStyle name="0,0_x000d__x000a_NA_x000d__x000a_ 3 3 3 2 3" xfId="732" xr:uid="{00000000-0005-0000-0000-000004020000}"/>
    <cellStyle name="0,0_x000d__x000a_NA_x000d__x000a_ 3 3 3 2 3 2" xfId="9783" xr:uid="{00000000-0005-0000-0000-000005020000}"/>
    <cellStyle name="0,0_x000d__x000a_NA_x000d__x000a_ 3 3 3 2 4" xfId="9782" xr:uid="{00000000-0005-0000-0000-000006020000}"/>
    <cellStyle name="0,0_x000d__x000a_NA_x000d__x000a_ 3 3 3 3" xfId="733" xr:uid="{00000000-0005-0000-0000-000007020000}"/>
    <cellStyle name="0,0_x000d__x000a_NA_x000d__x000a_ 3 3 3 4" xfId="734" xr:uid="{00000000-0005-0000-0000-000008020000}"/>
    <cellStyle name="0,0_x000d__x000a_NA_x000d__x000a_ 3 3 3 4 2" xfId="9784" xr:uid="{00000000-0005-0000-0000-000009020000}"/>
    <cellStyle name="0,0_x000d__x000a_NA_x000d__x000a_ 3 3 4" xfId="735" xr:uid="{00000000-0005-0000-0000-00000A020000}"/>
    <cellStyle name="0,0_x000d__x000a_NA_x000d__x000a_ 3 3 4 2" xfId="736" xr:uid="{00000000-0005-0000-0000-00000B020000}"/>
    <cellStyle name="0,0_x000d__x000a_NA_x000d__x000a_ 3 3 4 3" xfId="737" xr:uid="{00000000-0005-0000-0000-00000C020000}"/>
    <cellStyle name="0,0_x000d__x000a_NA_x000d__x000a_ 3 3 4 3 2" xfId="9786" xr:uid="{00000000-0005-0000-0000-00000D020000}"/>
    <cellStyle name="0,0_x000d__x000a_NA_x000d__x000a_ 3 3 4 4" xfId="9785" xr:uid="{00000000-0005-0000-0000-00000E020000}"/>
    <cellStyle name="0,0_x000d__x000a_NA_x000d__x000a_ 3 3 5" xfId="738" xr:uid="{00000000-0005-0000-0000-00000F020000}"/>
    <cellStyle name="0,0_x000d__x000a_NA_x000d__x000a_ 3 3 5 2" xfId="739" xr:uid="{00000000-0005-0000-0000-000010020000}"/>
    <cellStyle name="0,0_x000d__x000a_NA_x000d__x000a_ 3 3 5 3" xfId="740" xr:uid="{00000000-0005-0000-0000-000011020000}"/>
    <cellStyle name="0,0_x000d__x000a_NA_x000d__x000a_ 3 3 5 3 2" xfId="9788" xr:uid="{00000000-0005-0000-0000-000012020000}"/>
    <cellStyle name="0,0_x000d__x000a_NA_x000d__x000a_ 3 3 5 4" xfId="9787" xr:uid="{00000000-0005-0000-0000-000013020000}"/>
    <cellStyle name="0,0_x000d__x000a_NA_x000d__x000a_ 3 3 6" xfId="741" xr:uid="{00000000-0005-0000-0000-000014020000}"/>
    <cellStyle name="0,0_x000d__x000a_NA_x000d__x000a_ 3 4" xfId="25" xr:uid="{00000000-0005-0000-0000-000015020000}"/>
    <cellStyle name="0,0_x000d__x000a_NA_x000d__x000a_ 3 4 2" xfId="475" xr:uid="{00000000-0005-0000-0000-000016020000}"/>
    <cellStyle name="0,0_x000d__x000a_NA_x000d__x000a_ 3 4 2 2" xfId="742" xr:uid="{00000000-0005-0000-0000-000017020000}"/>
    <cellStyle name="0,0_x000d__x000a_NA_x000d__x000a_ 3 4 2 2 2" xfId="743" xr:uid="{00000000-0005-0000-0000-000018020000}"/>
    <cellStyle name="0,0_x000d__x000a_NA_x000d__x000a_ 3 4 2 2 2 2" xfId="744" xr:uid="{00000000-0005-0000-0000-000019020000}"/>
    <cellStyle name="0,0_x000d__x000a_NA_x000d__x000a_ 3 4 2 2 2 3" xfId="745" xr:uid="{00000000-0005-0000-0000-00001A020000}"/>
    <cellStyle name="0,0_x000d__x000a_NA_x000d__x000a_ 3 4 2 2 2 3 2" xfId="9791" xr:uid="{00000000-0005-0000-0000-00001B020000}"/>
    <cellStyle name="0,0_x000d__x000a_NA_x000d__x000a_ 3 4 2 2 2 4" xfId="9790" xr:uid="{00000000-0005-0000-0000-00001C020000}"/>
    <cellStyle name="0,0_x000d__x000a_NA_x000d__x000a_ 3 4 2 2 3" xfId="746" xr:uid="{00000000-0005-0000-0000-00001D020000}"/>
    <cellStyle name="0,0_x000d__x000a_NA_x000d__x000a_ 3 4 2 2 4" xfId="747" xr:uid="{00000000-0005-0000-0000-00001E020000}"/>
    <cellStyle name="0,0_x000d__x000a_NA_x000d__x000a_ 3 4 2 2 4 2" xfId="9792" xr:uid="{00000000-0005-0000-0000-00001F020000}"/>
    <cellStyle name="0,0_x000d__x000a_NA_x000d__x000a_ 3 4 2 2 5" xfId="9789" xr:uid="{00000000-0005-0000-0000-000020020000}"/>
    <cellStyle name="0,0_x000d__x000a_NA_x000d__x000a_ 3 4 2 3" xfId="748" xr:uid="{00000000-0005-0000-0000-000021020000}"/>
    <cellStyle name="0,0_x000d__x000a_NA_x000d__x000a_ 3 4 2 3 2" xfId="749" xr:uid="{00000000-0005-0000-0000-000022020000}"/>
    <cellStyle name="0,0_x000d__x000a_NA_x000d__x000a_ 3 4 2 3 3" xfId="750" xr:uid="{00000000-0005-0000-0000-000023020000}"/>
    <cellStyle name="0,0_x000d__x000a_NA_x000d__x000a_ 3 4 2 3 3 2" xfId="9794" xr:uid="{00000000-0005-0000-0000-000024020000}"/>
    <cellStyle name="0,0_x000d__x000a_NA_x000d__x000a_ 3 4 2 3 4" xfId="9793" xr:uid="{00000000-0005-0000-0000-000025020000}"/>
    <cellStyle name="0,0_x000d__x000a_NA_x000d__x000a_ 3 4 2 4" xfId="751" xr:uid="{00000000-0005-0000-0000-000026020000}"/>
    <cellStyle name="0,0_x000d__x000a_NA_x000d__x000a_ 3 4 2 4 2" xfId="752" xr:uid="{00000000-0005-0000-0000-000027020000}"/>
    <cellStyle name="0,0_x000d__x000a_NA_x000d__x000a_ 3 4 2 4 3" xfId="753" xr:uid="{00000000-0005-0000-0000-000028020000}"/>
    <cellStyle name="0,0_x000d__x000a_NA_x000d__x000a_ 3 4 2 4 3 2" xfId="9796" xr:uid="{00000000-0005-0000-0000-000029020000}"/>
    <cellStyle name="0,0_x000d__x000a_NA_x000d__x000a_ 3 4 2 4 4" xfId="9795" xr:uid="{00000000-0005-0000-0000-00002A020000}"/>
    <cellStyle name="0,0_x000d__x000a_NA_x000d__x000a_ 3 4 2 5" xfId="754" xr:uid="{00000000-0005-0000-0000-00002B020000}"/>
    <cellStyle name="0,0_x000d__x000a_NA_x000d__x000a_ 3 4 2 6" xfId="9675" xr:uid="{00000000-0005-0000-0000-00002C020000}"/>
    <cellStyle name="0,0_x000d__x000a_NA_x000d__x000a_ 3 4 3" xfId="514" xr:uid="{00000000-0005-0000-0000-00002D020000}"/>
    <cellStyle name="0,0_x000d__x000a_NA_x000d__x000a_ 3 4 3 2" xfId="755" xr:uid="{00000000-0005-0000-0000-00002E020000}"/>
    <cellStyle name="0,0_x000d__x000a_NA_x000d__x000a_ 3 4 3 2 2" xfId="756" xr:uid="{00000000-0005-0000-0000-00002F020000}"/>
    <cellStyle name="0,0_x000d__x000a_NA_x000d__x000a_ 3 4 3 2 3" xfId="757" xr:uid="{00000000-0005-0000-0000-000030020000}"/>
    <cellStyle name="0,0_x000d__x000a_NA_x000d__x000a_ 3 4 3 2 3 2" xfId="9798" xr:uid="{00000000-0005-0000-0000-000031020000}"/>
    <cellStyle name="0,0_x000d__x000a_NA_x000d__x000a_ 3 4 3 2 4" xfId="9797" xr:uid="{00000000-0005-0000-0000-000032020000}"/>
    <cellStyle name="0,0_x000d__x000a_NA_x000d__x000a_ 3 4 3 3" xfId="758" xr:uid="{00000000-0005-0000-0000-000033020000}"/>
    <cellStyle name="0,0_x000d__x000a_NA_x000d__x000a_ 3 4 3 4" xfId="759" xr:uid="{00000000-0005-0000-0000-000034020000}"/>
    <cellStyle name="0,0_x000d__x000a_NA_x000d__x000a_ 3 4 3 4 2" xfId="9799" xr:uid="{00000000-0005-0000-0000-000035020000}"/>
    <cellStyle name="0,0_x000d__x000a_NA_x000d__x000a_ 3 4 4" xfId="760" xr:uid="{00000000-0005-0000-0000-000036020000}"/>
    <cellStyle name="0,0_x000d__x000a_NA_x000d__x000a_ 3 4 4 2" xfId="761" xr:uid="{00000000-0005-0000-0000-000037020000}"/>
    <cellStyle name="0,0_x000d__x000a_NA_x000d__x000a_ 3 4 4 3" xfId="762" xr:uid="{00000000-0005-0000-0000-000038020000}"/>
    <cellStyle name="0,0_x000d__x000a_NA_x000d__x000a_ 3 4 4 3 2" xfId="9801" xr:uid="{00000000-0005-0000-0000-000039020000}"/>
    <cellStyle name="0,0_x000d__x000a_NA_x000d__x000a_ 3 4 4 4" xfId="9800" xr:uid="{00000000-0005-0000-0000-00003A020000}"/>
    <cellStyle name="0,0_x000d__x000a_NA_x000d__x000a_ 3 4 5" xfId="763" xr:uid="{00000000-0005-0000-0000-00003B020000}"/>
    <cellStyle name="0,0_x000d__x000a_NA_x000d__x000a_ 3 4 5 2" xfId="764" xr:uid="{00000000-0005-0000-0000-00003C020000}"/>
    <cellStyle name="0,0_x000d__x000a_NA_x000d__x000a_ 3 4 5 3" xfId="765" xr:uid="{00000000-0005-0000-0000-00003D020000}"/>
    <cellStyle name="0,0_x000d__x000a_NA_x000d__x000a_ 3 4 5 3 2" xfId="9803" xr:uid="{00000000-0005-0000-0000-00003E020000}"/>
    <cellStyle name="0,0_x000d__x000a_NA_x000d__x000a_ 3 4 5 4" xfId="9802" xr:uid="{00000000-0005-0000-0000-00003F020000}"/>
    <cellStyle name="0,0_x000d__x000a_NA_x000d__x000a_ 3 4 6" xfId="766" xr:uid="{00000000-0005-0000-0000-000040020000}"/>
    <cellStyle name="0,0_x000d__x000a_NA_x000d__x000a_ 3 5" xfId="479" xr:uid="{00000000-0005-0000-0000-000041020000}"/>
    <cellStyle name="0,0_x000d__x000a_NA_x000d__x000a_ 3 5 2" xfId="767" xr:uid="{00000000-0005-0000-0000-000042020000}"/>
    <cellStyle name="0,0_x000d__x000a_NA_x000d__x000a_ 3 5 2 2" xfId="768" xr:uid="{00000000-0005-0000-0000-000043020000}"/>
    <cellStyle name="0,0_x000d__x000a_NA_x000d__x000a_ 3 5 2 2 2" xfId="769" xr:uid="{00000000-0005-0000-0000-000044020000}"/>
    <cellStyle name="0,0_x000d__x000a_NA_x000d__x000a_ 3 5 2 2 3" xfId="770" xr:uid="{00000000-0005-0000-0000-000045020000}"/>
    <cellStyle name="0,0_x000d__x000a_NA_x000d__x000a_ 3 5 2 2 3 2" xfId="9806" xr:uid="{00000000-0005-0000-0000-000046020000}"/>
    <cellStyle name="0,0_x000d__x000a_NA_x000d__x000a_ 3 5 2 2 4" xfId="9805" xr:uid="{00000000-0005-0000-0000-000047020000}"/>
    <cellStyle name="0,0_x000d__x000a_NA_x000d__x000a_ 3 5 2 3" xfId="771" xr:uid="{00000000-0005-0000-0000-000048020000}"/>
    <cellStyle name="0,0_x000d__x000a_NA_x000d__x000a_ 3 5 2 4" xfId="772" xr:uid="{00000000-0005-0000-0000-000049020000}"/>
    <cellStyle name="0,0_x000d__x000a_NA_x000d__x000a_ 3 5 2 4 2" xfId="9807" xr:uid="{00000000-0005-0000-0000-00004A020000}"/>
    <cellStyle name="0,0_x000d__x000a_NA_x000d__x000a_ 3 5 2 5" xfId="9804" xr:uid="{00000000-0005-0000-0000-00004B020000}"/>
    <cellStyle name="0,0_x000d__x000a_NA_x000d__x000a_ 3 5 3" xfId="773" xr:uid="{00000000-0005-0000-0000-00004C020000}"/>
    <cellStyle name="0,0_x000d__x000a_NA_x000d__x000a_ 3 5 3 2" xfId="774" xr:uid="{00000000-0005-0000-0000-00004D020000}"/>
    <cellStyle name="0,0_x000d__x000a_NA_x000d__x000a_ 3 5 3 3" xfId="775" xr:uid="{00000000-0005-0000-0000-00004E020000}"/>
    <cellStyle name="0,0_x000d__x000a_NA_x000d__x000a_ 3 5 3 3 2" xfId="9809" xr:uid="{00000000-0005-0000-0000-00004F020000}"/>
    <cellStyle name="0,0_x000d__x000a_NA_x000d__x000a_ 3 5 3 4" xfId="9808" xr:uid="{00000000-0005-0000-0000-000050020000}"/>
    <cellStyle name="0,0_x000d__x000a_NA_x000d__x000a_ 3 5 4" xfId="776" xr:uid="{00000000-0005-0000-0000-000051020000}"/>
    <cellStyle name="0,0_x000d__x000a_NA_x000d__x000a_ 3 5 4 2" xfId="777" xr:uid="{00000000-0005-0000-0000-000052020000}"/>
    <cellStyle name="0,0_x000d__x000a_NA_x000d__x000a_ 3 5 4 3" xfId="778" xr:uid="{00000000-0005-0000-0000-000053020000}"/>
    <cellStyle name="0,0_x000d__x000a_NA_x000d__x000a_ 3 5 4 3 2" xfId="9811" xr:uid="{00000000-0005-0000-0000-000054020000}"/>
    <cellStyle name="0,0_x000d__x000a_NA_x000d__x000a_ 3 5 4 4" xfId="9810" xr:uid="{00000000-0005-0000-0000-000055020000}"/>
    <cellStyle name="0,0_x000d__x000a_NA_x000d__x000a_ 3 5 5" xfId="779" xr:uid="{00000000-0005-0000-0000-000056020000}"/>
    <cellStyle name="0,0_x000d__x000a_NA_x000d__x000a_ 3 5 6" xfId="9679" xr:uid="{00000000-0005-0000-0000-000057020000}"/>
    <cellStyle name="0,0_x000d__x000a_NA_x000d__x000a_ 3 5 7" xfId="27348" xr:uid="{00000000-0005-0000-0000-000058020000}"/>
    <cellStyle name="0,0_x000d__x000a_NA_x000d__x000a_ 3 6" xfId="510" xr:uid="{00000000-0005-0000-0000-000059020000}"/>
    <cellStyle name="0,0_x000d__x000a_NA_x000d__x000a_ 3 6 2" xfId="780" xr:uid="{00000000-0005-0000-0000-00005A020000}"/>
    <cellStyle name="0,0_x000d__x000a_NA_x000d__x000a_ 3 6 2 2" xfId="781" xr:uid="{00000000-0005-0000-0000-00005B020000}"/>
    <cellStyle name="0,0_x000d__x000a_NA_x000d__x000a_ 3 6 2 3" xfId="782" xr:uid="{00000000-0005-0000-0000-00005C020000}"/>
    <cellStyle name="0,0_x000d__x000a_NA_x000d__x000a_ 3 6 2 3 2" xfId="9813" xr:uid="{00000000-0005-0000-0000-00005D020000}"/>
    <cellStyle name="0,0_x000d__x000a_NA_x000d__x000a_ 3 6 2 4" xfId="9812" xr:uid="{00000000-0005-0000-0000-00005E020000}"/>
    <cellStyle name="0,0_x000d__x000a_NA_x000d__x000a_ 3 6 3" xfId="783" xr:uid="{00000000-0005-0000-0000-00005F020000}"/>
    <cellStyle name="0,0_x000d__x000a_NA_x000d__x000a_ 3 6 4" xfId="784" xr:uid="{00000000-0005-0000-0000-000060020000}"/>
    <cellStyle name="0,0_x000d__x000a_NA_x000d__x000a_ 3 6 4 2" xfId="9814" xr:uid="{00000000-0005-0000-0000-000061020000}"/>
    <cellStyle name="0,0_x000d__x000a_NA_x000d__x000a_ 3 7" xfId="785" xr:uid="{00000000-0005-0000-0000-000062020000}"/>
    <cellStyle name="0,0_x000d__x000a_NA_x000d__x000a_ 3 7 2" xfId="786" xr:uid="{00000000-0005-0000-0000-000063020000}"/>
    <cellStyle name="0,0_x000d__x000a_NA_x000d__x000a_ 3 7 3" xfId="787" xr:uid="{00000000-0005-0000-0000-000064020000}"/>
    <cellStyle name="0,0_x000d__x000a_NA_x000d__x000a_ 3 7 3 2" xfId="9816" xr:uid="{00000000-0005-0000-0000-000065020000}"/>
    <cellStyle name="0,0_x000d__x000a_NA_x000d__x000a_ 3 7 4" xfId="9815" xr:uid="{00000000-0005-0000-0000-000066020000}"/>
    <cellStyle name="0,0_x000d__x000a_NA_x000d__x000a_ 3 8" xfId="788" xr:uid="{00000000-0005-0000-0000-000067020000}"/>
    <cellStyle name="0,0_x000d__x000a_NA_x000d__x000a_ 3 8 2" xfId="789" xr:uid="{00000000-0005-0000-0000-000068020000}"/>
    <cellStyle name="0,0_x000d__x000a_NA_x000d__x000a_ 3 8 3" xfId="790" xr:uid="{00000000-0005-0000-0000-000069020000}"/>
    <cellStyle name="0,0_x000d__x000a_NA_x000d__x000a_ 3 8 3 2" xfId="9818" xr:uid="{00000000-0005-0000-0000-00006A020000}"/>
    <cellStyle name="0,0_x000d__x000a_NA_x000d__x000a_ 3 8 4" xfId="9817" xr:uid="{00000000-0005-0000-0000-00006B020000}"/>
    <cellStyle name="0,0_x000d__x000a_NA_x000d__x000a_ 3 9" xfId="791" xr:uid="{00000000-0005-0000-0000-00006C020000}"/>
    <cellStyle name="0,0_x000d__x000a_NA_x000d__x000a_ 4" xfId="26" xr:uid="{00000000-0005-0000-0000-00006D020000}"/>
    <cellStyle name="0,0_x000d__x000a_NA_x000d__x000a_ 4 2" xfId="27" xr:uid="{00000000-0005-0000-0000-00006E020000}"/>
    <cellStyle name="0,0_x000d__x000a_NA_x000d__x000a_ 4 2 2" xfId="473" xr:uid="{00000000-0005-0000-0000-00006F020000}"/>
    <cellStyle name="0,0_x000d__x000a_NA_x000d__x000a_ 4 2 2 2" xfId="792" xr:uid="{00000000-0005-0000-0000-000070020000}"/>
    <cellStyle name="0,0_x000d__x000a_NA_x000d__x000a_ 4 2 2 2 2" xfId="793" xr:uid="{00000000-0005-0000-0000-000071020000}"/>
    <cellStyle name="0,0_x000d__x000a_NA_x000d__x000a_ 4 2 2 2 2 2" xfId="794" xr:uid="{00000000-0005-0000-0000-000072020000}"/>
    <cellStyle name="0,0_x000d__x000a_NA_x000d__x000a_ 4 2 2 2 2 3" xfId="795" xr:uid="{00000000-0005-0000-0000-000073020000}"/>
    <cellStyle name="0,0_x000d__x000a_NA_x000d__x000a_ 4 2 2 2 2 3 2" xfId="9821" xr:uid="{00000000-0005-0000-0000-000074020000}"/>
    <cellStyle name="0,0_x000d__x000a_NA_x000d__x000a_ 4 2 2 2 2 4" xfId="9820" xr:uid="{00000000-0005-0000-0000-000075020000}"/>
    <cellStyle name="0,0_x000d__x000a_NA_x000d__x000a_ 4 2 2 2 3" xfId="796" xr:uid="{00000000-0005-0000-0000-000076020000}"/>
    <cellStyle name="0,0_x000d__x000a_NA_x000d__x000a_ 4 2 2 2 4" xfId="797" xr:uid="{00000000-0005-0000-0000-000077020000}"/>
    <cellStyle name="0,0_x000d__x000a_NA_x000d__x000a_ 4 2 2 2 4 2" xfId="9822" xr:uid="{00000000-0005-0000-0000-000078020000}"/>
    <cellStyle name="0,0_x000d__x000a_NA_x000d__x000a_ 4 2 2 2 5" xfId="9819" xr:uid="{00000000-0005-0000-0000-000079020000}"/>
    <cellStyle name="0,0_x000d__x000a_NA_x000d__x000a_ 4 2 2 3" xfId="798" xr:uid="{00000000-0005-0000-0000-00007A020000}"/>
    <cellStyle name="0,0_x000d__x000a_NA_x000d__x000a_ 4 2 2 3 2" xfId="799" xr:uid="{00000000-0005-0000-0000-00007B020000}"/>
    <cellStyle name="0,0_x000d__x000a_NA_x000d__x000a_ 4 2 2 3 3" xfId="800" xr:uid="{00000000-0005-0000-0000-00007C020000}"/>
    <cellStyle name="0,0_x000d__x000a_NA_x000d__x000a_ 4 2 2 3 3 2" xfId="9824" xr:uid="{00000000-0005-0000-0000-00007D020000}"/>
    <cellStyle name="0,0_x000d__x000a_NA_x000d__x000a_ 4 2 2 3 4" xfId="9823" xr:uid="{00000000-0005-0000-0000-00007E020000}"/>
    <cellStyle name="0,0_x000d__x000a_NA_x000d__x000a_ 4 2 2 4" xfId="801" xr:uid="{00000000-0005-0000-0000-00007F020000}"/>
    <cellStyle name="0,0_x000d__x000a_NA_x000d__x000a_ 4 2 2 4 2" xfId="802" xr:uid="{00000000-0005-0000-0000-000080020000}"/>
    <cellStyle name="0,0_x000d__x000a_NA_x000d__x000a_ 4 2 2 4 3" xfId="803" xr:uid="{00000000-0005-0000-0000-000081020000}"/>
    <cellStyle name="0,0_x000d__x000a_NA_x000d__x000a_ 4 2 2 4 3 2" xfId="9826" xr:uid="{00000000-0005-0000-0000-000082020000}"/>
    <cellStyle name="0,0_x000d__x000a_NA_x000d__x000a_ 4 2 2 4 4" xfId="9825" xr:uid="{00000000-0005-0000-0000-000083020000}"/>
    <cellStyle name="0,0_x000d__x000a_NA_x000d__x000a_ 4 2 2 5" xfId="804" xr:uid="{00000000-0005-0000-0000-000084020000}"/>
    <cellStyle name="0,0_x000d__x000a_NA_x000d__x000a_ 4 2 2 6" xfId="9673" xr:uid="{00000000-0005-0000-0000-000085020000}"/>
    <cellStyle name="0,0_x000d__x000a_NA_x000d__x000a_ 4 2 3" xfId="516" xr:uid="{00000000-0005-0000-0000-000086020000}"/>
    <cellStyle name="0,0_x000d__x000a_NA_x000d__x000a_ 4 2 3 2" xfId="805" xr:uid="{00000000-0005-0000-0000-000087020000}"/>
    <cellStyle name="0,0_x000d__x000a_NA_x000d__x000a_ 4 2 3 2 2" xfId="806" xr:uid="{00000000-0005-0000-0000-000088020000}"/>
    <cellStyle name="0,0_x000d__x000a_NA_x000d__x000a_ 4 2 3 2 3" xfId="807" xr:uid="{00000000-0005-0000-0000-000089020000}"/>
    <cellStyle name="0,0_x000d__x000a_NA_x000d__x000a_ 4 2 3 2 3 2" xfId="9828" xr:uid="{00000000-0005-0000-0000-00008A020000}"/>
    <cellStyle name="0,0_x000d__x000a_NA_x000d__x000a_ 4 2 3 2 4" xfId="9827" xr:uid="{00000000-0005-0000-0000-00008B020000}"/>
    <cellStyle name="0,0_x000d__x000a_NA_x000d__x000a_ 4 2 3 3" xfId="808" xr:uid="{00000000-0005-0000-0000-00008C020000}"/>
    <cellStyle name="0,0_x000d__x000a_NA_x000d__x000a_ 4 2 3 4" xfId="809" xr:uid="{00000000-0005-0000-0000-00008D020000}"/>
    <cellStyle name="0,0_x000d__x000a_NA_x000d__x000a_ 4 2 3 4 2" xfId="9829" xr:uid="{00000000-0005-0000-0000-00008E020000}"/>
    <cellStyle name="0,0_x000d__x000a_NA_x000d__x000a_ 4 2 4" xfId="810" xr:uid="{00000000-0005-0000-0000-00008F020000}"/>
    <cellStyle name="0,0_x000d__x000a_NA_x000d__x000a_ 4 2 4 2" xfId="811" xr:uid="{00000000-0005-0000-0000-000090020000}"/>
    <cellStyle name="0,0_x000d__x000a_NA_x000d__x000a_ 4 2 4 3" xfId="812" xr:uid="{00000000-0005-0000-0000-000091020000}"/>
    <cellStyle name="0,0_x000d__x000a_NA_x000d__x000a_ 4 2 4 3 2" xfId="9831" xr:uid="{00000000-0005-0000-0000-000092020000}"/>
    <cellStyle name="0,0_x000d__x000a_NA_x000d__x000a_ 4 2 4 4" xfId="9830" xr:uid="{00000000-0005-0000-0000-000093020000}"/>
    <cellStyle name="0,0_x000d__x000a_NA_x000d__x000a_ 4 2 5" xfId="813" xr:uid="{00000000-0005-0000-0000-000094020000}"/>
    <cellStyle name="0,0_x000d__x000a_NA_x000d__x000a_ 4 2 5 2" xfId="814" xr:uid="{00000000-0005-0000-0000-000095020000}"/>
    <cellStyle name="0,0_x000d__x000a_NA_x000d__x000a_ 4 2 5 3" xfId="815" xr:uid="{00000000-0005-0000-0000-000096020000}"/>
    <cellStyle name="0,0_x000d__x000a_NA_x000d__x000a_ 4 2 5 3 2" xfId="9833" xr:uid="{00000000-0005-0000-0000-000097020000}"/>
    <cellStyle name="0,0_x000d__x000a_NA_x000d__x000a_ 4 2 5 4" xfId="9832" xr:uid="{00000000-0005-0000-0000-000098020000}"/>
    <cellStyle name="0,0_x000d__x000a_NA_x000d__x000a_ 4 2 6" xfId="816" xr:uid="{00000000-0005-0000-0000-000099020000}"/>
    <cellStyle name="0,0_x000d__x000a_NA_x000d__x000a_ 4 3" xfId="474" xr:uid="{00000000-0005-0000-0000-00009A020000}"/>
    <cellStyle name="0,0_x000d__x000a_NA_x000d__x000a_ 4 3 2" xfId="817" xr:uid="{00000000-0005-0000-0000-00009B020000}"/>
    <cellStyle name="0,0_x000d__x000a_NA_x000d__x000a_ 4 3 2 2" xfId="818" xr:uid="{00000000-0005-0000-0000-00009C020000}"/>
    <cellStyle name="0,0_x000d__x000a_NA_x000d__x000a_ 4 3 2 2 2" xfId="819" xr:uid="{00000000-0005-0000-0000-00009D020000}"/>
    <cellStyle name="0,0_x000d__x000a_NA_x000d__x000a_ 4 3 2 2 3" xfId="820" xr:uid="{00000000-0005-0000-0000-00009E020000}"/>
    <cellStyle name="0,0_x000d__x000a_NA_x000d__x000a_ 4 3 2 2 3 2" xfId="9836" xr:uid="{00000000-0005-0000-0000-00009F020000}"/>
    <cellStyle name="0,0_x000d__x000a_NA_x000d__x000a_ 4 3 2 2 4" xfId="9835" xr:uid="{00000000-0005-0000-0000-0000A0020000}"/>
    <cellStyle name="0,0_x000d__x000a_NA_x000d__x000a_ 4 3 2 3" xfId="821" xr:uid="{00000000-0005-0000-0000-0000A1020000}"/>
    <cellStyle name="0,0_x000d__x000a_NA_x000d__x000a_ 4 3 2 4" xfId="822" xr:uid="{00000000-0005-0000-0000-0000A2020000}"/>
    <cellStyle name="0,0_x000d__x000a_NA_x000d__x000a_ 4 3 2 4 2" xfId="9837" xr:uid="{00000000-0005-0000-0000-0000A3020000}"/>
    <cellStyle name="0,0_x000d__x000a_NA_x000d__x000a_ 4 3 2 5" xfId="9834" xr:uid="{00000000-0005-0000-0000-0000A4020000}"/>
    <cellStyle name="0,0_x000d__x000a_NA_x000d__x000a_ 4 3 3" xfId="823" xr:uid="{00000000-0005-0000-0000-0000A5020000}"/>
    <cellStyle name="0,0_x000d__x000a_NA_x000d__x000a_ 4 3 3 2" xfId="824" xr:uid="{00000000-0005-0000-0000-0000A6020000}"/>
    <cellStyle name="0,0_x000d__x000a_NA_x000d__x000a_ 4 3 3 3" xfId="825" xr:uid="{00000000-0005-0000-0000-0000A7020000}"/>
    <cellStyle name="0,0_x000d__x000a_NA_x000d__x000a_ 4 3 3 3 2" xfId="9839" xr:uid="{00000000-0005-0000-0000-0000A8020000}"/>
    <cellStyle name="0,0_x000d__x000a_NA_x000d__x000a_ 4 3 3 4" xfId="9838" xr:uid="{00000000-0005-0000-0000-0000A9020000}"/>
    <cellStyle name="0,0_x000d__x000a_NA_x000d__x000a_ 4 3 4" xfId="826" xr:uid="{00000000-0005-0000-0000-0000AA020000}"/>
    <cellStyle name="0,0_x000d__x000a_NA_x000d__x000a_ 4 3 4 2" xfId="827" xr:uid="{00000000-0005-0000-0000-0000AB020000}"/>
    <cellStyle name="0,0_x000d__x000a_NA_x000d__x000a_ 4 3 4 3" xfId="828" xr:uid="{00000000-0005-0000-0000-0000AC020000}"/>
    <cellStyle name="0,0_x000d__x000a_NA_x000d__x000a_ 4 3 4 3 2" xfId="9841" xr:uid="{00000000-0005-0000-0000-0000AD020000}"/>
    <cellStyle name="0,0_x000d__x000a_NA_x000d__x000a_ 4 3 4 4" xfId="9840" xr:uid="{00000000-0005-0000-0000-0000AE020000}"/>
    <cellStyle name="0,0_x000d__x000a_NA_x000d__x000a_ 4 3 5" xfId="829" xr:uid="{00000000-0005-0000-0000-0000AF020000}"/>
    <cellStyle name="0,0_x000d__x000a_NA_x000d__x000a_ 4 3 6" xfId="9674" xr:uid="{00000000-0005-0000-0000-0000B0020000}"/>
    <cellStyle name="0,0_x000d__x000a_NA_x000d__x000a_ 4 3 7" xfId="27350" xr:uid="{00000000-0005-0000-0000-0000B1020000}"/>
    <cellStyle name="0,0_x000d__x000a_NA_x000d__x000a_ 4 4" xfId="515" xr:uid="{00000000-0005-0000-0000-0000B2020000}"/>
    <cellStyle name="0,0_x000d__x000a_NA_x000d__x000a_ 4 4 2" xfId="830" xr:uid="{00000000-0005-0000-0000-0000B3020000}"/>
    <cellStyle name="0,0_x000d__x000a_NA_x000d__x000a_ 4 4 2 2" xfId="831" xr:uid="{00000000-0005-0000-0000-0000B4020000}"/>
    <cellStyle name="0,0_x000d__x000a_NA_x000d__x000a_ 4 4 2 3" xfId="832" xr:uid="{00000000-0005-0000-0000-0000B5020000}"/>
    <cellStyle name="0,0_x000d__x000a_NA_x000d__x000a_ 4 4 2 3 2" xfId="9843" xr:uid="{00000000-0005-0000-0000-0000B6020000}"/>
    <cellStyle name="0,0_x000d__x000a_NA_x000d__x000a_ 4 4 2 4" xfId="9842" xr:uid="{00000000-0005-0000-0000-0000B7020000}"/>
    <cellStyle name="0,0_x000d__x000a_NA_x000d__x000a_ 4 4 3" xfId="833" xr:uid="{00000000-0005-0000-0000-0000B8020000}"/>
    <cellStyle name="0,0_x000d__x000a_NA_x000d__x000a_ 4 4 4" xfId="834" xr:uid="{00000000-0005-0000-0000-0000B9020000}"/>
    <cellStyle name="0,0_x000d__x000a_NA_x000d__x000a_ 4 4 4 2" xfId="9844" xr:uid="{00000000-0005-0000-0000-0000BA020000}"/>
    <cellStyle name="0,0_x000d__x000a_NA_x000d__x000a_ 4 5" xfId="835" xr:uid="{00000000-0005-0000-0000-0000BB020000}"/>
    <cellStyle name="0,0_x000d__x000a_NA_x000d__x000a_ 4 5 2" xfId="836" xr:uid="{00000000-0005-0000-0000-0000BC020000}"/>
    <cellStyle name="0,0_x000d__x000a_NA_x000d__x000a_ 4 5 3" xfId="837" xr:uid="{00000000-0005-0000-0000-0000BD020000}"/>
    <cellStyle name="0,0_x000d__x000a_NA_x000d__x000a_ 4 5 3 2" xfId="9846" xr:uid="{00000000-0005-0000-0000-0000BE020000}"/>
    <cellStyle name="0,0_x000d__x000a_NA_x000d__x000a_ 4 5 4" xfId="9845" xr:uid="{00000000-0005-0000-0000-0000BF020000}"/>
    <cellStyle name="0,0_x000d__x000a_NA_x000d__x000a_ 4 6" xfId="838" xr:uid="{00000000-0005-0000-0000-0000C0020000}"/>
    <cellStyle name="0,0_x000d__x000a_NA_x000d__x000a_ 4 6 2" xfId="839" xr:uid="{00000000-0005-0000-0000-0000C1020000}"/>
    <cellStyle name="0,0_x000d__x000a_NA_x000d__x000a_ 4 6 3" xfId="840" xr:uid="{00000000-0005-0000-0000-0000C2020000}"/>
    <cellStyle name="0,0_x000d__x000a_NA_x000d__x000a_ 4 6 3 2" xfId="9848" xr:uid="{00000000-0005-0000-0000-0000C3020000}"/>
    <cellStyle name="0,0_x000d__x000a_NA_x000d__x000a_ 4 6 4" xfId="9847" xr:uid="{00000000-0005-0000-0000-0000C4020000}"/>
    <cellStyle name="0,0_x000d__x000a_NA_x000d__x000a_ 4 7" xfId="841" xr:uid="{00000000-0005-0000-0000-0000C5020000}"/>
    <cellStyle name="0,0_x000d__x000a_NA_x000d__x000a_ 5" xfId="28" xr:uid="{00000000-0005-0000-0000-0000C6020000}"/>
    <cellStyle name="0,0_x000d__x000a_NA_x000d__x000a_ 5 2" xfId="472" xr:uid="{00000000-0005-0000-0000-0000C7020000}"/>
    <cellStyle name="0,0_x000d__x000a_NA_x000d__x000a_ 5 2 2" xfId="842" xr:uid="{00000000-0005-0000-0000-0000C8020000}"/>
    <cellStyle name="0,0_x000d__x000a_NA_x000d__x000a_ 5 2 2 2" xfId="843" xr:uid="{00000000-0005-0000-0000-0000C9020000}"/>
    <cellStyle name="0,0_x000d__x000a_NA_x000d__x000a_ 5 2 2 2 2" xfId="844" xr:uid="{00000000-0005-0000-0000-0000CA020000}"/>
    <cellStyle name="0,0_x000d__x000a_NA_x000d__x000a_ 5 2 2 2 3" xfId="845" xr:uid="{00000000-0005-0000-0000-0000CB020000}"/>
    <cellStyle name="0,0_x000d__x000a_NA_x000d__x000a_ 5 2 2 2 3 2" xfId="9851" xr:uid="{00000000-0005-0000-0000-0000CC020000}"/>
    <cellStyle name="0,0_x000d__x000a_NA_x000d__x000a_ 5 2 2 2 4" xfId="9850" xr:uid="{00000000-0005-0000-0000-0000CD020000}"/>
    <cellStyle name="0,0_x000d__x000a_NA_x000d__x000a_ 5 2 2 3" xfId="846" xr:uid="{00000000-0005-0000-0000-0000CE020000}"/>
    <cellStyle name="0,0_x000d__x000a_NA_x000d__x000a_ 5 2 2 4" xfId="847" xr:uid="{00000000-0005-0000-0000-0000CF020000}"/>
    <cellStyle name="0,0_x000d__x000a_NA_x000d__x000a_ 5 2 2 4 2" xfId="9852" xr:uid="{00000000-0005-0000-0000-0000D0020000}"/>
    <cellStyle name="0,0_x000d__x000a_NA_x000d__x000a_ 5 2 2 5" xfId="9849" xr:uid="{00000000-0005-0000-0000-0000D1020000}"/>
    <cellStyle name="0,0_x000d__x000a_NA_x000d__x000a_ 5 2 3" xfId="848" xr:uid="{00000000-0005-0000-0000-0000D2020000}"/>
    <cellStyle name="0,0_x000d__x000a_NA_x000d__x000a_ 5 2 3 2" xfId="849" xr:uid="{00000000-0005-0000-0000-0000D3020000}"/>
    <cellStyle name="0,0_x000d__x000a_NA_x000d__x000a_ 5 2 3 3" xfId="850" xr:uid="{00000000-0005-0000-0000-0000D4020000}"/>
    <cellStyle name="0,0_x000d__x000a_NA_x000d__x000a_ 5 2 3 3 2" xfId="9854" xr:uid="{00000000-0005-0000-0000-0000D5020000}"/>
    <cellStyle name="0,0_x000d__x000a_NA_x000d__x000a_ 5 2 3 4" xfId="9853" xr:uid="{00000000-0005-0000-0000-0000D6020000}"/>
    <cellStyle name="0,0_x000d__x000a_NA_x000d__x000a_ 5 2 4" xfId="851" xr:uid="{00000000-0005-0000-0000-0000D7020000}"/>
    <cellStyle name="0,0_x000d__x000a_NA_x000d__x000a_ 5 2 4 2" xfId="852" xr:uid="{00000000-0005-0000-0000-0000D8020000}"/>
    <cellStyle name="0,0_x000d__x000a_NA_x000d__x000a_ 5 2 4 3" xfId="853" xr:uid="{00000000-0005-0000-0000-0000D9020000}"/>
    <cellStyle name="0,0_x000d__x000a_NA_x000d__x000a_ 5 2 4 3 2" xfId="9856" xr:uid="{00000000-0005-0000-0000-0000DA020000}"/>
    <cellStyle name="0,0_x000d__x000a_NA_x000d__x000a_ 5 2 4 4" xfId="9855" xr:uid="{00000000-0005-0000-0000-0000DB020000}"/>
    <cellStyle name="0,0_x000d__x000a_NA_x000d__x000a_ 5 2 5" xfId="854" xr:uid="{00000000-0005-0000-0000-0000DC020000}"/>
    <cellStyle name="0,0_x000d__x000a_NA_x000d__x000a_ 5 2 6" xfId="9672" xr:uid="{00000000-0005-0000-0000-0000DD020000}"/>
    <cellStyle name="0,0_x000d__x000a_NA_x000d__x000a_ 5 2 7" xfId="27352" xr:uid="{00000000-0005-0000-0000-0000DE020000}"/>
    <cellStyle name="0,0_x000d__x000a_NA_x000d__x000a_ 5 3" xfId="517" xr:uid="{00000000-0005-0000-0000-0000DF020000}"/>
    <cellStyle name="0,0_x000d__x000a_NA_x000d__x000a_ 5 3 2" xfId="855" xr:uid="{00000000-0005-0000-0000-0000E0020000}"/>
    <cellStyle name="0,0_x000d__x000a_NA_x000d__x000a_ 5 3 2 2" xfId="856" xr:uid="{00000000-0005-0000-0000-0000E1020000}"/>
    <cellStyle name="0,0_x000d__x000a_NA_x000d__x000a_ 5 3 2 3" xfId="857" xr:uid="{00000000-0005-0000-0000-0000E2020000}"/>
    <cellStyle name="0,0_x000d__x000a_NA_x000d__x000a_ 5 3 2 3 2" xfId="9858" xr:uid="{00000000-0005-0000-0000-0000E3020000}"/>
    <cellStyle name="0,0_x000d__x000a_NA_x000d__x000a_ 5 3 2 4" xfId="9857" xr:uid="{00000000-0005-0000-0000-0000E4020000}"/>
    <cellStyle name="0,0_x000d__x000a_NA_x000d__x000a_ 5 3 3" xfId="858" xr:uid="{00000000-0005-0000-0000-0000E5020000}"/>
    <cellStyle name="0,0_x000d__x000a_NA_x000d__x000a_ 5 3 4" xfId="859" xr:uid="{00000000-0005-0000-0000-0000E6020000}"/>
    <cellStyle name="0,0_x000d__x000a_NA_x000d__x000a_ 5 3 4 2" xfId="9859" xr:uid="{00000000-0005-0000-0000-0000E7020000}"/>
    <cellStyle name="0,0_x000d__x000a_NA_x000d__x000a_ 5 4" xfId="860" xr:uid="{00000000-0005-0000-0000-0000E8020000}"/>
    <cellStyle name="0,0_x000d__x000a_NA_x000d__x000a_ 5 4 2" xfId="861" xr:uid="{00000000-0005-0000-0000-0000E9020000}"/>
    <cellStyle name="0,0_x000d__x000a_NA_x000d__x000a_ 5 4 3" xfId="862" xr:uid="{00000000-0005-0000-0000-0000EA020000}"/>
    <cellStyle name="0,0_x000d__x000a_NA_x000d__x000a_ 5 4 3 2" xfId="9861" xr:uid="{00000000-0005-0000-0000-0000EB020000}"/>
    <cellStyle name="0,0_x000d__x000a_NA_x000d__x000a_ 5 4 4" xfId="9860" xr:uid="{00000000-0005-0000-0000-0000EC020000}"/>
    <cellStyle name="0,0_x000d__x000a_NA_x000d__x000a_ 5 5" xfId="863" xr:uid="{00000000-0005-0000-0000-0000ED020000}"/>
    <cellStyle name="0,0_x000d__x000a_NA_x000d__x000a_ 5 5 2" xfId="864" xr:uid="{00000000-0005-0000-0000-0000EE020000}"/>
    <cellStyle name="0,0_x000d__x000a_NA_x000d__x000a_ 5 5 3" xfId="865" xr:uid="{00000000-0005-0000-0000-0000EF020000}"/>
    <cellStyle name="0,0_x000d__x000a_NA_x000d__x000a_ 5 5 3 2" xfId="9863" xr:uid="{00000000-0005-0000-0000-0000F0020000}"/>
    <cellStyle name="0,0_x000d__x000a_NA_x000d__x000a_ 5 5 4" xfId="9862" xr:uid="{00000000-0005-0000-0000-0000F1020000}"/>
    <cellStyle name="0,0_x000d__x000a_NA_x000d__x000a_ 5 6" xfId="866" xr:uid="{00000000-0005-0000-0000-0000F2020000}"/>
    <cellStyle name="0,0_x000d__x000a_NA_x000d__x000a_ 6" xfId="482" xr:uid="{00000000-0005-0000-0000-0000F3020000}"/>
    <cellStyle name="0,0_x000d__x000a_NA_x000d__x000a_ 6 2" xfId="867" xr:uid="{00000000-0005-0000-0000-0000F4020000}"/>
    <cellStyle name="0,0_x000d__x000a_NA_x000d__x000a_ 6 2 2" xfId="868" xr:uid="{00000000-0005-0000-0000-0000F5020000}"/>
    <cellStyle name="0,0_x000d__x000a_NA_x000d__x000a_ 6 2 2 2" xfId="869" xr:uid="{00000000-0005-0000-0000-0000F6020000}"/>
    <cellStyle name="0,0_x000d__x000a_NA_x000d__x000a_ 6 2 2 3" xfId="870" xr:uid="{00000000-0005-0000-0000-0000F7020000}"/>
    <cellStyle name="0,0_x000d__x000a_NA_x000d__x000a_ 6 2 2 3 2" xfId="9866" xr:uid="{00000000-0005-0000-0000-0000F8020000}"/>
    <cellStyle name="0,0_x000d__x000a_NA_x000d__x000a_ 6 2 2 4" xfId="9865" xr:uid="{00000000-0005-0000-0000-0000F9020000}"/>
    <cellStyle name="0,0_x000d__x000a_NA_x000d__x000a_ 6 2 3" xfId="871" xr:uid="{00000000-0005-0000-0000-0000FA020000}"/>
    <cellStyle name="0,0_x000d__x000a_NA_x000d__x000a_ 6 2 4" xfId="872" xr:uid="{00000000-0005-0000-0000-0000FB020000}"/>
    <cellStyle name="0,0_x000d__x000a_NA_x000d__x000a_ 6 2 4 2" xfId="9867" xr:uid="{00000000-0005-0000-0000-0000FC020000}"/>
    <cellStyle name="0,0_x000d__x000a_NA_x000d__x000a_ 6 2 5" xfId="9864" xr:uid="{00000000-0005-0000-0000-0000FD020000}"/>
    <cellStyle name="0,0_x000d__x000a_NA_x000d__x000a_ 6 3" xfId="873" xr:uid="{00000000-0005-0000-0000-0000FE020000}"/>
    <cellStyle name="0,0_x000d__x000a_NA_x000d__x000a_ 6 3 2" xfId="874" xr:uid="{00000000-0005-0000-0000-0000FF020000}"/>
    <cellStyle name="0,0_x000d__x000a_NA_x000d__x000a_ 6 3 3" xfId="875" xr:uid="{00000000-0005-0000-0000-000000030000}"/>
    <cellStyle name="0,0_x000d__x000a_NA_x000d__x000a_ 6 3 3 2" xfId="9869" xr:uid="{00000000-0005-0000-0000-000001030000}"/>
    <cellStyle name="0,0_x000d__x000a_NA_x000d__x000a_ 6 3 4" xfId="9868" xr:uid="{00000000-0005-0000-0000-000002030000}"/>
    <cellStyle name="0,0_x000d__x000a_NA_x000d__x000a_ 6 4" xfId="876" xr:uid="{00000000-0005-0000-0000-000003030000}"/>
    <cellStyle name="0,0_x000d__x000a_NA_x000d__x000a_ 6 4 2" xfId="877" xr:uid="{00000000-0005-0000-0000-000004030000}"/>
    <cellStyle name="0,0_x000d__x000a_NA_x000d__x000a_ 6 4 3" xfId="878" xr:uid="{00000000-0005-0000-0000-000005030000}"/>
    <cellStyle name="0,0_x000d__x000a_NA_x000d__x000a_ 6 4 3 2" xfId="9871" xr:uid="{00000000-0005-0000-0000-000006030000}"/>
    <cellStyle name="0,0_x000d__x000a_NA_x000d__x000a_ 6 4 4" xfId="9870" xr:uid="{00000000-0005-0000-0000-000007030000}"/>
    <cellStyle name="0,0_x000d__x000a_NA_x000d__x000a_ 6 5" xfId="879" xr:uid="{00000000-0005-0000-0000-000008030000}"/>
    <cellStyle name="0,0_x000d__x000a_NA_x000d__x000a_ 6 6" xfId="9682" xr:uid="{00000000-0005-0000-0000-000009030000}"/>
    <cellStyle name="0,0_x000d__x000a_NA_x000d__x000a_ 7" xfId="507" xr:uid="{00000000-0005-0000-0000-00000A030000}"/>
    <cellStyle name="0,0_x000d__x000a_NA_x000d__x000a_ 7 2" xfId="880" xr:uid="{00000000-0005-0000-0000-00000B030000}"/>
    <cellStyle name="0,0_x000d__x000a_NA_x000d__x000a_ 7 2 2" xfId="881" xr:uid="{00000000-0005-0000-0000-00000C030000}"/>
    <cellStyle name="0,0_x000d__x000a_NA_x000d__x000a_ 7 2 3" xfId="882" xr:uid="{00000000-0005-0000-0000-00000D030000}"/>
    <cellStyle name="0,0_x000d__x000a_NA_x000d__x000a_ 7 2 3 2" xfId="9873" xr:uid="{00000000-0005-0000-0000-00000E030000}"/>
    <cellStyle name="0,0_x000d__x000a_NA_x000d__x000a_ 7 2 4" xfId="9872" xr:uid="{00000000-0005-0000-0000-00000F030000}"/>
    <cellStyle name="0,0_x000d__x000a_NA_x000d__x000a_ 7 3" xfId="883" xr:uid="{00000000-0005-0000-0000-000010030000}"/>
    <cellStyle name="0,0_x000d__x000a_NA_x000d__x000a_ 7 4" xfId="884" xr:uid="{00000000-0005-0000-0000-000011030000}"/>
    <cellStyle name="0,0_x000d__x000a_NA_x000d__x000a_ 7 4 2" xfId="9874" xr:uid="{00000000-0005-0000-0000-000012030000}"/>
    <cellStyle name="0,0_x000d__x000a_NA_x000d__x000a_ 8" xfId="885" xr:uid="{00000000-0005-0000-0000-000013030000}"/>
    <cellStyle name="0,0_x000d__x000a_NA_x000d__x000a_ 8 2" xfId="886" xr:uid="{00000000-0005-0000-0000-000014030000}"/>
    <cellStyle name="0,0_x000d__x000a_NA_x000d__x000a_ 8 3" xfId="887" xr:uid="{00000000-0005-0000-0000-000015030000}"/>
    <cellStyle name="0,0_x000d__x000a_NA_x000d__x000a_ 8 3 2" xfId="9876" xr:uid="{00000000-0005-0000-0000-000016030000}"/>
    <cellStyle name="0,0_x000d__x000a_NA_x000d__x000a_ 8 4" xfId="9875" xr:uid="{00000000-0005-0000-0000-000017030000}"/>
    <cellStyle name="0,0_x000d__x000a_NA_x000d__x000a_ 9" xfId="888" xr:uid="{00000000-0005-0000-0000-000018030000}"/>
    <cellStyle name="0,0_x000d__x000a_NA_x000d__x000a_ 9 2" xfId="889" xr:uid="{00000000-0005-0000-0000-000019030000}"/>
    <cellStyle name="0,0_x000d__x000a_NA_x000d__x000a_ 9 3" xfId="890" xr:uid="{00000000-0005-0000-0000-00001A030000}"/>
    <cellStyle name="0,0_x000d__x000a_NA_x000d__x000a_ 9 3 2" xfId="9878" xr:uid="{00000000-0005-0000-0000-00001B030000}"/>
    <cellStyle name="0,0_x000d__x000a_NA_x000d__x000a_ 9 4" xfId="9877" xr:uid="{00000000-0005-0000-0000-00001C030000}"/>
    <cellStyle name="0,0_x000d__x000a_NA_x000d__x000a__表1全区收入执行 " xfId="15109" xr:uid="{00000000-0005-0000-0000-00001D030000}"/>
    <cellStyle name="0,0_x005f_x000d__x000a_NA_x005f_x000d__x000a_" xfId="15110" xr:uid="{00000000-0005-0000-0000-00001E030000}"/>
    <cellStyle name="20% - 强调文字颜色 1 2" xfId="15111" xr:uid="{00000000-0005-0000-0000-00001F030000}"/>
    <cellStyle name="20% - 强调文字颜色 1 2 2" xfId="15112" xr:uid="{00000000-0005-0000-0000-000020030000}"/>
    <cellStyle name="20% - 强调文字颜色 1 2 2 2" xfId="27355" xr:uid="{00000000-0005-0000-0000-000021030000}"/>
    <cellStyle name="20% - 强调文字颜色 1 2 2 3" xfId="27637" xr:uid="{00000000-0005-0000-0000-000022030000}"/>
    <cellStyle name="20% - 强调文字颜色 1 2 3" xfId="15113" xr:uid="{00000000-0005-0000-0000-000023030000}"/>
    <cellStyle name="20% - 强调文字颜色 1 2 4" xfId="15114" xr:uid="{00000000-0005-0000-0000-000024030000}"/>
    <cellStyle name="20% - 强调文字颜色 1 2 5" xfId="27636" xr:uid="{00000000-0005-0000-0000-000025030000}"/>
    <cellStyle name="20% - 强调文字颜色 1 3" xfId="27638" xr:uid="{00000000-0005-0000-0000-000026030000}"/>
    <cellStyle name="20% - 强调文字颜色 1 3 2" xfId="27639" xr:uid="{00000000-0005-0000-0000-000027030000}"/>
    <cellStyle name="20% - 强调文字颜色 2 2" xfId="15115" xr:uid="{00000000-0005-0000-0000-000028030000}"/>
    <cellStyle name="20% - 强调文字颜色 2 2 2" xfId="15116" xr:uid="{00000000-0005-0000-0000-000029030000}"/>
    <cellStyle name="20% - 强调文字颜色 2 2 2 2" xfId="27356" xr:uid="{00000000-0005-0000-0000-00002A030000}"/>
    <cellStyle name="20% - 强调文字颜色 2 2 2 3" xfId="27641" xr:uid="{00000000-0005-0000-0000-00002B030000}"/>
    <cellStyle name="20% - 强调文字颜色 2 2 3" xfId="15117" xr:uid="{00000000-0005-0000-0000-00002C030000}"/>
    <cellStyle name="20% - 强调文字颜色 2 2 4" xfId="15118" xr:uid="{00000000-0005-0000-0000-00002D030000}"/>
    <cellStyle name="20% - 强调文字颜色 2 2 5" xfId="27640" xr:uid="{00000000-0005-0000-0000-00002E030000}"/>
    <cellStyle name="20% - 强调文字颜色 2 3" xfId="27642" xr:uid="{00000000-0005-0000-0000-00002F030000}"/>
    <cellStyle name="20% - 强调文字颜色 2 3 2" xfId="27643" xr:uid="{00000000-0005-0000-0000-000030030000}"/>
    <cellStyle name="20% - 强调文字颜色 3 2" xfId="15119" xr:uid="{00000000-0005-0000-0000-000031030000}"/>
    <cellStyle name="20% - 强调文字颜色 3 2 2" xfId="15120" xr:uid="{00000000-0005-0000-0000-000032030000}"/>
    <cellStyle name="20% - 强调文字颜色 3 2 2 2" xfId="27358" xr:uid="{00000000-0005-0000-0000-000033030000}"/>
    <cellStyle name="20% - 强调文字颜色 3 2 2 3" xfId="27511" xr:uid="{00000000-0005-0000-0000-000034030000}"/>
    <cellStyle name="20% - 强调文字颜色 3 2 3" xfId="15121" xr:uid="{00000000-0005-0000-0000-000035030000}"/>
    <cellStyle name="20% - 强调文字颜色 3 2 4" xfId="15122" xr:uid="{00000000-0005-0000-0000-000036030000}"/>
    <cellStyle name="20% - 强调文字颜色 3 2 5" xfId="27644" xr:uid="{00000000-0005-0000-0000-000037030000}"/>
    <cellStyle name="20% - 强调文字颜色 3 3" xfId="27513" xr:uid="{00000000-0005-0000-0000-000038030000}"/>
    <cellStyle name="20% - 强调文字颜色 3 3 2" xfId="27514" xr:uid="{00000000-0005-0000-0000-000039030000}"/>
    <cellStyle name="20% - 强调文字颜色 4 2" xfId="15123" xr:uid="{00000000-0005-0000-0000-00003A030000}"/>
    <cellStyle name="20% - 强调文字颜色 4 2 2" xfId="15124" xr:uid="{00000000-0005-0000-0000-00003B030000}"/>
    <cellStyle name="20% - 强调文字颜色 4 2 2 2" xfId="27360" xr:uid="{00000000-0005-0000-0000-00003C030000}"/>
    <cellStyle name="20% - 强调文字颜色 4 2 2 3" xfId="27515" xr:uid="{00000000-0005-0000-0000-00003D030000}"/>
    <cellStyle name="20% - 强调文字颜色 4 2 3" xfId="15125" xr:uid="{00000000-0005-0000-0000-00003E030000}"/>
    <cellStyle name="20% - 强调文字颜色 4 2 4" xfId="15126" xr:uid="{00000000-0005-0000-0000-00003F030000}"/>
    <cellStyle name="20% - 强调文字颜色 4 2 5" xfId="27627" xr:uid="{00000000-0005-0000-0000-000040030000}"/>
    <cellStyle name="20% - 强调文字颜色 4 3" xfId="27518" xr:uid="{00000000-0005-0000-0000-000041030000}"/>
    <cellStyle name="20% - 强调文字颜色 4 3 2" xfId="27520" xr:uid="{00000000-0005-0000-0000-000042030000}"/>
    <cellStyle name="20% - 强调文字颜色 5 2" xfId="15127" xr:uid="{00000000-0005-0000-0000-000043030000}"/>
    <cellStyle name="20% - 强调文字颜色 5 2 2" xfId="15128" xr:uid="{00000000-0005-0000-0000-000044030000}"/>
    <cellStyle name="20% - 强调文字颜色 5 2 2 2" xfId="27362" xr:uid="{00000000-0005-0000-0000-000045030000}"/>
    <cellStyle name="20% - 强调文字颜色 5 2 2 3" xfId="27526" xr:uid="{00000000-0005-0000-0000-000046030000}"/>
    <cellStyle name="20% - 强调文字颜色 5 2 3" xfId="15129" xr:uid="{00000000-0005-0000-0000-000047030000}"/>
    <cellStyle name="20% - 强调文字颜色 5 2 4" xfId="15130" xr:uid="{00000000-0005-0000-0000-000048030000}"/>
    <cellStyle name="20% - 强调文字颜色 5 2 5" xfId="27523" xr:uid="{00000000-0005-0000-0000-000049030000}"/>
    <cellStyle name="20% - 强调文字颜色 5 3" xfId="27527" xr:uid="{00000000-0005-0000-0000-00004A030000}"/>
    <cellStyle name="20% - 强调文字颜色 5 3 2" xfId="27528" xr:uid="{00000000-0005-0000-0000-00004B030000}"/>
    <cellStyle name="20% - 强调文字颜色 6 2" xfId="15131" xr:uid="{00000000-0005-0000-0000-00004C030000}"/>
    <cellStyle name="20% - 强调文字颜色 6 2 2" xfId="15132" xr:uid="{00000000-0005-0000-0000-00004D030000}"/>
    <cellStyle name="20% - 强调文字颜色 6 2 2 2" xfId="27364" xr:uid="{00000000-0005-0000-0000-00004E030000}"/>
    <cellStyle name="20% - 强调文字颜色 6 2 2 3" xfId="27531" xr:uid="{00000000-0005-0000-0000-00004F030000}"/>
    <cellStyle name="20% - 强调文字颜色 6 2 3" xfId="15133" xr:uid="{00000000-0005-0000-0000-000050030000}"/>
    <cellStyle name="20% - 强调文字颜色 6 2 4" xfId="15134" xr:uid="{00000000-0005-0000-0000-000051030000}"/>
    <cellStyle name="20% - 强调文字颜色 6 2 5" xfId="27530" xr:uid="{00000000-0005-0000-0000-000052030000}"/>
    <cellStyle name="20% - 强调文字颜色 6 3" xfId="27533" xr:uid="{00000000-0005-0000-0000-000053030000}"/>
    <cellStyle name="20% - 强调文字颜色 6 3 2" xfId="27534" xr:uid="{00000000-0005-0000-0000-000054030000}"/>
    <cellStyle name="20% - 着色 1" xfId="15135" xr:uid="{00000000-0005-0000-0000-000055030000}"/>
    <cellStyle name="20% - 着色 1 2" xfId="15136" xr:uid="{00000000-0005-0000-0000-000056030000}"/>
    <cellStyle name="20% - 着色 1 3" xfId="15137" xr:uid="{00000000-0005-0000-0000-000057030000}"/>
    <cellStyle name="20% - 着色 1 4" xfId="27535" xr:uid="{00000000-0005-0000-0000-000058030000}"/>
    <cellStyle name="20% - 着色 2" xfId="15138" xr:uid="{00000000-0005-0000-0000-000059030000}"/>
    <cellStyle name="20% - 着色 2 2" xfId="15139" xr:uid="{00000000-0005-0000-0000-00005A030000}"/>
    <cellStyle name="20% - 着色 2 3" xfId="15140" xr:uid="{00000000-0005-0000-0000-00005B030000}"/>
    <cellStyle name="20% - 着色 2 4" xfId="27537" xr:uid="{00000000-0005-0000-0000-00005C030000}"/>
    <cellStyle name="20% - 着色 3" xfId="15141" xr:uid="{00000000-0005-0000-0000-00005D030000}"/>
    <cellStyle name="20% - 着色 3 2" xfId="15142" xr:uid="{00000000-0005-0000-0000-00005E030000}"/>
    <cellStyle name="20% - 着色 3 3" xfId="15143" xr:uid="{00000000-0005-0000-0000-00005F030000}"/>
    <cellStyle name="20% - 着色 3 4" xfId="27539" xr:uid="{00000000-0005-0000-0000-000060030000}"/>
    <cellStyle name="20% - 着色 4" xfId="15144" xr:uid="{00000000-0005-0000-0000-000061030000}"/>
    <cellStyle name="20% - 着色 4 2" xfId="15145" xr:uid="{00000000-0005-0000-0000-000062030000}"/>
    <cellStyle name="20% - 着色 4 3" xfId="15146" xr:uid="{00000000-0005-0000-0000-000063030000}"/>
    <cellStyle name="20% - 着色 4 4" xfId="27541" xr:uid="{00000000-0005-0000-0000-000064030000}"/>
    <cellStyle name="20% - 着色 5" xfId="15147" xr:uid="{00000000-0005-0000-0000-000065030000}"/>
    <cellStyle name="20% - 着色 5 2" xfId="15148" xr:uid="{00000000-0005-0000-0000-000066030000}"/>
    <cellStyle name="20% - 着色 5 3" xfId="15149" xr:uid="{00000000-0005-0000-0000-000067030000}"/>
    <cellStyle name="20% - 着色 5 4" xfId="27542" xr:uid="{00000000-0005-0000-0000-000068030000}"/>
    <cellStyle name="20% - 着色 6" xfId="15150" xr:uid="{00000000-0005-0000-0000-000069030000}"/>
    <cellStyle name="20% - 着色 6 2" xfId="15151" xr:uid="{00000000-0005-0000-0000-00006A030000}"/>
    <cellStyle name="20% - 着色 6 3" xfId="15152" xr:uid="{00000000-0005-0000-0000-00006B030000}"/>
    <cellStyle name="20% - 着色 6 4" xfId="27543" xr:uid="{00000000-0005-0000-0000-00006C030000}"/>
    <cellStyle name="40% - 强调文字颜色 1 2" xfId="15153" xr:uid="{00000000-0005-0000-0000-00006D030000}"/>
    <cellStyle name="40% - 强调文字颜色 1 2 2" xfId="15154" xr:uid="{00000000-0005-0000-0000-00006E030000}"/>
    <cellStyle name="40% - 强调文字颜色 1 2 2 2" xfId="27365" xr:uid="{00000000-0005-0000-0000-00006F030000}"/>
    <cellStyle name="40% - 强调文字颜色 1 2 2 3" xfId="27546" xr:uid="{00000000-0005-0000-0000-000070030000}"/>
    <cellStyle name="40% - 强调文字颜色 1 2 3" xfId="15155" xr:uid="{00000000-0005-0000-0000-000071030000}"/>
    <cellStyle name="40% - 强调文字颜色 1 2 4" xfId="15156" xr:uid="{00000000-0005-0000-0000-000072030000}"/>
    <cellStyle name="40% - 强调文字颜色 1 2 5" xfId="27544" xr:uid="{00000000-0005-0000-0000-000073030000}"/>
    <cellStyle name="40% - 强调文字颜色 1 3" xfId="27547" xr:uid="{00000000-0005-0000-0000-000074030000}"/>
    <cellStyle name="40% - 强调文字颜色 1 3 2" xfId="27549" xr:uid="{00000000-0005-0000-0000-000075030000}"/>
    <cellStyle name="40% - 强调文字颜色 2 2" xfId="15157" xr:uid="{00000000-0005-0000-0000-000076030000}"/>
    <cellStyle name="40% - 强调文字颜色 2 2 2" xfId="15158" xr:uid="{00000000-0005-0000-0000-000077030000}"/>
    <cellStyle name="40% - 强调文字颜色 2 2 2 2" xfId="27367" xr:uid="{00000000-0005-0000-0000-000078030000}"/>
    <cellStyle name="40% - 强调文字颜色 2 2 2 3" xfId="27552" xr:uid="{00000000-0005-0000-0000-000079030000}"/>
    <cellStyle name="40% - 强调文字颜色 2 2 3" xfId="15159" xr:uid="{00000000-0005-0000-0000-00007A030000}"/>
    <cellStyle name="40% - 强调文字颜色 2 2 4" xfId="15160" xr:uid="{00000000-0005-0000-0000-00007B030000}"/>
    <cellStyle name="40% - 强调文字颜色 2 2 5" xfId="27550" xr:uid="{00000000-0005-0000-0000-00007C030000}"/>
    <cellStyle name="40% - 强调文字颜色 2 3" xfId="27558" xr:uid="{00000000-0005-0000-0000-00007D030000}"/>
    <cellStyle name="40% - 强调文字颜色 2 3 2" xfId="27651" xr:uid="{00000000-0005-0000-0000-00007E030000}"/>
    <cellStyle name="40% - 强调文字颜色 3 2" xfId="15161" xr:uid="{00000000-0005-0000-0000-00007F030000}"/>
    <cellStyle name="40% - 强调文字颜色 3 2 2" xfId="15162" xr:uid="{00000000-0005-0000-0000-000080030000}"/>
    <cellStyle name="40% - 强调文字颜色 3 2 2 2" xfId="27369" xr:uid="{00000000-0005-0000-0000-000081030000}"/>
    <cellStyle name="40% - 强调文字颜色 3 2 2 3" xfId="27653" xr:uid="{00000000-0005-0000-0000-000082030000}"/>
    <cellStyle name="40% - 强调文字颜色 3 2 3" xfId="15163" xr:uid="{00000000-0005-0000-0000-000083030000}"/>
    <cellStyle name="40% - 强调文字颜色 3 2 4" xfId="15164" xr:uid="{00000000-0005-0000-0000-000084030000}"/>
    <cellStyle name="40% - 强调文字颜色 3 2 5" xfId="27652" xr:uid="{00000000-0005-0000-0000-000085030000}"/>
    <cellStyle name="40% - 强调文字颜色 3 3" xfId="27654" xr:uid="{00000000-0005-0000-0000-000086030000}"/>
    <cellStyle name="40% - 强调文字颜色 3 3 2" xfId="27655" xr:uid="{00000000-0005-0000-0000-000087030000}"/>
    <cellStyle name="40% - 强调文字颜色 4 2" xfId="15165" xr:uid="{00000000-0005-0000-0000-000088030000}"/>
    <cellStyle name="40% - 强调文字颜色 4 2 2" xfId="15166" xr:uid="{00000000-0005-0000-0000-000089030000}"/>
    <cellStyle name="40% - 强调文字颜色 4 2 2 2" xfId="27371" xr:uid="{00000000-0005-0000-0000-00008A030000}"/>
    <cellStyle name="40% - 强调文字颜色 4 2 2 3" xfId="27658" xr:uid="{00000000-0005-0000-0000-00008B030000}"/>
    <cellStyle name="40% - 强调文字颜色 4 2 3" xfId="15167" xr:uid="{00000000-0005-0000-0000-00008C030000}"/>
    <cellStyle name="40% - 强调文字颜色 4 2 4" xfId="15168" xr:uid="{00000000-0005-0000-0000-00008D030000}"/>
    <cellStyle name="40% - 强调文字颜色 4 2 5" xfId="27656" xr:uid="{00000000-0005-0000-0000-00008E030000}"/>
    <cellStyle name="40% - 强调文字颜色 4 3" xfId="27659" xr:uid="{00000000-0005-0000-0000-00008F030000}"/>
    <cellStyle name="40% - 强调文字颜色 4 3 2" xfId="27660" xr:uid="{00000000-0005-0000-0000-000090030000}"/>
    <cellStyle name="40% - 强调文字颜色 5 2" xfId="15169" xr:uid="{00000000-0005-0000-0000-000091030000}"/>
    <cellStyle name="40% - 强调文字颜色 5 2 2" xfId="15170" xr:uid="{00000000-0005-0000-0000-000092030000}"/>
    <cellStyle name="40% - 强调文字颜色 5 2 2 2" xfId="27372" xr:uid="{00000000-0005-0000-0000-000093030000}"/>
    <cellStyle name="40% - 强调文字颜色 5 2 2 3" xfId="27662" xr:uid="{00000000-0005-0000-0000-000094030000}"/>
    <cellStyle name="40% - 强调文字颜色 5 2 3" xfId="15171" xr:uid="{00000000-0005-0000-0000-000095030000}"/>
    <cellStyle name="40% - 强调文字颜色 5 2 4" xfId="15172" xr:uid="{00000000-0005-0000-0000-000096030000}"/>
    <cellStyle name="40% - 强调文字颜色 5 2 5" xfId="27661" xr:uid="{00000000-0005-0000-0000-000097030000}"/>
    <cellStyle name="40% - 强调文字颜色 5 3" xfId="27663" xr:uid="{00000000-0005-0000-0000-000098030000}"/>
    <cellStyle name="40% - 强调文字颜色 5 3 2" xfId="27664" xr:uid="{00000000-0005-0000-0000-000099030000}"/>
    <cellStyle name="40% - 强调文字颜色 6 2" xfId="15173" xr:uid="{00000000-0005-0000-0000-00009A030000}"/>
    <cellStyle name="40% - 强调文字颜色 6 2 2" xfId="15174" xr:uid="{00000000-0005-0000-0000-00009B030000}"/>
    <cellStyle name="40% - 强调文字颜色 6 2 2 2" xfId="27373" xr:uid="{00000000-0005-0000-0000-00009C030000}"/>
    <cellStyle name="40% - 强调文字颜色 6 2 2 3" xfId="27666" xr:uid="{00000000-0005-0000-0000-00009D030000}"/>
    <cellStyle name="40% - 强调文字颜色 6 2 3" xfId="15175" xr:uid="{00000000-0005-0000-0000-00009E030000}"/>
    <cellStyle name="40% - 强调文字颜色 6 2 4" xfId="15176" xr:uid="{00000000-0005-0000-0000-00009F030000}"/>
    <cellStyle name="40% - 强调文字颜色 6 2 5" xfId="27665" xr:uid="{00000000-0005-0000-0000-0000A0030000}"/>
    <cellStyle name="40% - 强调文字颜色 6 3" xfId="27667" xr:uid="{00000000-0005-0000-0000-0000A1030000}"/>
    <cellStyle name="40% - 强调文字颜色 6 3 2" xfId="27668" xr:uid="{00000000-0005-0000-0000-0000A2030000}"/>
    <cellStyle name="40% - 着色 1" xfId="15177" xr:uid="{00000000-0005-0000-0000-0000A3030000}"/>
    <cellStyle name="40% - 着色 1 2" xfId="15178" xr:uid="{00000000-0005-0000-0000-0000A4030000}"/>
    <cellStyle name="40% - 着色 1 3" xfId="15179" xr:uid="{00000000-0005-0000-0000-0000A5030000}"/>
    <cellStyle name="40% - 着色 1 4" xfId="27669" xr:uid="{00000000-0005-0000-0000-0000A6030000}"/>
    <cellStyle name="40% - 着色 2" xfId="15180" xr:uid="{00000000-0005-0000-0000-0000A7030000}"/>
    <cellStyle name="40% - 着色 2 2" xfId="15181" xr:uid="{00000000-0005-0000-0000-0000A8030000}"/>
    <cellStyle name="40% - 着色 2 3" xfId="15182" xr:uid="{00000000-0005-0000-0000-0000A9030000}"/>
    <cellStyle name="40% - 着色 2 4" xfId="27670" xr:uid="{00000000-0005-0000-0000-0000AA030000}"/>
    <cellStyle name="40% - 着色 3" xfId="15183" xr:uid="{00000000-0005-0000-0000-0000AB030000}"/>
    <cellStyle name="40% - 着色 3 2" xfId="15184" xr:uid="{00000000-0005-0000-0000-0000AC030000}"/>
    <cellStyle name="40% - 着色 3 3" xfId="15185" xr:uid="{00000000-0005-0000-0000-0000AD030000}"/>
    <cellStyle name="40% - 着色 3 4" xfId="27671" xr:uid="{00000000-0005-0000-0000-0000AE030000}"/>
    <cellStyle name="40% - 着色 4" xfId="15186" xr:uid="{00000000-0005-0000-0000-0000AF030000}"/>
    <cellStyle name="40% - 着色 4 2" xfId="15187" xr:uid="{00000000-0005-0000-0000-0000B0030000}"/>
    <cellStyle name="40% - 着色 4 3" xfId="15188" xr:uid="{00000000-0005-0000-0000-0000B1030000}"/>
    <cellStyle name="40% - 着色 4 4" xfId="27672" xr:uid="{00000000-0005-0000-0000-0000B2030000}"/>
    <cellStyle name="40% - 着色 5" xfId="15189" xr:uid="{00000000-0005-0000-0000-0000B3030000}"/>
    <cellStyle name="40% - 着色 5 2" xfId="15190" xr:uid="{00000000-0005-0000-0000-0000B4030000}"/>
    <cellStyle name="40% - 着色 5 3" xfId="15191" xr:uid="{00000000-0005-0000-0000-0000B5030000}"/>
    <cellStyle name="40% - 着色 5 4" xfId="27673" xr:uid="{00000000-0005-0000-0000-0000B6030000}"/>
    <cellStyle name="40% - 着色 6" xfId="15192" xr:uid="{00000000-0005-0000-0000-0000B7030000}"/>
    <cellStyle name="40% - 着色 6 2" xfId="15193" xr:uid="{00000000-0005-0000-0000-0000B8030000}"/>
    <cellStyle name="40% - 着色 6 3" xfId="15194" xr:uid="{00000000-0005-0000-0000-0000B9030000}"/>
    <cellStyle name="40% - 着色 6 4" xfId="27674" xr:uid="{00000000-0005-0000-0000-0000BA030000}"/>
    <cellStyle name="60% - 强调文字颜色 1 2" xfId="15195" xr:uid="{00000000-0005-0000-0000-0000BB030000}"/>
    <cellStyle name="60% - 强调文字颜色 1 2 2" xfId="15196" xr:uid="{00000000-0005-0000-0000-0000BC030000}"/>
    <cellStyle name="60% - 强调文字颜色 1 2 2 2" xfId="27375" xr:uid="{00000000-0005-0000-0000-0000BD030000}"/>
    <cellStyle name="60% - 强调文字颜色 1 2 2 3" xfId="27676" xr:uid="{00000000-0005-0000-0000-0000BE030000}"/>
    <cellStyle name="60% - 强调文字颜色 1 2 3" xfId="15197" xr:uid="{00000000-0005-0000-0000-0000BF030000}"/>
    <cellStyle name="60% - 强调文字颜色 1 2 4" xfId="15198" xr:uid="{00000000-0005-0000-0000-0000C0030000}"/>
    <cellStyle name="60% - 强调文字颜色 1 2 5" xfId="27675" xr:uid="{00000000-0005-0000-0000-0000C1030000}"/>
    <cellStyle name="60% - 强调文字颜色 1 3" xfId="27677" xr:uid="{00000000-0005-0000-0000-0000C2030000}"/>
    <cellStyle name="60% - 强调文字颜色 1 3 2" xfId="27678" xr:uid="{00000000-0005-0000-0000-0000C3030000}"/>
    <cellStyle name="60% - 强调文字颜色 2 2" xfId="15199" xr:uid="{00000000-0005-0000-0000-0000C4030000}"/>
    <cellStyle name="60% - 强调文字颜色 2 2 2" xfId="15200" xr:uid="{00000000-0005-0000-0000-0000C5030000}"/>
    <cellStyle name="60% - 强调文字颜色 2 2 2 2" xfId="27377" xr:uid="{00000000-0005-0000-0000-0000C6030000}"/>
    <cellStyle name="60% - 强调文字颜色 2 2 2 3" xfId="27680" xr:uid="{00000000-0005-0000-0000-0000C7030000}"/>
    <cellStyle name="60% - 强调文字颜色 2 2 3" xfId="15201" xr:uid="{00000000-0005-0000-0000-0000C8030000}"/>
    <cellStyle name="60% - 强调文字颜色 2 2 4" xfId="15202" xr:uid="{00000000-0005-0000-0000-0000C9030000}"/>
    <cellStyle name="60% - 强调文字颜色 2 2 5" xfId="27679" xr:uid="{00000000-0005-0000-0000-0000CA030000}"/>
    <cellStyle name="60% - 强调文字颜色 2 3" xfId="27681" xr:uid="{00000000-0005-0000-0000-0000CB030000}"/>
    <cellStyle name="60% - 强调文字颜色 2 3 2" xfId="27682" xr:uid="{00000000-0005-0000-0000-0000CC030000}"/>
    <cellStyle name="60% - 强调文字颜色 3 2" xfId="15203" xr:uid="{00000000-0005-0000-0000-0000CD030000}"/>
    <cellStyle name="60% - 强调文字颜色 3 2 2" xfId="15204" xr:uid="{00000000-0005-0000-0000-0000CE030000}"/>
    <cellStyle name="60% - 强调文字颜色 3 2 2 2" xfId="27378" xr:uid="{00000000-0005-0000-0000-0000CF030000}"/>
    <cellStyle name="60% - 强调文字颜色 3 2 2 3" xfId="27684" xr:uid="{00000000-0005-0000-0000-0000D0030000}"/>
    <cellStyle name="60% - 强调文字颜色 3 2 3" xfId="15205" xr:uid="{00000000-0005-0000-0000-0000D1030000}"/>
    <cellStyle name="60% - 强调文字颜色 3 2 4" xfId="15206" xr:uid="{00000000-0005-0000-0000-0000D2030000}"/>
    <cellStyle name="60% - 强调文字颜色 3 2 5" xfId="27683" xr:uid="{00000000-0005-0000-0000-0000D3030000}"/>
    <cellStyle name="60% - 强调文字颜色 3 3" xfId="27685" xr:uid="{00000000-0005-0000-0000-0000D4030000}"/>
    <cellStyle name="60% - 强调文字颜色 3 3 2" xfId="27686" xr:uid="{00000000-0005-0000-0000-0000D5030000}"/>
    <cellStyle name="60% - 强调文字颜色 4 2" xfId="15207" xr:uid="{00000000-0005-0000-0000-0000D6030000}"/>
    <cellStyle name="60% - 强调文字颜色 4 2 2" xfId="15208" xr:uid="{00000000-0005-0000-0000-0000D7030000}"/>
    <cellStyle name="60% - 强调文字颜色 4 2 2 2" xfId="27379" xr:uid="{00000000-0005-0000-0000-0000D8030000}"/>
    <cellStyle name="60% - 强调文字颜色 4 2 2 3" xfId="27688" xr:uid="{00000000-0005-0000-0000-0000D9030000}"/>
    <cellStyle name="60% - 强调文字颜色 4 2 3" xfId="15209" xr:uid="{00000000-0005-0000-0000-0000DA030000}"/>
    <cellStyle name="60% - 强调文字颜色 4 2 4" xfId="15210" xr:uid="{00000000-0005-0000-0000-0000DB030000}"/>
    <cellStyle name="60% - 强调文字颜色 4 2 5" xfId="27687" xr:uid="{00000000-0005-0000-0000-0000DC030000}"/>
    <cellStyle name="60% - 强调文字颜色 4 3" xfId="27689" xr:uid="{00000000-0005-0000-0000-0000DD030000}"/>
    <cellStyle name="60% - 强调文字颜色 4 3 2" xfId="27690" xr:uid="{00000000-0005-0000-0000-0000DE030000}"/>
    <cellStyle name="60% - 强调文字颜色 5 2" xfId="15211" xr:uid="{00000000-0005-0000-0000-0000DF030000}"/>
    <cellStyle name="60% - 强调文字颜色 5 2 2" xfId="15212" xr:uid="{00000000-0005-0000-0000-0000E0030000}"/>
    <cellStyle name="60% - 强调文字颜色 5 2 2 2" xfId="27380" xr:uid="{00000000-0005-0000-0000-0000E1030000}"/>
    <cellStyle name="60% - 强调文字颜色 5 2 2 3" xfId="27692" xr:uid="{00000000-0005-0000-0000-0000E2030000}"/>
    <cellStyle name="60% - 强调文字颜色 5 2 3" xfId="15213" xr:uid="{00000000-0005-0000-0000-0000E3030000}"/>
    <cellStyle name="60% - 强调文字颜色 5 2 4" xfId="15214" xr:uid="{00000000-0005-0000-0000-0000E4030000}"/>
    <cellStyle name="60% - 强调文字颜色 5 2 5" xfId="27691" xr:uid="{00000000-0005-0000-0000-0000E5030000}"/>
    <cellStyle name="60% - 强调文字颜色 5 3" xfId="27693" xr:uid="{00000000-0005-0000-0000-0000E6030000}"/>
    <cellStyle name="60% - 强调文字颜色 5 3 2" xfId="27694" xr:uid="{00000000-0005-0000-0000-0000E7030000}"/>
    <cellStyle name="60% - 强调文字颜色 6 2" xfId="15215" xr:uid="{00000000-0005-0000-0000-0000E8030000}"/>
    <cellStyle name="60% - 强调文字颜色 6 2 2" xfId="15216" xr:uid="{00000000-0005-0000-0000-0000E9030000}"/>
    <cellStyle name="60% - 强调文字颜色 6 2 2 2" xfId="27381" xr:uid="{00000000-0005-0000-0000-0000EA030000}"/>
    <cellStyle name="60% - 强调文字颜色 6 2 2 3" xfId="27696" xr:uid="{00000000-0005-0000-0000-0000EB030000}"/>
    <cellStyle name="60% - 强调文字颜色 6 2 3" xfId="15217" xr:uid="{00000000-0005-0000-0000-0000EC030000}"/>
    <cellStyle name="60% - 强调文字颜色 6 2 4" xfId="15218" xr:uid="{00000000-0005-0000-0000-0000ED030000}"/>
    <cellStyle name="60% - 强调文字颜色 6 2 5" xfId="27695" xr:uid="{00000000-0005-0000-0000-0000EE030000}"/>
    <cellStyle name="60% - 强调文字颜色 6 3" xfId="27697" xr:uid="{00000000-0005-0000-0000-0000EF030000}"/>
    <cellStyle name="60% - 强调文字颜色 6 3 2" xfId="27698" xr:uid="{00000000-0005-0000-0000-0000F0030000}"/>
    <cellStyle name="60% - 着色 1" xfId="15219" xr:uid="{00000000-0005-0000-0000-0000F1030000}"/>
    <cellStyle name="60% - 着色 1 2" xfId="15220" xr:uid="{00000000-0005-0000-0000-0000F2030000}"/>
    <cellStyle name="60% - 着色 1 3" xfId="15221" xr:uid="{00000000-0005-0000-0000-0000F3030000}"/>
    <cellStyle name="60% - 着色 1 4" xfId="27699" xr:uid="{00000000-0005-0000-0000-0000F4030000}"/>
    <cellStyle name="60% - 着色 2" xfId="15222" xr:uid="{00000000-0005-0000-0000-0000F5030000}"/>
    <cellStyle name="60% - 着色 2 2" xfId="15223" xr:uid="{00000000-0005-0000-0000-0000F6030000}"/>
    <cellStyle name="60% - 着色 2 3" xfId="15224" xr:uid="{00000000-0005-0000-0000-0000F7030000}"/>
    <cellStyle name="60% - 着色 2 4" xfId="27700" xr:uid="{00000000-0005-0000-0000-0000F8030000}"/>
    <cellStyle name="60% - 着色 3" xfId="15225" xr:uid="{00000000-0005-0000-0000-0000F9030000}"/>
    <cellStyle name="60% - 着色 3 2" xfId="15226" xr:uid="{00000000-0005-0000-0000-0000FA030000}"/>
    <cellStyle name="60% - 着色 3 3" xfId="15227" xr:uid="{00000000-0005-0000-0000-0000FB030000}"/>
    <cellStyle name="60% - 着色 3 4" xfId="27701" xr:uid="{00000000-0005-0000-0000-0000FC030000}"/>
    <cellStyle name="60% - 着色 4" xfId="15228" xr:uid="{00000000-0005-0000-0000-0000FD030000}"/>
    <cellStyle name="60% - 着色 4 2" xfId="15229" xr:uid="{00000000-0005-0000-0000-0000FE030000}"/>
    <cellStyle name="60% - 着色 4 3" xfId="15230" xr:uid="{00000000-0005-0000-0000-0000FF030000}"/>
    <cellStyle name="60% - 着色 4 4" xfId="27702" xr:uid="{00000000-0005-0000-0000-000000040000}"/>
    <cellStyle name="60% - 着色 5" xfId="15231" xr:uid="{00000000-0005-0000-0000-000001040000}"/>
    <cellStyle name="60% - 着色 5 2" xfId="15232" xr:uid="{00000000-0005-0000-0000-000002040000}"/>
    <cellStyle name="60% - 着色 5 3" xfId="15233" xr:uid="{00000000-0005-0000-0000-000003040000}"/>
    <cellStyle name="60% - 着色 5 4" xfId="27703" xr:uid="{00000000-0005-0000-0000-000004040000}"/>
    <cellStyle name="60% - 着色 6" xfId="15234" xr:uid="{00000000-0005-0000-0000-000005040000}"/>
    <cellStyle name="60% - 着色 6 2" xfId="15235" xr:uid="{00000000-0005-0000-0000-000006040000}"/>
    <cellStyle name="60% - 着色 6 3" xfId="15236" xr:uid="{00000000-0005-0000-0000-000007040000}"/>
    <cellStyle name="60% - 着色 6 4" xfId="27704" xr:uid="{00000000-0005-0000-0000-000008040000}"/>
    <cellStyle name="6mal" xfId="15237" xr:uid="{00000000-0005-0000-0000-000009040000}"/>
    <cellStyle name="Accent1" xfId="15238" xr:uid="{00000000-0005-0000-0000-00000A040000}"/>
    <cellStyle name="Accent1 - 20%" xfId="15239" xr:uid="{00000000-0005-0000-0000-00000B040000}"/>
    <cellStyle name="Accent1 - 20% 2" xfId="15240" xr:uid="{00000000-0005-0000-0000-00000C040000}"/>
    <cellStyle name="Accent1 - 20% 3" xfId="15241" xr:uid="{00000000-0005-0000-0000-00000D040000}"/>
    <cellStyle name="Accent1 - 40%" xfId="15242" xr:uid="{00000000-0005-0000-0000-00000E040000}"/>
    <cellStyle name="Accent1 - 40% 2" xfId="15243" xr:uid="{00000000-0005-0000-0000-00000F040000}"/>
    <cellStyle name="Accent1 - 40% 3" xfId="15244" xr:uid="{00000000-0005-0000-0000-000010040000}"/>
    <cellStyle name="Accent1 - 60%" xfId="15245" xr:uid="{00000000-0005-0000-0000-000011040000}"/>
    <cellStyle name="Accent1 - 60% 2" xfId="15246" xr:uid="{00000000-0005-0000-0000-000012040000}"/>
    <cellStyle name="Accent1 - 60% 3" xfId="15247" xr:uid="{00000000-0005-0000-0000-000013040000}"/>
    <cellStyle name="Accent1 10" xfId="15248" xr:uid="{00000000-0005-0000-0000-000014040000}"/>
    <cellStyle name="Accent1 11" xfId="15249" xr:uid="{00000000-0005-0000-0000-000015040000}"/>
    <cellStyle name="Accent1 12" xfId="15250" xr:uid="{00000000-0005-0000-0000-000016040000}"/>
    <cellStyle name="Accent1 13" xfId="15251" xr:uid="{00000000-0005-0000-0000-000017040000}"/>
    <cellStyle name="Accent1 14" xfId="15252" xr:uid="{00000000-0005-0000-0000-000018040000}"/>
    <cellStyle name="Accent1 15" xfId="15253" xr:uid="{00000000-0005-0000-0000-000019040000}"/>
    <cellStyle name="Accent1 16" xfId="15254" xr:uid="{00000000-0005-0000-0000-00001A040000}"/>
    <cellStyle name="Accent1 17" xfId="15255" xr:uid="{00000000-0005-0000-0000-00001B040000}"/>
    <cellStyle name="Accent1 18" xfId="15256" xr:uid="{00000000-0005-0000-0000-00001C040000}"/>
    <cellStyle name="Accent1 19" xfId="15257" xr:uid="{00000000-0005-0000-0000-00001D040000}"/>
    <cellStyle name="Accent1 2" xfId="15258" xr:uid="{00000000-0005-0000-0000-00001E040000}"/>
    <cellStyle name="Accent1 3" xfId="15259" xr:uid="{00000000-0005-0000-0000-00001F040000}"/>
    <cellStyle name="Accent1 4" xfId="15260" xr:uid="{00000000-0005-0000-0000-000020040000}"/>
    <cellStyle name="Accent1 5" xfId="15261" xr:uid="{00000000-0005-0000-0000-000021040000}"/>
    <cellStyle name="Accent1 6" xfId="15262" xr:uid="{00000000-0005-0000-0000-000022040000}"/>
    <cellStyle name="Accent1 7" xfId="15263" xr:uid="{00000000-0005-0000-0000-000023040000}"/>
    <cellStyle name="Accent1 8" xfId="15264" xr:uid="{00000000-0005-0000-0000-000024040000}"/>
    <cellStyle name="Accent1 9" xfId="15265" xr:uid="{00000000-0005-0000-0000-000025040000}"/>
    <cellStyle name="Accent1_2014年省本级支出预算执行情况表（同口径，12月31日定稿）" xfId="15266" xr:uid="{00000000-0005-0000-0000-000026040000}"/>
    <cellStyle name="Accent2" xfId="15267" xr:uid="{00000000-0005-0000-0000-000027040000}"/>
    <cellStyle name="Accent2 - 20%" xfId="15268" xr:uid="{00000000-0005-0000-0000-000028040000}"/>
    <cellStyle name="Accent2 - 20% 2" xfId="15269" xr:uid="{00000000-0005-0000-0000-000029040000}"/>
    <cellStyle name="Accent2 - 20% 3" xfId="15270" xr:uid="{00000000-0005-0000-0000-00002A040000}"/>
    <cellStyle name="Accent2 - 40%" xfId="15271" xr:uid="{00000000-0005-0000-0000-00002B040000}"/>
    <cellStyle name="Accent2 - 40% 2" xfId="15272" xr:uid="{00000000-0005-0000-0000-00002C040000}"/>
    <cellStyle name="Accent2 - 40% 3" xfId="15273" xr:uid="{00000000-0005-0000-0000-00002D040000}"/>
    <cellStyle name="Accent2 - 60%" xfId="15274" xr:uid="{00000000-0005-0000-0000-00002E040000}"/>
    <cellStyle name="Accent2 - 60% 2" xfId="15275" xr:uid="{00000000-0005-0000-0000-00002F040000}"/>
    <cellStyle name="Accent2 - 60% 3" xfId="15276" xr:uid="{00000000-0005-0000-0000-000030040000}"/>
    <cellStyle name="Accent2 10" xfId="15277" xr:uid="{00000000-0005-0000-0000-000031040000}"/>
    <cellStyle name="Accent2 11" xfId="15278" xr:uid="{00000000-0005-0000-0000-000032040000}"/>
    <cellStyle name="Accent2 12" xfId="15279" xr:uid="{00000000-0005-0000-0000-000033040000}"/>
    <cellStyle name="Accent2 13" xfId="15280" xr:uid="{00000000-0005-0000-0000-000034040000}"/>
    <cellStyle name="Accent2 14" xfId="15281" xr:uid="{00000000-0005-0000-0000-000035040000}"/>
    <cellStyle name="Accent2 15" xfId="15282" xr:uid="{00000000-0005-0000-0000-000036040000}"/>
    <cellStyle name="Accent2 16" xfId="15283" xr:uid="{00000000-0005-0000-0000-000037040000}"/>
    <cellStyle name="Accent2 17" xfId="15284" xr:uid="{00000000-0005-0000-0000-000038040000}"/>
    <cellStyle name="Accent2 18" xfId="15285" xr:uid="{00000000-0005-0000-0000-000039040000}"/>
    <cellStyle name="Accent2 19" xfId="15286" xr:uid="{00000000-0005-0000-0000-00003A040000}"/>
    <cellStyle name="Accent2 2" xfId="15287" xr:uid="{00000000-0005-0000-0000-00003B040000}"/>
    <cellStyle name="Accent2 3" xfId="15288" xr:uid="{00000000-0005-0000-0000-00003C040000}"/>
    <cellStyle name="Accent2 4" xfId="15289" xr:uid="{00000000-0005-0000-0000-00003D040000}"/>
    <cellStyle name="Accent2 5" xfId="15290" xr:uid="{00000000-0005-0000-0000-00003E040000}"/>
    <cellStyle name="Accent2 6" xfId="15291" xr:uid="{00000000-0005-0000-0000-00003F040000}"/>
    <cellStyle name="Accent2 7" xfId="15292" xr:uid="{00000000-0005-0000-0000-000040040000}"/>
    <cellStyle name="Accent2 8" xfId="15293" xr:uid="{00000000-0005-0000-0000-000041040000}"/>
    <cellStyle name="Accent2 9" xfId="15294" xr:uid="{00000000-0005-0000-0000-000042040000}"/>
    <cellStyle name="Accent2_2014年省本级支出预算执行情况表（同口径，12月31日定稿）" xfId="15295" xr:uid="{00000000-0005-0000-0000-000043040000}"/>
    <cellStyle name="Accent3" xfId="15296" xr:uid="{00000000-0005-0000-0000-000044040000}"/>
    <cellStyle name="Accent3 - 20%" xfId="15297" xr:uid="{00000000-0005-0000-0000-000045040000}"/>
    <cellStyle name="Accent3 - 20% 2" xfId="15298" xr:uid="{00000000-0005-0000-0000-000046040000}"/>
    <cellStyle name="Accent3 - 20% 3" xfId="15299" xr:uid="{00000000-0005-0000-0000-000047040000}"/>
    <cellStyle name="Accent3 - 40%" xfId="15300" xr:uid="{00000000-0005-0000-0000-000048040000}"/>
    <cellStyle name="Accent3 - 40% 2" xfId="15301" xr:uid="{00000000-0005-0000-0000-000049040000}"/>
    <cellStyle name="Accent3 - 40% 3" xfId="15302" xr:uid="{00000000-0005-0000-0000-00004A040000}"/>
    <cellStyle name="Accent3 - 60%" xfId="15303" xr:uid="{00000000-0005-0000-0000-00004B040000}"/>
    <cellStyle name="Accent3 - 60% 2" xfId="15304" xr:uid="{00000000-0005-0000-0000-00004C040000}"/>
    <cellStyle name="Accent3 - 60% 3" xfId="15305" xr:uid="{00000000-0005-0000-0000-00004D040000}"/>
    <cellStyle name="Accent3 10" xfId="15306" xr:uid="{00000000-0005-0000-0000-00004E040000}"/>
    <cellStyle name="Accent3 11" xfId="15307" xr:uid="{00000000-0005-0000-0000-00004F040000}"/>
    <cellStyle name="Accent3 12" xfId="15308" xr:uid="{00000000-0005-0000-0000-000050040000}"/>
    <cellStyle name="Accent3 13" xfId="15309" xr:uid="{00000000-0005-0000-0000-000051040000}"/>
    <cellStyle name="Accent3 14" xfId="15310" xr:uid="{00000000-0005-0000-0000-000052040000}"/>
    <cellStyle name="Accent3 15" xfId="15311" xr:uid="{00000000-0005-0000-0000-000053040000}"/>
    <cellStyle name="Accent3 16" xfId="15312" xr:uid="{00000000-0005-0000-0000-000054040000}"/>
    <cellStyle name="Accent3 17" xfId="15313" xr:uid="{00000000-0005-0000-0000-000055040000}"/>
    <cellStyle name="Accent3 18" xfId="15314" xr:uid="{00000000-0005-0000-0000-000056040000}"/>
    <cellStyle name="Accent3 19" xfId="15315" xr:uid="{00000000-0005-0000-0000-000057040000}"/>
    <cellStyle name="Accent3 2" xfId="15316" xr:uid="{00000000-0005-0000-0000-000058040000}"/>
    <cellStyle name="Accent3 3" xfId="15317" xr:uid="{00000000-0005-0000-0000-000059040000}"/>
    <cellStyle name="Accent3 4" xfId="15318" xr:uid="{00000000-0005-0000-0000-00005A040000}"/>
    <cellStyle name="Accent3 5" xfId="15319" xr:uid="{00000000-0005-0000-0000-00005B040000}"/>
    <cellStyle name="Accent3 6" xfId="15320" xr:uid="{00000000-0005-0000-0000-00005C040000}"/>
    <cellStyle name="Accent3 7" xfId="15321" xr:uid="{00000000-0005-0000-0000-00005D040000}"/>
    <cellStyle name="Accent3 8" xfId="15322" xr:uid="{00000000-0005-0000-0000-00005E040000}"/>
    <cellStyle name="Accent3 9" xfId="15323" xr:uid="{00000000-0005-0000-0000-00005F040000}"/>
    <cellStyle name="Accent3_2014年省本级支出预算执行情况表（同口径，12月31日定稿）" xfId="15324" xr:uid="{00000000-0005-0000-0000-000060040000}"/>
    <cellStyle name="Accent4" xfId="15325" xr:uid="{00000000-0005-0000-0000-000061040000}"/>
    <cellStyle name="Accent4 - 20%" xfId="15326" xr:uid="{00000000-0005-0000-0000-000062040000}"/>
    <cellStyle name="Accent4 - 20% 2" xfId="15327" xr:uid="{00000000-0005-0000-0000-000063040000}"/>
    <cellStyle name="Accent4 - 20% 3" xfId="15328" xr:uid="{00000000-0005-0000-0000-000064040000}"/>
    <cellStyle name="Accent4 - 40%" xfId="15329" xr:uid="{00000000-0005-0000-0000-000065040000}"/>
    <cellStyle name="Accent4 - 40% 2" xfId="15330" xr:uid="{00000000-0005-0000-0000-000066040000}"/>
    <cellStyle name="Accent4 - 40% 3" xfId="15331" xr:uid="{00000000-0005-0000-0000-000067040000}"/>
    <cellStyle name="Accent4 - 60%" xfId="15332" xr:uid="{00000000-0005-0000-0000-000068040000}"/>
    <cellStyle name="Accent4 - 60% 2" xfId="15333" xr:uid="{00000000-0005-0000-0000-000069040000}"/>
    <cellStyle name="Accent4 - 60% 3" xfId="15334" xr:uid="{00000000-0005-0000-0000-00006A040000}"/>
    <cellStyle name="Accent4 10" xfId="15335" xr:uid="{00000000-0005-0000-0000-00006B040000}"/>
    <cellStyle name="Accent4 11" xfId="15336" xr:uid="{00000000-0005-0000-0000-00006C040000}"/>
    <cellStyle name="Accent4 12" xfId="15337" xr:uid="{00000000-0005-0000-0000-00006D040000}"/>
    <cellStyle name="Accent4 13" xfId="15338" xr:uid="{00000000-0005-0000-0000-00006E040000}"/>
    <cellStyle name="Accent4 14" xfId="15339" xr:uid="{00000000-0005-0000-0000-00006F040000}"/>
    <cellStyle name="Accent4 15" xfId="15340" xr:uid="{00000000-0005-0000-0000-000070040000}"/>
    <cellStyle name="Accent4 16" xfId="15341" xr:uid="{00000000-0005-0000-0000-000071040000}"/>
    <cellStyle name="Accent4 17" xfId="15342" xr:uid="{00000000-0005-0000-0000-000072040000}"/>
    <cellStyle name="Accent4 18" xfId="15343" xr:uid="{00000000-0005-0000-0000-000073040000}"/>
    <cellStyle name="Accent4 19" xfId="15344" xr:uid="{00000000-0005-0000-0000-000074040000}"/>
    <cellStyle name="Accent4 2" xfId="15345" xr:uid="{00000000-0005-0000-0000-000075040000}"/>
    <cellStyle name="Accent4 3" xfId="15346" xr:uid="{00000000-0005-0000-0000-000076040000}"/>
    <cellStyle name="Accent4 4" xfId="15347" xr:uid="{00000000-0005-0000-0000-000077040000}"/>
    <cellStyle name="Accent4 5" xfId="15348" xr:uid="{00000000-0005-0000-0000-000078040000}"/>
    <cellStyle name="Accent4 6" xfId="15349" xr:uid="{00000000-0005-0000-0000-000079040000}"/>
    <cellStyle name="Accent4 7" xfId="15350" xr:uid="{00000000-0005-0000-0000-00007A040000}"/>
    <cellStyle name="Accent4 8" xfId="15351" xr:uid="{00000000-0005-0000-0000-00007B040000}"/>
    <cellStyle name="Accent4 9" xfId="15352" xr:uid="{00000000-0005-0000-0000-00007C040000}"/>
    <cellStyle name="Accent4_2014年省本级支出预算执行情况表（同口径，12月31日定稿）" xfId="15353" xr:uid="{00000000-0005-0000-0000-00007D040000}"/>
    <cellStyle name="Accent5" xfId="15354" xr:uid="{00000000-0005-0000-0000-00007E040000}"/>
    <cellStyle name="Accent5 - 20%" xfId="15355" xr:uid="{00000000-0005-0000-0000-00007F040000}"/>
    <cellStyle name="Accent5 - 20% 2" xfId="15356" xr:uid="{00000000-0005-0000-0000-000080040000}"/>
    <cellStyle name="Accent5 - 20% 3" xfId="15357" xr:uid="{00000000-0005-0000-0000-000081040000}"/>
    <cellStyle name="Accent5 - 40%" xfId="15358" xr:uid="{00000000-0005-0000-0000-000082040000}"/>
    <cellStyle name="Accent5 - 40% 2" xfId="15359" xr:uid="{00000000-0005-0000-0000-000083040000}"/>
    <cellStyle name="Accent5 - 40% 3" xfId="15360" xr:uid="{00000000-0005-0000-0000-000084040000}"/>
    <cellStyle name="Accent5 - 60%" xfId="15361" xr:uid="{00000000-0005-0000-0000-000085040000}"/>
    <cellStyle name="Accent5 - 60% 2" xfId="15362" xr:uid="{00000000-0005-0000-0000-000086040000}"/>
    <cellStyle name="Accent5 - 60% 3" xfId="15363" xr:uid="{00000000-0005-0000-0000-000087040000}"/>
    <cellStyle name="Accent5 10" xfId="15364" xr:uid="{00000000-0005-0000-0000-000088040000}"/>
    <cellStyle name="Accent5 11" xfId="15365" xr:uid="{00000000-0005-0000-0000-000089040000}"/>
    <cellStyle name="Accent5 12" xfId="15366" xr:uid="{00000000-0005-0000-0000-00008A040000}"/>
    <cellStyle name="Accent5 13" xfId="15367" xr:uid="{00000000-0005-0000-0000-00008B040000}"/>
    <cellStyle name="Accent5 14" xfId="15368" xr:uid="{00000000-0005-0000-0000-00008C040000}"/>
    <cellStyle name="Accent5 15" xfId="15369" xr:uid="{00000000-0005-0000-0000-00008D040000}"/>
    <cellStyle name="Accent5 16" xfId="15370" xr:uid="{00000000-0005-0000-0000-00008E040000}"/>
    <cellStyle name="Accent5 17" xfId="15371" xr:uid="{00000000-0005-0000-0000-00008F040000}"/>
    <cellStyle name="Accent5 18" xfId="15372" xr:uid="{00000000-0005-0000-0000-000090040000}"/>
    <cellStyle name="Accent5 19" xfId="15373" xr:uid="{00000000-0005-0000-0000-000091040000}"/>
    <cellStyle name="Accent5 2" xfId="15374" xr:uid="{00000000-0005-0000-0000-000092040000}"/>
    <cellStyle name="Accent5 3" xfId="15375" xr:uid="{00000000-0005-0000-0000-000093040000}"/>
    <cellStyle name="Accent5 4" xfId="15376" xr:uid="{00000000-0005-0000-0000-000094040000}"/>
    <cellStyle name="Accent5 5" xfId="15377" xr:uid="{00000000-0005-0000-0000-000095040000}"/>
    <cellStyle name="Accent5 6" xfId="15378" xr:uid="{00000000-0005-0000-0000-000096040000}"/>
    <cellStyle name="Accent5 7" xfId="15379" xr:uid="{00000000-0005-0000-0000-000097040000}"/>
    <cellStyle name="Accent5 8" xfId="15380" xr:uid="{00000000-0005-0000-0000-000098040000}"/>
    <cellStyle name="Accent5 9" xfId="15381" xr:uid="{00000000-0005-0000-0000-000099040000}"/>
    <cellStyle name="Accent5_2014年省本级支出预算执行情况表（同口径，12月31日定稿）" xfId="15382" xr:uid="{00000000-0005-0000-0000-00009A040000}"/>
    <cellStyle name="Accent6" xfId="15383" xr:uid="{00000000-0005-0000-0000-00009B040000}"/>
    <cellStyle name="Accent6 - 20%" xfId="15384" xr:uid="{00000000-0005-0000-0000-00009C040000}"/>
    <cellStyle name="Accent6 - 20% 2" xfId="15385" xr:uid="{00000000-0005-0000-0000-00009D040000}"/>
    <cellStyle name="Accent6 - 20% 3" xfId="15386" xr:uid="{00000000-0005-0000-0000-00009E040000}"/>
    <cellStyle name="Accent6 - 40%" xfId="15387" xr:uid="{00000000-0005-0000-0000-00009F040000}"/>
    <cellStyle name="Accent6 - 40% 2" xfId="15388" xr:uid="{00000000-0005-0000-0000-0000A0040000}"/>
    <cellStyle name="Accent6 - 40% 3" xfId="15389" xr:uid="{00000000-0005-0000-0000-0000A1040000}"/>
    <cellStyle name="Accent6 - 60%" xfId="15390" xr:uid="{00000000-0005-0000-0000-0000A2040000}"/>
    <cellStyle name="Accent6 - 60% 2" xfId="15391" xr:uid="{00000000-0005-0000-0000-0000A3040000}"/>
    <cellStyle name="Accent6 - 60% 3" xfId="15392" xr:uid="{00000000-0005-0000-0000-0000A4040000}"/>
    <cellStyle name="Accent6 10" xfId="15393" xr:uid="{00000000-0005-0000-0000-0000A5040000}"/>
    <cellStyle name="Accent6 11" xfId="15394" xr:uid="{00000000-0005-0000-0000-0000A6040000}"/>
    <cellStyle name="Accent6 12" xfId="15395" xr:uid="{00000000-0005-0000-0000-0000A7040000}"/>
    <cellStyle name="Accent6 13" xfId="15396" xr:uid="{00000000-0005-0000-0000-0000A8040000}"/>
    <cellStyle name="Accent6 14" xfId="15397" xr:uid="{00000000-0005-0000-0000-0000A9040000}"/>
    <cellStyle name="Accent6 15" xfId="15398" xr:uid="{00000000-0005-0000-0000-0000AA040000}"/>
    <cellStyle name="Accent6 16" xfId="15399" xr:uid="{00000000-0005-0000-0000-0000AB040000}"/>
    <cellStyle name="Accent6 17" xfId="15400" xr:uid="{00000000-0005-0000-0000-0000AC040000}"/>
    <cellStyle name="Accent6 18" xfId="15401" xr:uid="{00000000-0005-0000-0000-0000AD040000}"/>
    <cellStyle name="Accent6 19" xfId="15402" xr:uid="{00000000-0005-0000-0000-0000AE040000}"/>
    <cellStyle name="Accent6 2" xfId="15403" xr:uid="{00000000-0005-0000-0000-0000AF040000}"/>
    <cellStyle name="Accent6 3" xfId="15404" xr:uid="{00000000-0005-0000-0000-0000B0040000}"/>
    <cellStyle name="Accent6 4" xfId="15405" xr:uid="{00000000-0005-0000-0000-0000B1040000}"/>
    <cellStyle name="Accent6 5" xfId="15406" xr:uid="{00000000-0005-0000-0000-0000B2040000}"/>
    <cellStyle name="Accent6 6" xfId="15407" xr:uid="{00000000-0005-0000-0000-0000B3040000}"/>
    <cellStyle name="Accent6 7" xfId="15408" xr:uid="{00000000-0005-0000-0000-0000B4040000}"/>
    <cellStyle name="Accent6 8" xfId="15409" xr:uid="{00000000-0005-0000-0000-0000B5040000}"/>
    <cellStyle name="Accent6 9" xfId="15410" xr:uid="{00000000-0005-0000-0000-0000B6040000}"/>
    <cellStyle name="Accent6_2014年省本级支出预算执行情况表（同口径，12月31日定稿）" xfId="15411" xr:uid="{00000000-0005-0000-0000-0000B7040000}"/>
    <cellStyle name="AeE­ [0]_INQUIRY ¿μ¾÷AßAø " xfId="15412" xr:uid="{00000000-0005-0000-0000-0000B8040000}"/>
    <cellStyle name="AeE­_INQUIRY ¿μ¾÷AßAø " xfId="15413" xr:uid="{00000000-0005-0000-0000-0000B9040000}"/>
    <cellStyle name="args.style" xfId="15414" xr:uid="{00000000-0005-0000-0000-0000BA040000}"/>
    <cellStyle name="AÞ¸¶ [0]_INQUIRY ¿?¾÷AßAø " xfId="15415" xr:uid="{00000000-0005-0000-0000-0000BB040000}"/>
    <cellStyle name="AÞ¸¶_INQUIRY ¿?¾÷AßAø " xfId="15416" xr:uid="{00000000-0005-0000-0000-0000BC040000}"/>
    <cellStyle name="C?AØ_¿?¾÷CoE² " xfId="15417" xr:uid="{00000000-0005-0000-0000-0000BD040000}"/>
    <cellStyle name="C￥AØ_¿μ¾÷CoE² " xfId="15418" xr:uid="{00000000-0005-0000-0000-0000BE040000}"/>
    <cellStyle name="Calc Currency (0)" xfId="15419" xr:uid="{00000000-0005-0000-0000-0000BF040000}"/>
    <cellStyle name="ColLevel_0" xfId="29" xr:uid="{00000000-0005-0000-0000-0000C0040000}"/>
    <cellStyle name="Comma" xfId="27634" xr:uid="{00000000-0005-0000-0000-0000C1040000}"/>
    <cellStyle name="Comma [0]" xfId="15420" xr:uid="{00000000-0005-0000-0000-0000C2040000}"/>
    <cellStyle name="Comma [0] 2" xfId="15421" xr:uid="{00000000-0005-0000-0000-0000C3040000}"/>
    <cellStyle name="Comma [0] 3" xfId="15422" xr:uid="{00000000-0005-0000-0000-0000C4040000}"/>
    <cellStyle name="Comma [0] 4" xfId="15423" xr:uid="{00000000-0005-0000-0000-0000C5040000}"/>
    <cellStyle name="Comma [0] 5" xfId="27635" xr:uid="{00000000-0005-0000-0000-0000C6040000}"/>
    <cellStyle name="comma zerodec" xfId="15424" xr:uid="{00000000-0005-0000-0000-0000C7040000}"/>
    <cellStyle name="Comma_!!!GO" xfId="15425" xr:uid="{00000000-0005-0000-0000-0000C8040000}"/>
    <cellStyle name="Comma0" xfId="15426" xr:uid="{00000000-0005-0000-0000-0000C9040000}"/>
    <cellStyle name="Comma0 2" xfId="27383" xr:uid="{00000000-0005-0000-0000-0000CA040000}"/>
    <cellStyle name="Comma0 3" xfId="27384" xr:uid="{00000000-0005-0000-0000-0000CB040000}"/>
    <cellStyle name="Currency" xfId="27632" xr:uid="{00000000-0005-0000-0000-0000CC040000}"/>
    <cellStyle name="Currency [0]" xfId="15427" xr:uid="{00000000-0005-0000-0000-0000CD040000}"/>
    <cellStyle name="Currency [0] 2" xfId="15428" xr:uid="{00000000-0005-0000-0000-0000CE040000}"/>
    <cellStyle name="Currency [0] 3" xfId="15429" xr:uid="{00000000-0005-0000-0000-0000CF040000}"/>
    <cellStyle name="Currency [0] 4" xfId="15430" xr:uid="{00000000-0005-0000-0000-0000D0040000}"/>
    <cellStyle name="Currency [0] 5" xfId="27633" xr:uid="{00000000-0005-0000-0000-0000D1040000}"/>
    <cellStyle name="Currency_!!!GO" xfId="15431" xr:uid="{00000000-0005-0000-0000-0000D2040000}"/>
    <cellStyle name="Currency0" xfId="15432" xr:uid="{00000000-0005-0000-0000-0000D3040000}"/>
    <cellStyle name="Currency0 2" xfId="27385" xr:uid="{00000000-0005-0000-0000-0000D4040000}"/>
    <cellStyle name="Currency0 3" xfId="27386" xr:uid="{00000000-0005-0000-0000-0000D5040000}"/>
    <cellStyle name="Currency1" xfId="15433" xr:uid="{00000000-0005-0000-0000-0000D6040000}"/>
    <cellStyle name="Date" xfId="15434" xr:uid="{00000000-0005-0000-0000-0000D7040000}"/>
    <cellStyle name="Date 2" xfId="15435" xr:uid="{00000000-0005-0000-0000-0000D8040000}"/>
    <cellStyle name="Date 2 2" xfId="27387" xr:uid="{00000000-0005-0000-0000-0000D9040000}"/>
    <cellStyle name="Date 3" xfId="27388" xr:uid="{00000000-0005-0000-0000-0000DA040000}"/>
    <cellStyle name="Dollar (zero dec)" xfId="15436" xr:uid="{00000000-0005-0000-0000-0000DB040000}"/>
    <cellStyle name="DOLLARS" xfId="15437" xr:uid="{00000000-0005-0000-0000-0000DC040000}"/>
    <cellStyle name="e鯪9Y_x000b_" xfId="15438" xr:uid="{00000000-0005-0000-0000-0000DD040000}"/>
    <cellStyle name="Fixed" xfId="15439" xr:uid="{00000000-0005-0000-0000-0000DE040000}"/>
    <cellStyle name="Fixed 2" xfId="15440" xr:uid="{00000000-0005-0000-0000-0000DF040000}"/>
    <cellStyle name="Fixed 2 2" xfId="27389" xr:uid="{00000000-0005-0000-0000-0000E0040000}"/>
    <cellStyle name="Fixed 3" xfId="27390" xr:uid="{00000000-0005-0000-0000-0000E1040000}"/>
    <cellStyle name="Grey" xfId="15441" xr:uid="{00000000-0005-0000-0000-0000E2040000}"/>
    <cellStyle name="Header1" xfId="15442" xr:uid="{00000000-0005-0000-0000-0000E3040000}"/>
    <cellStyle name="Header2" xfId="15443" xr:uid="{00000000-0005-0000-0000-0000E4040000}"/>
    <cellStyle name="Heading 1" xfId="15444" xr:uid="{00000000-0005-0000-0000-0000E5040000}"/>
    <cellStyle name="Heading 1 2" xfId="27391" xr:uid="{00000000-0005-0000-0000-0000E6040000}"/>
    <cellStyle name="Heading 2" xfId="15445" xr:uid="{00000000-0005-0000-0000-0000E7040000}"/>
    <cellStyle name="Heading 2 2" xfId="27392" xr:uid="{00000000-0005-0000-0000-0000E8040000}"/>
    <cellStyle name="HEADING1" xfId="15446" xr:uid="{00000000-0005-0000-0000-0000E9040000}"/>
    <cellStyle name="HEADING2" xfId="15447" xr:uid="{00000000-0005-0000-0000-0000EA040000}"/>
    <cellStyle name="Input [yellow]" xfId="15448" xr:uid="{00000000-0005-0000-0000-0000EB040000}"/>
    <cellStyle name="Input Cells" xfId="15449" xr:uid="{00000000-0005-0000-0000-0000EC040000}"/>
    <cellStyle name="Linked Cells" xfId="15450" xr:uid="{00000000-0005-0000-0000-0000ED040000}"/>
    <cellStyle name="Millares [0]_96 Risk" xfId="15451" xr:uid="{00000000-0005-0000-0000-0000EE040000}"/>
    <cellStyle name="Millares_96 Risk" xfId="15452" xr:uid="{00000000-0005-0000-0000-0000EF040000}"/>
    <cellStyle name="Milliers [0]_!!!GO" xfId="15453" xr:uid="{00000000-0005-0000-0000-0000F0040000}"/>
    <cellStyle name="Milliers_!!!GO" xfId="15454" xr:uid="{00000000-0005-0000-0000-0000F1040000}"/>
    <cellStyle name="Moneda [0]_96 Risk" xfId="15455" xr:uid="{00000000-0005-0000-0000-0000F2040000}"/>
    <cellStyle name="Moneda_96 Risk" xfId="15456" xr:uid="{00000000-0005-0000-0000-0000F3040000}"/>
    <cellStyle name="Mon閠aire [0]_!!!GO" xfId="15457" xr:uid="{00000000-0005-0000-0000-0000F4040000}"/>
    <cellStyle name="Mon閠aire_!!!GO" xfId="15458" xr:uid="{00000000-0005-0000-0000-0000F5040000}"/>
    <cellStyle name="New Times Roman" xfId="15459" xr:uid="{00000000-0005-0000-0000-0000F6040000}"/>
    <cellStyle name="no dec" xfId="15460" xr:uid="{00000000-0005-0000-0000-0000F7040000}"/>
    <cellStyle name="no dec 2" xfId="27393" xr:uid="{00000000-0005-0000-0000-0000F8040000}"/>
    <cellStyle name="Norma,_laroux_4_营业在建 (2)_E21" xfId="15461" xr:uid="{00000000-0005-0000-0000-0000F9040000}"/>
    <cellStyle name="Normal" xfId="28547" xr:uid="{00000000-0005-0000-0000-0000FA040000}"/>
    <cellStyle name="Normal - Style1" xfId="15462" xr:uid="{00000000-0005-0000-0000-0000FB040000}"/>
    <cellStyle name="Normal - Style1 2" xfId="15463" xr:uid="{00000000-0005-0000-0000-0000FC040000}"/>
    <cellStyle name="Normal - Style1 2 2" xfId="27394" xr:uid="{00000000-0005-0000-0000-0000FD040000}"/>
    <cellStyle name="Normal_!!!GO" xfId="15464" xr:uid="{00000000-0005-0000-0000-0000FE040000}"/>
    <cellStyle name="NUMBER" xfId="15465" xr:uid="{00000000-0005-0000-0000-0000FF040000}"/>
    <cellStyle name="PART NUMBER" xfId="15466" xr:uid="{00000000-0005-0000-0000-000000050000}"/>
    <cellStyle name="per.style" xfId="15467" xr:uid="{00000000-0005-0000-0000-000001050000}"/>
    <cellStyle name="Percent" xfId="27631" xr:uid="{00000000-0005-0000-0000-000002050000}"/>
    <cellStyle name="Percent [2]" xfId="15468" xr:uid="{00000000-0005-0000-0000-000003050000}"/>
    <cellStyle name="Percent [2] 2" xfId="15469" xr:uid="{00000000-0005-0000-0000-000004050000}"/>
    <cellStyle name="Percent [2] 3" xfId="15470" xr:uid="{00000000-0005-0000-0000-000005050000}"/>
    <cellStyle name="Percent [2] 4" xfId="15471" xr:uid="{00000000-0005-0000-0000-000006050000}"/>
    <cellStyle name="Percent_!!!GO" xfId="15472" xr:uid="{00000000-0005-0000-0000-000007050000}"/>
    <cellStyle name="Percent1" xfId="15473" xr:uid="{00000000-0005-0000-0000-000008050000}"/>
    <cellStyle name="Pourcentage_pldt" xfId="15474" xr:uid="{00000000-0005-0000-0000-000009050000}"/>
    <cellStyle name="PSChar" xfId="15475" xr:uid="{00000000-0005-0000-0000-00000A050000}"/>
    <cellStyle name="PSChar 2" xfId="15476" xr:uid="{00000000-0005-0000-0000-00000B050000}"/>
    <cellStyle name="PSChar 3" xfId="15477" xr:uid="{00000000-0005-0000-0000-00000C050000}"/>
    <cellStyle name="PSChar 4" xfId="15478" xr:uid="{00000000-0005-0000-0000-00000D050000}"/>
    <cellStyle name="PSDate" xfId="15479" xr:uid="{00000000-0005-0000-0000-00000E050000}"/>
    <cellStyle name="PSDate 2" xfId="15480" xr:uid="{00000000-0005-0000-0000-00000F050000}"/>
    <cellStyle name="PSDate 3" xfId="15481" xr:uid="{00000000-0005-0000-0000-000010050000}"/>
    <cellStyle name="PSDate 4" xfId="15482" xr:uid="{00000000-0005-0000-0000-000011050000}"/>
    <cellStyle name="PSDec" xfId="15483" xr:uid="{00000000-0005-0000-0000-000012050000}"/>
    <cellStyle name="PSDec 2" xfId="15484" xr:uid="{00000000-0005-0000-0000-000013050000}"/>
    <cellStyle name="PSDec 3" xfId="15485" xr:uid="{00000000-0005-0000-0000-000014050000}"/>
    <cellStyle name="PSDec 4" xfId="15486" xr:uid="{00000000-0005-0000-0000-000015050000}"/>
    <cellStyle name="PSHeading" xfId="15487" xr:uid="{00000000-0005-0000-0000-000016050000}"/>
    <cellStyle name="PSInt" xfId="15488" xr:uid="{00000000-0005-0000-0000-000017050000}"/>
    <cellStyle name="PSInt 2" xfId="15489" xr:uid="{00000000-0005-0000-0000-000018050000}"/>
    <cellStyle name="PSInt 3" xfId="15490" xr:uid="{00000000-0005-0000-0000-000019050000}"/>
    <cellStyle name="PSInt 4" xfId="15491" xr:uid="{00000000-0005-0000-0000-00001A050000}"/>
    <cellStyle name="PSSpacer" xfId="15492" xr:uid="{00000000-0005-0000-0000-00001B050000}"/>
    <cellStyle name="PSSpacer 2" xfId="15493" xr:uid="{00000000-0005-0000-0000-00001C050000}"/>
    <cellStyle name="PSSpacer 3" xfId="15494" xr:uid="{00000000-0005-0000-0000-00001D050000}"/>
    <cellStyle name="PSSpacer 4" xfId="15495" xr:uid="{00000000-0005-0000-0000-00001E050000}"/>
    <cellStyle name="RowLevel_0" xfId="30" xr:uid="{00000000-0005-0000-0000-00001F050000}"/>
    <cellStyle name="sstot" xfId="15496" xr:uid="{00000000-0005-0000-0000-000020050000}"/>
    <cellStyle name="Standard_AREAS" xfId="15497" xr:uid="{00000000-0005-0000-0000-000021050000}"/>
    <cellStyle name="summary" xfId="15498" xr:uid="{00000000-0005-0000-0000-000022050000}"/>
    <cellStyle name="t" xfId="15499" xr:uid="{00000000-0005-0000-0000-000023050000}"/>
    <cellStyle name="t_HVAC Equipment (3)" xfId="15500" xr:uid="{00000000-0005-0000-0000-000024050000}"/>
    <cellStyle name="TIME" xfId="15501" xr:uid="{00000000-0005-0000-0000-000025050000}"/>
    <cellStyle name="Total" xfId="15502" xr:uid="{00000000-0005-0000-0000-000026050000}"/>
    <cellStyle name="Total 2" xfId="15503" xr:uid="{00000000-0005-0000-0000-000027050000}"/>
    <cellStyle name="Total 2 2" xfId="27395" xr:uid="{00000000-0005-0000-0000-000028050000}"/>
    <cellStyle name="Total 3" xfId="27396" xr:uid="{00000000-0005-0000-0000-000029050000}"/>
    <cellStyle name="啊" xfId="15504" xr:uid="{00000000-0005-0000-0000-00002A050000}"/>
    <cellStyle name="啊 2" xfId="15505" xr:uid="{00000000-0005-0000-0000-00002B050000}"/>
    <cellStyle name="啊 3" xfId="15506" xr:uid="{00000000-0005-0000-0000-00002C050000}"/>
    <cellStyle name="啊 4" xfId="15507" xr:uid="{00000000-0005-0000-0000-00002D050000}"/>
    <cellStyle name="百分比 2" xfId="31" xr:uid="{00000000-0005-0000-0000-00002E050000}"/>
    <cellStyle name="百分比 2 10" xfId="891" xr:uid="{00000000-0005-0000-0000-00002F050000}"/>
    <cellStyle name="百分比 2 11" xfId="27705" xr:uid="{00000000-0005-0000-0000-000030050000}"/>
    <cellStyle name="百分比 2 2" xfId="32" xr:uid="{00000000-0005-0000-0000-000031050000}"/>
    <cellStyle name="百分比 2 2 2" xfId="33" xr:uid="{00000000-0005-0000-0000-000032050000}"/>
    <cellStyle name="百分比 2 2 2 2" xfId="469" xr:uid="{00000000-0005-0000-0000-000033050000}"/>
    <cellStyle name="百分比 2 2 2 2 2" xfId="892" xr:uid="{00000000-0005-0000-0000-000034050000}"/>
    <cellStyle name="百分比 2 2 2 2 2 2" xfId="893" xr:uid="{00000000-0005-0000-0000-000035050000}"/>
    <cellStyle name="百分比 2 2 2 2 2 2 2" xfId="894" xr:uid="{00000000-0005-0000-0000-000036050000}"/>
    <cellStyle name="百分比 2 2 2 2 2 2 2 2" xfId="27711" xr:uid="{00000000-0005-0000-0000-000037050000}"/>
    <cellStyle name="百分比 2 2 2 2 2 2 3" xfId="895" xr:uid="{00000000-0005-0000-0000-000038050000}"/>
    <cellStyle name="百分比 2 2 2 2 2 2 3 2" xfId="9881" xr:uid="{00000000-0005-0000-0000-000039050000}"/>
    <cellStyle name="百分比 2 2 2 2 2 2 4" xfId="9880" xr:uid="{00000000-0005-0000-0000-00003A050000}"/>
    <cellStyle name="百分比 2 2 2 2 2 2 5" xfId="27710" xr:uid="{00000000-0005-0000-0000-00003B050000}"/>
    <cellStyle name="百分比 2 2 2 2 2 3" xfId="896" xr:uid="{00000000-0005-0000-0000-00003C050000}"/>
    <cellStyle name="百分比 2 2 2 2 2 3 2" xfId="27712" xr:uid="{00000000-0005-0000-0000-00003D050000}"/>
    <cellStyle name="百分比 2 2 2 2 2 4" xfId="897" xr:uid="{00000000-0005-0000-0000-00003E050000}"/>
    <cellStyle name="百分比 2 2 2 2 2 4 2" xfId="9882" xr:uid="{00000000-0005-0000-0000-00003F050000}"/>
    <cellStyle name="百分比 2 2 2 2 2 5" xfId="9879" xr:uid="{00000000-0005-0000-0000-000040050000}"/>
    <cellStyle name="百分比 2 2 2 2 2 6" xfId="27709" xr:uid="{00000000-0005-0000-0000-000041050000}"/>
    <cellStyle name="百分比 2 2 2 2 3" xfId="898" xr:uid="{00000000-0005-0000-0000-000042050000}"/>
    <cellStyle name="百分比 2 2 2 2 3 2" xfId="899" xr:uid="{00000000-0005-0000-0000-000043050000}"/>
    <cellStyle name="百分比 2 2 2 2 3 2 2" xfId="27714" xr:uid="{00000000-0005-0000-0000-000044050000}"/>
    <cellStyle name="百分比 2 2 2 2 3 3" xfId="900" xr:uid="{00000000-0005-0000-0000-000045050000}"/>
    <cellStyle name="百分比 2 2 2 2 3 3 2" xfId="9884" xr:uid="{00000000-0005-0000-0000-000046050000}"/>
    <cellStyle name="百分比 2 2 2 2 3 4" xfId="9883" xr:uid="{00000000-0005-0000-0000-000047050000}"/>
    <cellStyle name="百分比 2 2 2 2 3 5" xfId="27713" xr:uid="{00000000-0005-0000-0000-000048050000}"/>
    <cellStyle name="百分比 2 2 2 2 4" xfId="901" xr:uid="{00000000-0005-0000-0000-000049050000}"/>
    <cellStyle name="百分比 2 2 2 2 4 2" xfId="902" xr:uid="{00000000-0005-0000-0000-00004A050000}"/>
    <cellStyle name="百分比 2 2 2 2 4 2 2" xfId="27716" xr:uid="{00000000-0005-0000-0000-00004B050000}"/>
    <cellStyle name="百分比 2 2 2 2 4 3" xfId="903" xr:uid="{00000000-0005-0000-0000-00004C050000}"/>
    <cellStyle name="百分比 2 2 2 2 4 3 2" xfId="9886" xr:uid="{00000000-0005-0000-0000-00004D050000}"/>
    <cellStyle name="百分比 2 2 2 2 4 4" xfId="9885" xr:uid="{00000000-0005-0000-0000-00004E050000}"/>
    <cellStyle name="百分比 2 2 2 2 4 5" xfId="27715" xr:uid="{00000000-0005-0000-0000-00004F050000}"/>
    <cellStyle name="百分比 2 2 2 2 5" xfId="904" xr:uid="{00000000-0005-0000-0000-000050050000}"/>
    <cellStyle name="百分比 2 2 2 2 5 2" xfId="27717" xr:uid="{00000000-0005-0000-0000-000051050000}"/>
    <cellStyle name="百分比 2 2 2 2 6" xfId="9669" xr:uid="{00000000-0005-0000-0000-000052050000}"/>
    <cellStyle name="百分比 2 2 2 2 7" xfId="27398" xr:uid="{00000000-0005-0000-0000-000053050000}"/>
    <cellStyle name="百分比 2 2 2 2 8" xfId="27708" xr:uid="{00000000-0005-0000-0000-000054050000}"/>
    <cellStyle name="百分比 2 2 2 3" xfId="520" xr:uid="{00000000-0005-0000-0000-000055050000}"/>
    <cellStyle name="百分比 2 2 2 3 2" xfId="905" xr:uid="{00000000-0005-0000-0000-000056050000}"/>
    <cellStyle name="百分比 2 2 2 3 2 2" xfId="906" xr:uid="{00000000-0005-0000-0000-000057050000}"/>
    <cellStyle name="百分比 2 2 2 3 2 3" xfId="907" xr:uid="{00000000-0005-0000-0000-000058050000}"/>
    <cellStyle name="百分比 2 2 2 3 2 3 2" xfId="9888" xr:uid="{00000000-0005-0000-0000-000059050000}"/>
    <cellStyle name="百分比 2 2 2 3 2 4" xfId="9887" xr:uid="{00000000-0005-0000-0000-00005A050000}"/>
    <cellStyle name="百分比 2 2 2 3 2 5" xfId="27719" xr:uid="{00000000-0005-0000-0000-00005B050000}"/>
    <cellStyle name="百分比 2 2 2 3 3" xfId="908" xr:uid="{00000000-0005-0000-0000-00005C050000}"/>
    <cellStyle name="百分比 2 2 2 3 4" xfId="909" xr:uid="{00000000-0005-0000-0000-00005D050000}"/>
    <cellStyle name="百分比 2 2 2 3 4 2" xfId="9889" xr:uid="{00000000-0005-0000-0000-00005E050000}"/>
    <cellStyle name="百分比 2 2 2 3 5" xfId="27718" xr:uid="{00000000-0005-0000-0000-00005F050000}"/>
    <cellStyle name="百分比 2 2 2 4" xfId="910" xr:uid="{00000000-0005-0000-0000-000060050000}"/>
    <cellStyle name="百分比 2 2 2 4 2" xfId="911" xr:uid="{00000000-0005-0000-0000-000061050000}"/>
    <cellStyle name="百分比 2 2 2 4 2 2" xfId="27721" xr:uid="{00000000-0005-0000-0000-000062050000}"/>
    <cellStyle name="百分比 2 2 2 4 3" xfId="912" xr:uid="{00000000-0005-0000-0000-000063050000}"/>
    <cellStyle name="百分比 2 2 2 4 3 2" xfId="9891" xr:uid="{00000000-0005-0000-0000-000064050000}"/>
    <cellStyle name="百分比 2 2 2 4 4" xfId="9890" xr:uid="{00000000-0005-0000-0000-000065050000}"/>
    <cellStyle name="百分比 2 2 2 4 5" xfId="27720" xr:uid="{00000000-0005-0000-0000-000066050000}"/>
    <cellStyle name="百分比 2 2 2 5" xfId="913" xr:uid="{00000000-0005-0000-0000-000067050000}"/>
    <cellStyle name="百分比 2 2 2 5 2" xfId="914" xr:uid="{00000000-0005-0000-0000-000068050000}"/>
    <cellStyle name="百分比 2 2 2 5 3" xfId="915" xr:uid="{00000000-0005-0000-0000-000069050000}"/>
    <cellStyle name="百分比 2 2 2 5 3 2" xfId="9893" xr:uid="{00000000-0005-0000-0000-00006A050000}"/>
    <cellStyle name="百分比 2 2 2 5 4" xfId="9892" xr:uid="{00000000-0005-0000-0000-00006B050000}"/>
    <cellStyle name="百分比 2 2 2 5 5" xfId="27722" xr:uid="{00000000-0005-0000-0000-00006C050000}"/>
    <cellStyle name="百分比 2 2 2 6" xfId="916" xr:uid="{00000000-0005-0000-0000-00006D050000}"/>
    <cellStyle name="百分比 2 2 2 7" xfId="27397" xr:uid="{00000000-0005-0000-0000-00006E050000}"/>
    <cellStyle name="百分比 2 2 2 8" xfId="27707" xr:uid="{00000000-0005-0000-0000-00006F050000}"/>
    <cellStyle name="百分比 2 2 3" xfId="470" xr:uid="{00000000-0005-0000-0000-000070050000}"/>
    <cellStyle name="百分比 2 2 3 2" xfId="917" xr:uid="{00000000-0005-0000-0000-000071050000}"/>
    <cellStyle name="百分比 2 2 3 2 2" xfId="918" xr:uid="{00000000-0005-0000-0000-000072050000}"/>
    <cellStyle name="百分比 2 2 3 2 2 2" xfId="919" xr:uid="{00000000-0005-0000-0000-000073050000}"/>
    <cellStyle name="百分比 2 2 3 2 2 2 2" xfId="27726" xr:uid="{00000000-0005-0000-0000-000074050000}"/>
    <cellStyle name="百分比 2 2 3 2 2 3" xfId="920" xr:uid="{00000000-0005-0000-0000-000075050000}"/>
    <cellStyle name="百分比 2 2 3 2 2 3 2" xfId="9896" xr:uid="{00000000-0005-0000-0000-000076050000}"/>
    <cellStyle name="百分比 2 2 3 2 2 4" xfId="9895" xr:uid="{00000000-0005-0000-0000-000077050000}"/>
    <cellStyle name="百分比 2 2 3 2 2 5" xfId="27725" xr:uid="{00000000-0005-0000-0000-000078050000}"/>
    <cellStyle name="百分比 2 2 3 2 3" xfId="921" xr:uid="{00000000-0005-0000-0000-000079050000}"/>
    <cellStyle name="百分比 2 2 3 2 3 2" xfId="27727" xr:uid="{00000000-0005-0000-0000-00007A050000}"/>
    <cellStyle name="百分比 2 2 3 2 4" xfId="922" xr:uid="{00000000-0005-0000-0000-00007B050000}"/>
    <cellStyle name="百分比 2 2 3 2 4 2" xfId="9897" xr:uid="{00000000-0005-0000-0000-00007C050000}"/>
    <cellStyle name="百分比 2 2 3 2 5" xfId="9894" xr:uid="{00000000-0005-0000-0000-00007D050000}"/>
    <cellStyle name="百分比 2 2 3 2 6" xfId="27724" xr:uid="{00000000-0005-0000-0000-00007E050000}"/>
    <cellStyle name="百分比 2 2 3 3" xfId="923" xr:uid="{00000000-0005-0000-0000-00007F050000}"/>
    <cellStyle name="百分比 2 2 3 3 2" xfId="924" xr:uid="{00000000-0005-0000-0000-000080050000}"/>
    <cellStyle name="百分比 2 2 3 3 2 2" xfId="27729" xr:uid="{00000000-0005-0000-0000-000081050000}"/>
    <cellStyle name="百分比 2 2 3 3 3" xfId="925" xr:uid="{00000000-0005-0000-0000-000082050000}"/>
    <cellStyle name="百分比 2 2 3 3 3 2" xfId="9899" xr:uid="{00000000-0005-0000-0000-000083050000}"/>
    <cellStyle name="百分比 2 2 3 3 4" xfId="9898" xr:uid="{00000000-0005-0000-0000-000084050000}"/>
    <cellStyle name="百分比 2 2 3 3 5" xfId="27728" xr:uid="{00000000-0005-0000-0000-000085050000}"/>
    <cellStyle name="百分比 2 2 3 4" xfId="926" xr:uid="{00000000-0005-0000-0000-000086050000}"/>
    <cellStyle name="百分比 2 2 3 4 2" xfId="927" xr:uid="{00000000-0005-0000-0000-000087050000}"/>
    <cellStyle name="百分比 2 2 3 4 2 2" xfId="27731" xr:uid="{00000000-0005-0000-0000-000088050000}"/>
    <cellStyle name="百分比 2 2 3 4 3" xfId="928" xr:uid="{00000000-0005-0000-0000-000089050000}"/>
    <cellStyle name="百分比 2 2 3 4 3 2" xfId="9901" xr:uid="{00000000-0005-0000-0000-00008A050000}"/>
    <cellStyle name="百分比 2 2 3 4 4" xfId="9900" xr:uid="{00000000-0005-0000-0000-00008B050000}"/>
    <cellStyle name="百分比 2 2 3 4 5" xfId="27730" xr:uid="{00000000-0005-0000-0000-00008C050000}"/>
    <cellStyle name="百分比 2 2 3 5" xfId="929" xr:uid="{00000000-0005-0000-0000-00008D050000}"/>
    <cellStyle name="百分比 2 2 3 5 2" xfId="27732" xr:uid="{00000000-0005-0000-0000-00008E050000}"/>
    <cellStyle name="百分比 2 2 3 6" xfId="9670" xr:uid="{00000000-0005-0000-0000-00008F050000}"/>
    <cellStyle name="百分比 2 2 3 7" xfId="27399" xr:uid="{00000000-0005-0000-0000-000090050000}"/>
    <cellStyle name="百分比 2 2 3 8" xfId="27723" xr:uid="{00000000-0005-0000-0000-000091050000}"/>
    <cellStyle name="百分比 2 2 4" xfId="519" xr:uid="{00000000-0005-0000-0000-000092050000}"/>
    <cellStyle name="百分比 2 2 4 2" xfId="930" xr:uid="{00000000-0005-0000-0000-000093050000}"/>
    <cellStyle name="百分比 2 2 4 2 2" xfId="931" xr:uid="{00000000-0005-0000-0000-000094050000}"/>
    <cellStyle name="百分比 2 2 4 2 3" xfId="932" xr:uid="{00000000-0005-0000-0000-000095050000}"/>
    <cellStyle name="百分比 2 2 4 2 3 2" xfId="9903" xr:uid="{00000000-0005-0000-0000-000096050000}"/>
    <cellStyle name="百分比 2 2 4 2 4" xfId="9902" xr:uid="{00000000-0005-0000-0000-000097050000}"/>
    <cellStyle name="百分比 2 2 4 2 5" xfId="27734" xr:uid="{00000000-0005-0000-0000-000098050000}"/>
    <cellStyle name="百分比 2 2 4 3" xfId="933" xr:uid="{00000000-0005-0000-0000-000099050000}"/>
    <cellStyle name="百分比 2 2 4 4" xfId="934" xr:uid="{00000000-0005-0000-0000-00009A050000}"/>
    <cellStyle name="百分比 2 2 4 4 2" xfId="9904" xr:uid="{00000000-0005-0000-0000-00009B050000}"/>
    <cellStyle name="百分比 2 2 4 5" xfId="27733" xr:uid="{00000000-0005-0000-0000-00009C050000}"/>
    <cellStyle name="百分比 2 2 5" xfId="935" xr:uid="{00000000-0005-0000-0000-00009D050000}"/>
    <cellStyle name="百分比 2 2 5 2" xfId="936" xr:uid="{00000000-0005-0000-0000-00009E050000}"/>
    <cellStyle name="百分比 2 2 5 2 2" xfId="27736" xr:uid="{00000000-0005-0000-0000-00009F050000}"/>
    <cellStyle name="百分比 2 2 5 3" xfId="937" xr:uid="{00000000-0005-0000-0000-0000A0050000}"/>
    <cellStyle name="百分比 2 2 5 3 2" xfId="9906" xr:uid="{00000000-0005-0000-0000-0000A1050000}"/>
    <cellStyle name="百分比 2 2 5 4" xfId="9905" xr:uid="{00000000-0005-0000-0000-0000A2050000}"/>
    <cellStyle name="百分比 2 2 5 5" xfId="27735" xr:uid="{00000000-0005-0000-0000-0000A3050000}"/>
    <cellStyle name="百分比 2 2 6" xfId="938" xr:uid="{00000000-0005-0000-0000-0000A4050000}"/>
    <cellStyle name="百分比 2 2 6 2" xfId="939" xr:uid="{00000000-0005-0000-0000-0000A5050000}"/>
    <cellStyle name="百分比 2 2 6 3" xfId="940" xr:uid="{00000000-0005-0000-0000-0000A6050000}"/>
    <cellStyle name="百分比 2 2 6 3 2" xfId="9908" xr:uid="{00000000-0005-0000-0000-0000A7050000}"/>
    <cellStyle name="百分比 2 2 6 4" xfId="9907" xr:uid="{00000000-0005-0000-0000-0000A8050000}"/>
    <cellStyle name="百分比 2 2 6 5" xfId="27737" xr:uid="{00000000-0005-0000-0000-0000A9050000}"/>
    <cellStyle name="百分比 2 2 7" xfId="941" xr:uid="{00000000-0005-0000-0000-0000AA050000}"/>
    <cellStyle name="百分比 2 2 8" xfId="27706" xr:uid="{00000000-0005-0000-0000-0000AB050000}"/>
    <cellStyle name="百分比 2 3" xfId="34" xr:uid="{00000000-0005-0000-0000-0000AC050000}"/>
    <cellStyle name="百分比 2 3 2" xfId="35" xr:uid="{00000000-0005-0000-0000-0000AD050000}"/>
    <cellStyle name="百分比 2 3 2 2" xfId="467" xr:uid="{00000000-0005-0000-0000-0000AE050000}"/>
    <cellStyle name="百分比 2 3 2 2 2" xfId="942" xr:uid="{00000000-0005-0000-0000-0000AF050000}"/>
    <cellStyle name="百分比 2 3 2 2 2 2" xfId="943" xr:uid="{00000000-0005-0000-0000-0000B0050000}"/>
    <cellStyle name="百分比 2 3 2 2 2 2 2" xfId="944" xr:uid="{00000000-0005-0000-0000-0000B1050000}"/>
    <cellStyle name="百分比 2 3 2 2 2 2 3" xfId="945" xr:uid="{00000000-0005-0000-0000-0000B2050000}"/>
    <cellStyle name="百分比 2 3 2 2 2 2 3 2" xfId="9911" xr:uid="{00000000-0005-0000-0000-0000B3050000}"/>
    <cellStyle name="百分比 2 3 2 2 2 2 4" xfId="9910" xr:uid="{00000000-0005-0000-0000-0000B4050000}"/>
    <cellStyle name="百分比 2 3 2 2 2 3" xfId="946" xr:uid="{00000000-0005-0000-0000-0000B5050000}"/>
    <cellStyle name="百分比 2 3 2 2 2 4" xfId="947" xr:uid="{00000000-0005-0000-0000-0000B6050000}"/>
    <cellStyle name="百分比 2 3 2 2 2 4 2" xfId="9912" xr:uid="{00000000-0005-0000-0000-0000B7050000}"/>
    <cellStyle name="百分比 2 3 2 2 2 5" xfId="9909" xr:uid="{00000000-0005-0000-0000-0000B8050000}"/>
    <cellStyle name="百分比 2 3 2 2 2 6" xfId="27741" xr:uid="{00000000-0005-0000-0000-0000B9050000}"/>
    <cellStyle name="百分比 2 3 2 2 3" xfId="948" xr:uid="{00000000-0005-0000-0000-0000BA050000}"/>
    <cellStyle name="百分比 2 3 2 2 3 2" xfId="949" xr:uid="{00000000-0005-0000-0000-0000BB050000}"/>
    <cellStyle name="百分比 2 3 2 2 3 3" xfId="950" xr:uid="{00000000-0005-0000-0000-0000BC050000}"/>
    <cellStyle name="百分比 2 3 2 2 3 3 2" xfId="9914" xr:uid="{00000000-0005-0000-0000-0000BD050000}"/>
    <cellStyle name="百分比 2 3 2 2 3 4" xfId="9913" xr:uid="{00000000-0005-0000-0000-0000BE050000}"/>
    <cellStyle name="百分比 2 3 2 2 4" xfId="951" xr:uid="{00000000-0005-0000-0000-0000BF050000}"/>
    <cellStyle name="百分比 2 3 2 2 4 2" xfId="952" xr:uid="{00000000-0005-0000-0000-0000C0050000}"/>
    <cellStyle name="百分比 2 3 2 2 4 3" xfId="953" xr:uid="{00000000-0005-0000-0000-0000C1050000}"/>
    <cellStyle name="百分比 2 3 2 2 4 3 2" xfId="9916" xr:uid="{00000000-0005-0000-0000-0000C2050000}"/>
    <cellStyle name="百分比 2 3 2 2 4 4" xfId="9915" xr:uid="{00000000-0005-0000-0000-0000C3050000}"/>
    <cellStyle name="百分比 2 3 2 2 5" xfId="954" xr:uid="{00000000-0005-0000-0000-0000C4050000}"/>
    <cellStyle name="百分比 2 3 2 2 6" xfId="9667" xr:uid="{00000000-0005-0000-0000-0000C5050000}"/>
    <cellStyle name="百分比 2 3 2 2 7" xfId="27740" xr:uid="{00000000-0005-0000-0000-0000C6050000}"/>
    <cellStyle name="百分比 2 3 2 3" xfId="522" xr:uid="{00000000-0005-0000-0000-0000C7050000}"/>
    <cellStyle name="百分比 2 3 2 3 2" xfId="955" xr:uid="{00000000-0005-0000-0000-0000C8050000}"/>
    <cellStyle name="百分比 2 3 2 3 2 2" xfId="956" xr:uid="{00000000-0005-0000-0000-0000C9050000}"/>
    <cellStyle name="百分比 2 3 2 3 2 3" xfId="957" xr:uid="{00000000-0005-0000-0000-0000CA050000}"/>
    <cellStyle name="百分比 2 3 2 3 2 3 2" xfId="9918" xr:uid="{00000000-0005-0000-0000-0000CB050000}"/>
    <cellStyle name="百分比 2 3 2 3 2 4" xfId="9917" xr:uid="{00000000-0005-0000-0000-0000CC050000}"/>
    <cellStyle name="百分比 2 3 2 3 3" xfId="958" xr:uid="{00000000-0005-0000-0000-0000CD050000}"/>
    <cellStyle name="百分比 2 3 2 3 4" xfId="959" xr:uid="{00000000-0005-0000-0000-0000CE050000}"/>
    <cellStyle name="百分比 2 3 2 3 4 2" xfId="9919" xr:uid="{00000000-0005-0000-0000-0000CF050000}"/>
    <cellStyle name="百分比 2 3 2 3 5" xfId="27742" xr:uid="{00000000-0005-0000-0000-0000D0050000}"/>
    <cellStyle name="百分比 2 3 2 4" xfId="960" xr:uid="{00000000-0005-0000-0000-0000D1050000}"/>
    <cellStyle name="百分比 2 3 2 4 2" xfId="961" xr:uid="{00000000-0005-0000-0000-0000D2050000}"/>
    <cellStyle name="百分比 2 3 2 4 3" xfId="962" xr:uid="{00000000-0005-0000-0000-0000D3050000}"/>
    <cellStyle name="百分比 2 3 2 4 3 2" xfId="9921" xr:uid="{00000000-0005-0000-0000-0000D4050000}"/>
    <cellStyle name="百分比 2 3 2 4 4" xfId="9920" xr:uid="{00000000-0005-0000-0000-0000D5050000}"/>
    <cellStyle name="百分比 2 3 2 5" xfId="963" xr:uid="{00000000-0005-0000-0000-0000D6050000}"/>
    <cellStyle name="百分比 2 3 2 5 2" xfId="964" xr:uid="{00000000-0005-0000-0000-0000D7050000}"/>
    <cellStyle name="百分比 2 3 2 5 3" xfId="965" xr:uid="{00000000-0005-0000-0000-0000D8050000}"/>
    <cellStyle name="百分比 2 3 2 5 3 2" xfId="9923" xr:uid="{00000000-0005-0000-0000-0000D9050000}"/>
    <cellStyle name="百分比 2 3 2 5 4" xfId="9922" xr:uid="{00000000-0005-0000-0000-0000DA050000}"/>
    <cellStyle name="百分比 2 3 2 6" xfId="966" xr:uid="{00000000-0005-0000-0000-0000DB050000}"/>
    <cellStyle name="百分比 2 3 2 7" xfId="27739" xr:uid="{00000000-0005-0000-0000-0000DC050000}"/>
    <cellStyle name="百分比 2 3 3" xfId="468" xr:uid="{00000000-0005-0000-0000-0000DD050000}"/>
    <cellStyle name="百分比 2 3 3 2" xfId="967" xr:uid="{00000000-0005-0000-0000-0000DE050000}"/>
    <cellStyle name="百分比 2 3 3 2 2" xfId="968" xr:uid="{00000000-0005-0000-0000-0000DF050000}"/>
    <cellStyle name="百分比 2 3 3 2 2 2" xfId="969" xr:uid="{00000000-0005-0000-0000-0000E0050000}"/>
    <cellStyle name="百分比 2 3 3 2 2 3" xfId="970" xr:uid="{00000000-0005-0000-0000-0000E1050000}"/>
    <cellStyle name="百分比 2 3 3 2 2 3 2" xfId="9926" xr:uid="{00000000-0005-0000-0000-0000E2050000}"/>
    <cellStyle name="百分比 2 3 3 2 2 4" xfId="9925" xr:uid="{00000000-0005-0000-0000-0000E3050000}"/>
    <cellStyle name="百分比 2 3 3 2 3" xfId="971" xr:uid="{00000000-0005-0000-0000-0000E4050000}"/>
    <cellStyle name="百分比 2 3 3 2 4" xfId="972" xr:uid="{00000000-0005-0000-0000-0000E5050000}"/>
    <cellStyle name="百分比 2 3 3 2 4 2" xfId="9927" xr:uid="{00000000-0005-0000-0000-0000E6050000}"/>
    <cellStyle name="百分比 2 3 3 2 5" xfId="9924" xr:uid="{00000000-0005-0000-0000-0000E7050000}"/>
    <cellStyle name="百分比 2 3 3 2 6" xfId="27744" xr:uid="{00000000-0005-0000-0000-0000E8050000}"/>
    <cellStyle name="百分比 2 3 3 3" xfId="973" xr:uid="{00000000-0005-0000-0000-0000E9050000}"/>
    <cellStyle name="百分比 2 3 3 3 2" xfId="974" xr:uid="{00000000-0005-0000-0000-0000EA050000}"/>
    <cellStyle name="百分比 2 3 3 3 3" xfId="975" xr:uid="{00000000-0005-0000-0000-0000EB050000}"/>
    <cellStyle name="百分比 2 3 3 3 3 2" xfId="9929" xr:uid="{00000000-0005-0000-0000-0000EC050000}"/>
    <cellStyle name="百分比 2 3 3 3 4" xfId="9928" xr:uid="{00000000-0005-0000-0000-0000ED050000}"/>
    <cellStyle name="百分比 2 3 3 4" xfId="976" xr:uid="{00000000-0005-0000-0000-0000EE050000}"/>
    <cellStyle name="百分比 2 3 3 4 2" xfId="977" xr:uid="{00000000-0005-0000-0000-0000EF050000}"/>
    <cellStyle name="百分比 2 3 3 4 3" xfId="978" xr:uid="{00000000-0005-0000-0000-0000F0050000}"/>
    <cellStyle name="百分比 2 3 3 4 3 2" xfId="9931" xr:uid="{00000000-0005-0000-0000-0000F1050000}"/>
    <cellStyle name="百分比 2 3 3 4 4" xfId="9930" xr:uid="{00000000-0005-0000-0000-0000F2050000}"/>
    <cellStyle name="百分比 2 3 3 5" xfId="979" xr:uid="{00000000-0005-0000-0000-0000F3050000}"/>
    <cellStyle name="百分比 2 3 3 6" xfId="9668" xr:uid="{00000000-0005-0000-0000-0000F4050000}"/>
    <cellStyle name="百分比 2 3 3 7" xfId="27401" xr:uid="{00000000-0005-0000-0000-0000F5050000}"/>
    <cellStyle name="百分比 2 3 3 8" xfId="27743" xr:uid="{00000000-0005-0000-0000-0000F6050000}"/>
    <cellStyle name="百分比 2 3 4" xfId="521" xr:uid="{00000000-0005-0000-0000-0000F7050000}"/>
    <cellStyle name="百分比 2 3 4 2" xfId="980" xr:uid="{00000000-0005-0000-0000-0000F8050000}"/>
    <cellStyle name="百分比 2 3 4 2 2" xfId="981" xr:uid="{00000000-0005-0000-0000-0000F9050000}"/>
    <cellStyle name="百分比 2 3 4 2 3" xfId="982" xr:uid="{00000000-0005-0000-0000-0000FA050000}"/>
    <cellStyle name="百分比 2 3 4 2 3 2" xfId="9933" xr:uid="{00000000-0005-0000-0000-0000FB050000}"/>
    <cellStyle name="百分比 2 3 4 2 4" xfId="9932" xr:uid="{00000000-0005-0000-0000-0000FC050000}"/>
    <cellStyle name="百分比 2 3 4 2 5" xfId="27746" xr:uid="{00000000-0005-0000-0000-0000FD050000}"/>
    <cellStyle name="百分比 2 3 4 3" xfId="983" xr:uid="{00000000-0005-0000-0000-0000FE050000}"/>
    <cellStyle name="百分比 2 3 4 4" xfId="984" xr:uid="{00000000-0005-0000-0000-0000FF050000}"/>
    <cellStyle name="百分比 2 3 4 4 2" xfId="9934" xr:uid="{00000000-0005-0000-0000-000000060000}"/>
    <cellStyle name="百分比 2 3 4 5" xfId="27402" xr:uid="{00000000-0005-0000-0000-000001060000}"/>
    <cellStyle name="百分比 2 3 4 6" xfId="27745" xr:uid="{00000000-0005-0000-0000-000002060000}"/>
    <cellStyle name="百分比 2 3 5" xfId="985" xr:uid="{00000000-0005-0000-0000-000003060000}"/>
    <cellStyle name="百分比 2 3 5 2" xfId="986" xr:uid="{00000000-0005-0000-0000-000004060000}"/>
    <cellStyle name="百分比 2 3 5 3" xfId="987" xr:uid="{00000000-0005-0000-0000-000005060000}"/>
    <cellStyle name="百分比 2 3 5 3 2" xfId="9936" xr:uid="{00000000-0005-0000-0000-000006060000}"/>
    <cellStyle name="百分比 2 3 5 4" xfId="9935" xr:uid="{00000000-0005-0000-0000-000007060000}"/>
    <cellStyle name="百分比 2 3 5 5" xfId="27747" xr:uid="{00000000-0005-0000-0000-000008060000}"/>
    <cellStyle name="百分比 2 3 6" xfId="988" xr:uid="{00000000-0005-0000-0000-000009060000}"/>
    <cellStyle name="百分比 2 3 6 2" xfId="989" xr:uid="{00000000-0005-0000-0000-00000A060000}"/>
    <cellStyle name="百分比 2 3 6 3" xfId="990" xr:uid="{00000000-0005-0000-0000-00000B060000}"/>
    <cellStyle name="百分比 2 3 6 3 2" xfId="9938" xr:uid="{00000000-0005-0000-0000-00000C060000}"/>
    <cellStyle name="百分比 2 3 6 4" xfId="9937" xr:uid="{00000000-0005-0000-0000-00000D060000}"/>
    <cellStyle name="百分比 2 3 7" xfId="991" xr:uid="{00000000-0005-0000-0000-00000E060000}"/>
    <cellStyle name="百分比 2 3 8" xfId="27400" xr:uid="{00000000-0005-0000-0000-00000F060000}"/>
    <cellStyle name="百分比 2 3 9" xfId="27738" xr:uid="{00000000-0005-0000-0000-000010060000}"/>
    <cellStyle name="百分比 2 4" xfId="36" xr:uid="{00000000-0005-0000-0000-000011060000}"/>
    <cellStyle name="百分比 2 4 2" xfId="466" xr:uid="{00000000-0005-0000-0000-000012060000}"/>
    <cellStyle name="百分比 2 4 2 2" xfId="992" xr:uid="{00000000-0005-0000-0000-000013060000}"/>
    <cellStyle name="百分比 2 4 2 2 2" xfId="993" xr:uid="{00000000-0005-0000-0000-000014060000}"/>
    <cellStyle name="百分比 2 4 2 2 2 2" xfId="994" xr:uid="{00000000-0005-0000-0000-000015060000}"/>
    <cellStyle name="百分比 2 4 2 2 2 3" xfId="995" xr:uid="{00000000-0005-0000-0000-000016060000}"/>
    <cellStyle name="百分比 2 4 2 2 2 3 2" xfId="9941" xr:uid="{00000000-0005-0000-0000-000017060000}"/>
    <cellStyle name="百分比 2 4 2 2 2 4" xfId="9940" xr:uid="{00000000-0005-0000-0000-000018060000}"/>
    <cellStyle name="百分比 2 4 2 2 3" xfId="996" xr:uid="{00000000-0005-0000-0000-000019060000}"/>
    <cellStyle name="百分比 2 4 2 2 4" xfId="997" xr:uid="{00000000-0005-0000-0000-00001A060000}"/>
    <cellStyle name="百分比 2 4 2 2 4 2" xfId="9942" xr:uid="{00000000-0005-0000-0000-00001B060000}"/>
    <cellStyle name="百分比 2 4 2 2 5" xfId="9939" xr:uid="{00000000-0005-0000-0000-00001C060000}"/>
    <cellStyle name="百分比 2 4 2 2 6" xfId="27750" xr:uid="{00000000-0005-0000-0000-00001D060000}"/>
    <cellStyle name="百分比 2 4 2 3" xfId="998" xr:uid="{00000000-0005-0000-0000-00001E060000}"/>
    <cellStyle name="百分比 2 4 2 3 2" xfId="999" xr:uid="{00000000-0005-0000-0000-00001F060000}"/>
    <cellStyle name="百分比 2 4 2 3 3" xfId="1000" xr:uid="{00000000-0005-0000-0000-000020060000}"/>
    <cellStyle name="百分比 2 4 2 3 3 2" xfId="9944" xr:uid="{00000000-0005-0000-0000-000021060000}"/>
    <cellStyle name="百分比 2 4 2 3 4" xfId="9943" xr:uid="{00000000-0005-0000-0000-000022060000}"/>
    <cellStyle name="百分比 2 4 2 4" xfId="1001" xr:uid="{00000000-0005-0000-0000-000023060000}"/>
    <cellStyle name="百分比 2 4 2 4 2" xfId="1002" xr:uid="{00000000-0005-0000-0000-000024060000}"/>
    <cellStyle name="百分比 2 4 2 4 3" xfId="1003" xr:uid="{00000000-0005-0000-0000-000025060000}"/>
    <cellStyle name="百分比 2 4 2 4 3 2" xfId="9946" xr:uid="{00000000-0005-0000-0000-000026060000}"/>
    <cellStyle name="百分比 2 4 2 4 4" xfId="9945" xr:uid="{00000000-0005-0000-0000-000027060000}"/>
    <cellStyle name="百分比 2 4 2 5" xfId="1004" xr:uid="{00000000-0005-0000-0000-000028060000}"/>
    <cellStyle name="百分比 2 4 2 6" xfId="9666" xr:uid="{00000000-0005-0000-0000-000029060000}"/>
    <cellStyle name="百分比 2 4 2 7" xfId="27749" xr:uid="{00000000-0005-0000-0000-00002A060000}"/>
    <cellStyle name="百分比 2 4 3" xfId="523" xr:uid="{00000000-0005-0000-0000-00002B060000}"/>
    <cellStyle name="百分比 2 4 3 2" xfId="1005" xr:uid="{00000000-0005-0000-0000-00002C060000}"/>
    <cellStyle name="百分比 2 4 3 2 2" xfId="1006" xr:uid="{00000000-0005-0000-0000-00002D060000}"/>
    <cellStyle name="百分比 2 4 3 2 3" xfId="1007" xr:uid="{00000000-0005-0000-0000-00002E060000}"/>
    <cellStyle name="百分比 2 4 3 2 3 2" xfId="9948" xr:uid="{00000000-0005-0000-0000-00002F060000}"/>
    <cellStyle name="百分比 2 4 3 2 4" xfId="9947" xr:uid="{00000000-0005-0000-0000-000030060000}"/>
    <cellStyle name="百分比 2 4 3 3" xfId="1008" xr:uid="{00000000-0005-0000-0000-000031060000}"/>
    <cellStyle name="百分比 2 4 3 4" xfId="1009" xr:uid="{00000000-0005-0000-0000-000032060000}"/>
    <cellStyle name="百分比 2 4 3 4 2" xfId="9949" xr:uid="{00000000-0005-0000-0000-000033060000}"/>
    <cellStyle name="百分比 2 4 3 5" xfId="27751" xr:uid="{00000000-0005-0000-0000-000034060000}"/>
    <cellStyle name="百分比 2 4 4" xfId="1010" xr:uid="{00000000-0005-0000-0000-000035060000}"/>
    <cellStyle name="百分比 2 4 4 2" xfId="1011" xr:uid="{00000000-0005-0000-0000-000036060000}"/>
    <cellStyle name="百分比 2 4 4 3" xfId="1012" xr:uid="{00000000-0005-0000-0000-000037060000}"/>
    <cellStyle name="百分比 2 4 4 3 2" xfId="9951" xr:uid="{00000000-0005-0000-0000-000038060000}"/>
    <cellStyle name="百分比 2 4 4 4" xfId="9950" xr:uid="{00000000-0005-0000-0000-000039060000}"/>
    <cellStyle name="百分比 2 4 5" xfId="1013" xr:uid="{00000000-0005-0000-0000-00003A060000}"/>
    <cellStyle name="百分比 2 4 5 2" xfId="1014" xr:uid="{00000000-0005-0000-0000-00003B060000}"/>
    <cellStyle name="百分比 2 4 5 3" xfId="1015" xr:uid="{00000000-0005-0000-0000-00003C060000}"/>
    <cellStyle name="百分比 2 4 5 3 2" xfId="9953" xr:uid="{00000000-0005-0000-0000-00003D060000}"/>
    <cellStyle name="百分比 2 4 5 4" xfId="9952" xr:uid="{00000000-0005-0000-0000-00003E060000}"/>
    <cellStyle name="百分比 2 4 6" xfId="1016" xr:uid="{00000000-0005-0000-0000-00003F060000}"/>
    <cellStyle name="百分比 2 4 7" xfId="27748" xr:uid="{00000000-0005-0000-0000-000040060000}"/>
    <cellStyle name="百分比 2 5" xfId="37" xr:uid="{00000000-0005-0000-0000-000041060000}"/>
    <cellStyle name="百分比 2 5 2" xfId="465" xr:uid="{00000000-0005-0000-0000-000042060000}"/>
    <cellStyle name="百分比 2 5 2 2" xfId="1017" xr:uid="{00000000-0005-0000-0000-000043060000}"/>
    <cellStyle name="百分比 2 5 2 2 2" xfId="1018" xr:uid="{00000000-0005-0000-0000-000044060000}"/>
    <cellStyle name="百分比 2 5 2 2 2 2" xfId="1019" xr:uid="{00000000-0005-0000-0000-000045060000}"/>
    <cellStyle name="百分比 2 5 2 2 2 3" xfId="1020" xr:uid="{00000000-0005-0000-0000-000046060000}"/>
    <cellStyle name="百分比 2 5 2 2 2 3 2" xfId="9956" xr:uid="{00000000-0005-0000-0000-000047060000}"/>
    <cellStyle name="百分比 2 5 2 2 2 4" xfId="9955" xr:uid="{00000000-0005-0000-0000-000048060000}"/>
    <cellStyle name="百分比 2 5 2 2 3" xfId="1021" xr:uid="{00000000-0005-0000-0000-000049060000}"/>
    <cellStyle name="百分比 2 5 2 2 4" xfId="1022" xr:uid="{00000000-0005-0000-0000-00004A060000}"/>
    <cellStyle name="百分比 2 5 2 2 4 2" xfId="9957" xr:uid="{00000000-0005-0000-0000-00004B060000}"/>
    <cellStyle name="百分比 2 5 2 2 5" xfId="9954" xr:uid="{00000000-0005-0000-0000-00004C060000}"/>
    <cellStyle name="百分比 2 5 2 2 6" xfId="27754" xr:uid="{00000000-0005-0000-0000-00004D060000}"/>
    <cellStyle name="百分比 2 5 2 3" xfId="1023" xr:uid="{00000000-0005-0000-0000-00004E060000}"/>
    <cellStyle name="百分比 2 5 2 3 2" xfId="1024" xr:uid="{00000000-0005-0000-0000-00004F060000}"/>
    <cellStyle name="百分比 2 5 2 3 3" xfId="1025" xr:uid="{00000000-0005-0000-0000-000050060000}"/>
    <cellStyle name="百分比 2 5 2 3 3 2" xfId="9959" xr:uid="{00000000-0005-0000-0000-000051060000}"/>
    <cellStyle name="百分比 2 5 2 3 4" xfId="9958" xr:uid="{00000000-0005-0000-0000-000052060000}"/>
    <cellStyle name="百分比 2 5 2 4" xfId="1026" xr:uid="{00000000-0005-0000-0000-000053060000}"/>
    <cellStyle name="百分比 2 5 2 4 2" xfId="1027" xr:uid="{00000000-0005-0000-0000-000054060000}"/>
    <cellStyle name="百分比 2 5 2 4 3" xfId="1028" xr:uid="{00000000-0005-0000-0000-000055060000}"/>
    <cellStyle name="百分比 2 5 2 4 3 2" xfId="9961" xr:uid="{00000000-0005-0000-0000-000056060000}"/>
    <cellStyle name="百分比 2 5 2 4 4" xfId="9960" xr:uid="{00000000-0005-0000-0000-000057060000}"/>
    <cellStyle name="百分比 2 5 2 5" xfId="1029" xr:uid="{00000000-0005-0000-0000-000058060000}"/>
    <cellStyle name="百分比 2 5 2 6" xfId="9665" xr:uid="{00000000-0005-0000-0000-000059060000}"/>
    <cellStyle name="百分比 2 5 2 7" xfId="27753" xr:uid="{00000000-0005-0000-0000-00005A060000}"/>
    <cellStyle name="百分比 2 5 3" xfId="524" xr:uid="{00000000-0005-0000-0000-00005B060000}"/>
    <cellStyle name="百分比 2 5 3 2" xfId="1030" xr:uid="{00000000-0005-0000-0000-00005C060000}"/>
    <cellStyle name="百分比 2 5 3 2 2" xfId="1031" xr:uid="{00000000-0005-0000-0000-00005D060000}"/>
    <cellStyle name="百分比 2 5 3 2 3" xfId="1032" xr:uid="{00000000-0005-0000-0000-00005E060000}"/>
    <cellStyle name="百分比 2 5 3 2 3 2" xfId="9963" xr:uid="{00000000-0005-0000-0000-00005F060000}"/>
    <cellStyle name="百分比 2 5 3 2 4" xfId="9962" xr:uid="{00000000-0005-0000-0000-000060060000}"/>
    <cellStyle name="百分比 2 5 3 3" xfId="1033" xr:uid="{00000000-0005-0000-0000-000061060000}"/>
    <cellStyle name="百分比 2 5 3 4" xfId="1034" xr:uid="{00000000-0005-0000-0000-000062060000}"/>
    <cellStyle name="百分比 2 5 3 4 2" xfId="9964" xr:uid="{00000000-0005-0000-0000-000063060000}"/>
    <cellStyle name="百分比 2 5 3 5" xfId="27755" xr:uid="{00000000-0005-0000-0000-000064060000}"/>
    <cellStyle name="百分比 2 5 4" xfId="1035" xr:uid="{00000000-0005-0000-0000-000065060000}"/>
    <cellStyle name="百分比 2 5 4 2" xfId="1036" xr:uid="{00000000-0005-0000-0000-000066060000}"/>
    <cellStyle name="百分比 2 5 4 3" xfId="1037" xr:uid="{00000000-0005-0000-0000-000067060000}"/>
    <cellStyle name="百分比 2 5 4 3 2" xfId="9966" xr:uid="{00000000-0005-0000-0000-000068060000}"/>
    <cellStyle name="百分比 2 5 4 4" xfId="9965" xr:uid="{00000000-0005-0000-0000-000069060000}"/>
    <cellStyle name="百分比 2 5 5" xfId="1038" xr:uid="{00000000-0005-0000-0000-00006A060000}"/>
    <cellStyle name="百分比 2 5 5 2" xfId="1039" xr:uid="{00000000-0005-0000-0000-00006B060000}"/>
    <cellStyle name="百分比 2 5 5 3" xfId="1040" xr:uid="{00000000-0005-0000-0000-00006C060000}"/>
    <cellStyle name="百分比 2 5 5 3 2" xfId="9968" xr:uid="{00000000-0005-0000-0000-00006D060000}"/>
    <cellStyle name="百分比 2 5 5 4" xfId="9967" xr:uid="{00000000-0005-0000-0000-00006E060000}"/>
    <cellStyle name="百分比 2 5 6" xfId="1041" xr:uid="{00000000-0005-0000-0000-00006F060000}"/>
    <cellStyle name="百分比 2 5 7" xfId="27752" xr:uid="{00000000-0005-0000-0000-000070060000}"/>
    <cellStyle name="百分比 2 6" xfId="471" xr:uid="{00000000-0005-0000-0000-000071060000}"/>
    <cellStyle name="百分比 2 6 2" xfId="1042" xr:uid="{00000000-0005-0000-0000-000072060000}"/>
    <cellStyle name="百分比 2 6 2 2" xfId="1043" xr:uid="{00000000-0005-0000-0000-000073060000}"/>
    <cellStyle name="百分比 2 6 2 2 2" xfId="1044" xr:uid="{00000000-0005-0000-0000-000074060000}"/>
    <cellStyle name="百分比 2 6 2 2 3" xfId="1045" xr:uid="{00000000-0005-0000-0000-000075060000}"/>
    <cellStyle name="百分比 2 6 2 2 3 2" xfId="9971" xr:uid="{00000000-0005-0000-0000-000076060000}"/>
    <cellStyle name="百分比 2 6 2 2 4" xfId="9970" xr:uid="{00000000-0005-0000-0000-000077060000}"/>
    <cellStyle name="百分比 2 6 2 3" xfId="1046" xr:uid="{00000000-0005-0000-0000-000078060000}"/>
    <cellStyle name="百分比 2 6 2 4" xfId="1047" xr:uid="{00000000-0005-0000-0000-000079060000}"/>
    <cellStyle name="百分比 2 6 2 4 2" xfId="9972" xr:uid="{00000000-0005-0000-0000-00007A060000}"/>
    <cellStyle name="百分比 2 6 2 5" xfId="9969" xr:uid="{00000000-0005-0000-0000-00007B060000}"/>
    <cellStyle name="百分比 2 6 2 6" xfId="27757" xr:uid="{00000000-0005-0000-0000-00007C060000}"/>
    <cellStyle name="百分比 2 6 3" xfId="1048" xr:uid="{00000000-0005-0000-0000-00007D060000}"/>
    <cellStyle name="百分比 2 6 3 2" xfId="1049" xr:uid="{00000000-0005-0000-0000-00007E060000}"/>
    <cellStyle name="百分比 2 6 3 3" xfId="1050" xr:uid="{00000000-0005-0000-0000-00007F060000}"/>
    <cellStyle name="百分比 2 6 3 3 2" xfId="9974" xr:uid="{00000000-0005-0000-0000-000080060000}"/>
    <cellStyle name="百分比 2 6 3 4" xfId="9973" xr:uid="{00000000-0005-0000-0000-000081060000}"/>
    <cellStyle name="百分比 2 6 4" xfId="1051" xr:uid="{00000000-0005-0000-0000-000082060000}"/>
    <cellStyle name="百分比 2 6 4 2" xfId="1052" xr:uid="{00000000-0005-0000-0000-000083060000}"/>
    <cellStyle name="百分比 2 6 4 3" xfId="1053" xr:uid="{00000000-0005-0000-0000-000084060000}"/>
    <cellStyle name="百分比 2 6 4 3 2" xfId="9976" xr:uid="{00000000-0005-0000-0000-000085060000}"/>
    <cellStyle name="百分比 2 6 4 4" xfId="9975" xr:uid="{00000000-0005-0000-0000-000086060000}"/>
    <cellStyle name="百分比 2 6 5" xfId="1054" xr:uid="{00000000-0005-0000-0000-000087060000}"/>
    <cellStyle name="百分比 2 6 6" xfId="9671" xr:uid="{00000000-0005-0000-0000-000088060000}"/>
    <cellStyle name="百分比 2 6 7" xfId="27403" xr:uid="{00000000-0005-0000-0000-000089060000}"/>
    <cellStyle name="百分比 2 6 8" xfId="27756" xr:uid="{00000000-0005-0000-0000-00008A060000}"/>
    <cellStyle name="百分比 2 7" xfId="518" xr:uid="{00000000-0005-0000-0000-00008B060000}"/>
    <cellStyle name="百分比 2 7 2" xfId="1055" xr:uid="{00000000-0005-0000-0000-00008C060000}"/>
    <cellStyle name="百分比 2 7 2 2" xfId="1056" xr:uid="{00000000-0005-0000-0000-00008D060000}"/>
    <cellStyle name="百分比 2 7 2 3" xfId="1057" xr:uid="{00000000-0005-0000-0000-00008E060000}"/>
    <cellStyle name="百分比 2 7 2 3 2" xfId="9978" xr:uid="{00000000-0005-0000-0000-00008F060000}"/>
    <cellStyle name="百分比 2 7 2 4" xfId="9977" xr:uid="{00000000-0005-0000-0000-000090060000}"/>
    <cellStyle name="百分比 2 7 2 5" xfId="27759" xr:uid="{00000000-0005-0000-0000-000091060000}"/>
    <cellStyle name="百分比 2 7 3" xfId="1058" xr:uid="{00000000-0005-0000-0000-000092060000}"/>
    <cellStyle name="百分比 2 7 4" xfId="1059" xr:uid="{00000000-0005-0000-0000-000093060000}"/>
    <cellStyle name="百分比 2 7 4 2" xfId="9979" xr:uid="{00000000-0005-0000-0000-000094060000}"/>
    <cellStyle name="百分比 2 7 5" xfId="27758" xr:uid="{00000000-0005-0000-0000-000095060000}"/>
    <cellStyle name="百分比 2 8" xfId="1060" xr:uid="{00000000-0005-0000-0000-000096060000}"/>
    <cellStyle name="百分比 2 8 2" xfId="1061" xr:uid="{00000000-0005-0000-0000-000097060000}"/>
    <cellStyle name="百分比 2 8 3" xfId="1062" xr:uid="{00000000-0005-0000-0000-000098060000}"/>
    <cellStyle name="百分比 2 8 3 2" xfId="9981" xr:uid="{00000000-0005-0000-0000-000099060000}"/>
    <cellStyle name="百分比 2 8 4" xfId="9980" xr:uid="{00000000-0005-0000-0000-00009A060000}"/>
    <cellStyle name="百分比 2 8 5" xfId="27760" xr:uid="{00000000-0005-0000-0000-00009B060000}"/>
    <cellStyle name="百分比 2 9" xfId="1063" xr:uid="{00000000-0005-0000-0000-00009C060000}"/>
    <cellStyle name="百分比 2 9 2" xfId="1064" xr:uid="{00000000-0005-0000-0000-00009D060000}"/>
    <cellStyle name="百分比 2 9 3" xfId="1065" xr:uid="{00000000-0005-0000-0000-00009E060000}"/>
    <cellStyle name="百分比 2 9 3 2" xfId="9983" xr:uid="{00000000-0005-0000-0000-00009F060000}"/>
    <cellStyle name="百分比 2 9 4" xfId="9982" xr:uid="{00000000-0005-0000-0000-0000A0060000}"/>
    <cellStyle name="百分比 3" xfId="38" xr:uid="{00000000-0005-0000-0000-0000A1060000}"/>
    <cellStyle name="百分比 3 2" xfId="39" xr:uid="{00000000-0005-0000-0000-0000A2060000}"/>
    <cellStyle name="百分比 3 2 2" xfId="40" xr:uid="{00000000-0005-0000-0000-0000A3060000}"/>
    <cellStyle name="百分比 3 2 2 2" xfId="462" xr:uid="{00000000-0005-0000-0000-0000A4060000}"/>
    <cellStyle name="百分比 3 2 2 2 2" xfId="1066" xr:uid="{00000000-0005-0000-0000-0000A5060000}"/>
    <cellStyle name="百分比 3 2 2 2 2 2" xfId="1067" xr:uid="{00000000-0005-0000-0000-0000A6060000}"/>
    <cellStyle name="百分比 3 2 2 2 2 2 2" xfId="1068" xr:uid="{00000000-0005-0000-0000-0000A7060000}"/>
    <cellStyle name="百分比 3 2 2 2 2 2 3" xfId="1069" xr:uid="{00000000-0005-0000-0000-0000A8060000}"/>
    <cellStyle name="百分比 3 2 2 2 2 2 3 2" xfId="9986" xr:uid="{00000000-0005-0000-0000-0000A9060000}"/>
    <cellStyle name="百分比 3 2 2 2 2 2 4" xfId="9985" xr:uid="{00000000-0005-0000-0000-0000AA060000}"/>
    <cellStyle name="百分比 3 2 2 2 2 3" xfId="1070" xr:uid="{00000000-0005-0000-0000-0000AB060000}"/>
    <cellStyle name="百分比 3 2 2 2 2 4" xfId="1071" xr:uid="{00000000-0005-0000-0000-0000AC060000}"/>
    <cellStyle name="百分比 3 2 2 2 2 4 2" xfId="9987" xr:uid="{00000000-0005-0000-0000-0000AD060000}"/>
    <cellStyle name="百分比 3 2 2 2 2 5" xfId="9984" xr:uid="{00000000-0005-0000-0000-0000AE060000}"/>
    <cellStyle name="百分比 3 2 2 2 3" xfId="1072" xr:uid="{00000000-0005-0000-0000-0000AF060000}"/>
    <cellStyle name="百分比 3 2 2 2 3 2" xfId="1073" xr:uid="{00000000-0005-0000-0000-0000B0060000}"/>
    <cellStyle name="百分比 3 2 2 2 3 3" xfId="1074" xr:uid="{00000000-0005-0000-0000-0000B1060000}"/>
    <cellStyle name="百分比 3 2 2 2 3 3 2" xfId="9989" xr:uid="{00000000-0005-0000-0000-0000B2060000}"/>
    <cellStyle name="百分比 3 2 2 2 3 4" xfId="9988" xr:uid="{00000000-0005-0000-0000-0000B3060000}"/>
    <cellStyle name="百分比 3 2 2 2 4" xfId="1075" xr:uid="{00000000-0005-0000-0000-0000B4060000}"/>
    <cellStyle name="百分比 3 2 2 2 4 2" xfId="1076" xr:uid="{00000000-0005-0000-0000-0000B5060000}"/>
    <cellStyle name="百分比 3 2 2 2 4 3" xfId="1077" xr:uid="{00000000-0005-0000-0000-0000B6060000}"/>
    <cellStyle name="百分比 3 2 2 2 4 3 2" xfId="9991" xr:uid="{00000000-0005-0000-0000-0000B7060000}"/>
    <cellStyle name="百分比 3 2 2 2 4 4" xfId="9990" xr:uid="{00000000-0005-0000-0000-0000B8060000}"/>
    <cellStyle name="百分比 3 2 2 2 5" xfId="1078" xr:uid="{00000000-0005-0000-0000-0000B9060000}"/>
    <cellStyle name="百分比 3 2 2 2 6" xfId="9662" xr:uid="{00000000-0005-0000-0000-0000BA060000}"/>
    <cellStyle name="百分比 3 2 2 3" xfId="527" xr:uid="{00000000-0005-0000-0000-0000BB060000}"/>
    <cellStyle name="百分比 3 2 2 3 2" xfId="1079" xr:uid="{00000000-0005-0000-0000-0000BC060000}"/>
    <cellStyle name="百分比 3 2 2 3 2 2" xfId="1080" xr:uid="{00000000-0005-0000-0000-0000BD060000}"/>
    <cellStyle name="百分比 3 2 2 3 2 3" xfId="1081" xr:uid="{00000000-0005-0000-0000-0000BE060000}"/>
    <cellStyle name="百分比 3 2 2 3 2 3 2" xfId="9993" xr:uid="{00000000-0005-0000-0000-0000BF060000}"/>
    <cellStyle name="百分比 3 2 2 3 2 4" xfId="9992" xr:uid="{00000000-0005-0000-0000-0000C0060000}"/>
    <cellStyle name="百分比 3 2 2 3 3" xfId="1082" xr:uid="{00000000-0005-0000-0000-0000C1060000}"/>
    <cellStyle name="百分比 3 2 2 3 4" xfId="1083" xr:uid="{00000000-0005-0000-0000-0000C2060000}"/>
    <cellStyle name="百分比 3 2 2 3 4 2" xfId="9994" xr:uid="{00000000-0005-0000-0000-0000C3060000}"/>
    <cellStyle name="百分比 3 2 2 4" xfId="1084" xr:uid="{00000000-0005-0000-0000-0000C4060000}"/>
    <cellStyle name="百分比 3 2 2 4 2" xfId="1085" xr:uid="{00000000-0005-0000-0000-0000C5060000}"/>
    <cellStyle name="百分比 3 2 2 4 3" xfId="1086" xr:uid="{00000000-0005-0000-0000-0000C6060000}"/>
    <cellStyle name="百分比 3 2 2 4 3 2" xfId="9996" xr:uid="{00000000-0005-0000-0000-0000C7060000}"/>
    <cellStyle name="百分比 3 2 2 4 4" xfId="9995" xr:uid="{00000000-0005-0000-0000-0000C8060000}"/>
    <cellStyle name="百分比 3 2 2 5" xfId="1087" xr:uid="{00000000-0005-0000-0000-0000C9060000}"/>
    <cellStyle name="百分比 3 2 2 5 2" xfId="1088" xr:uid="{00000000-0005-0000-0000-0000CA060000}"/>
    <cellStyle name="百分比 3 2 2 5 3" xfId="1089" xr:uid="{00000000-0005-0000-0000-0000CB060000}"/>
    <cellStyle name="百分比 3 2 2 5 3 2" xfId="9998" xr:uid="{00000000-0005-0000-0000-0000CC060000}"/>
    <cellStyle name="百分比 3 2 2 5 4" xfId="9997" xr:uid="{00000000-0005-0000-0000-0000CD060000}"/>
    <cellStyle name="百分比 3 2 2 6" xfId="1090" xr:uid="{00000000-0005-0000-0000-0000CE060000}"/>
    <cellStyle name="百分比 3 2 3" xfId="463" xr:uid="{00000000-0005-0000-0000-0000CF060000}"/>
    <cellStyle name="百分比 3 2 3 2" xfId="1091" xr:uid="{00000000-0005-0000-0000-0000D0060000}"/>
    <cellStyle name="百分比 3 2 3 2 2" xfId="1092" xr:uid="{00000000-0005-0000-0000-0000D1060000}"/>
    <cellStyle name="百分比 3 2 3 2 2 2" xfId="1093" xr:uid="{00000000-0005-0000-0000-0000D2060000}"/>
    <cellStyle name="百分比 3 2 3 2 2 3" xfId="1094" xr:uid="{00000000-0005-0000-0000-0000D3060000}"/>
    <cellStyle name="百分比 3 2 3 2 2 3 2" xfId="10001" xr:uid="{00000000-0005-0000-0000-0000D4060000}"/>
    <cellStyle name="百分比 3 2 3 2 2 4" xfId="10000" xr:uid="{00000000-0005-0000-0000-0000D5060000}"/>
    <cellStyle name="百分比 3 2 3 2 3" xfId="1095" xr:uid="{00000000-0005-0000-0000-0000D6060000}"/>
    <cellStyle name="百分比 3 2 3 2 4" xfId="1096" xr:uid="{00000000-0005-0000-0000-0000D7060000}"/>
    <cellStyle name="百分比 3 2 3 2 4 2" xfId="10002" xr:uid="{00000000-0005-0000-0000-0000D8060000}"/>
    <cellStyle name="百分比 3 2 3 2 5" xfId="9999" xr:uid="{00000000-0005-0000-0000-0000D9060000}"/>
    <cellStyle name="百分比 3 2 3 3" xfId="1097" xr:uid="{00000000-0005-0000-0000-0000DA060000}"/>
    <cellStyle name="百分比 3 2 3 3 2" xfId="1098" xr:uid="{00000000-0005-0000-0000-0000DB060000}"/>
    <cellStyle name="百分比 3 2 3 3 3" xfId="1099" xr:uid="{00000000-0005-0000-0000-0000DC060000}"/>
    <cellStyle name="百分比 3 2 3 3 3 2" xfId="10004" xr:uid="{00000000-0005-0000-0000-0000DD060000}"/>
    <cellStyle name="百分比 3 2 3 3 4" xfId="10003" xr:uid="{00000000-0005-0000-0000-0000DE060000}"/>
    <cellStyle name="百分比 3 2 3 4" xfId="1100" xr:uid="{00000000-0005-0000-0000-0000DF060000}"/>
    <cellStyle name="百分比 3 2 3 4 2" xfId="1101" xr:uid="{00000000-0005-0000-0000-0000E0060000}"/>
    <cellStyle name="百分比 3 2 3 4 3" xfId="1102" xr:uid="{00000000-0005-0000-0000-0000E1060000}"/>
    <cellStyle name="百分比 3 2 3 4 3 2" xfId="10006" xr:uid="{00000000-0005-0000-0000-0000E2060000}"/>
    <cellStyle name="百分比 3 2 3 4 4" xfId="10005" xr:uid="{00000000-0005-0000-0000-0000E3060000}"/>
    <cellStyle name="百分比 3 2 3 5" xfId="1103" xr:uid="{00000000-0005-0000-0000-0000E4060000}"/>
    <cellStyle name="百分比 3 2 3 6" xfId="9663" xr:uid="{00000000-0005-0000-0000-0000E5060000}"/>
    <cellStyle name="百分比 3 2 3 7" xfId="27404" xr:uid="{00000000-0005-0000-0000-0000E6060000}"/>
    <cellStyle name="百分比 3 2 4" xfId="526" xr:uid="{00000000-0005-0000-0000-0000E7060000}"/>
    <cellStyle name="百分比 3 2 4 2" xfId="1104" xr:uid="{00000000-0005-0000-0000-0000E8060000}"/>
    <cellStyle name="百分比 3 2 4 2 2" xfId="1105" xr:uid="{00000000-0005-0000-0000-0000E9060000}"/>
    <cellStyle name="百分比 3 2 4 2 3" xfId="1106" xr:uid="{00000000-0005-0000-0000-0000EA060000}"/>
    <cellStyle name="百分比 3 2 4 2 3 2" xfId="10008" xr:uid="{00000000-0005-0000-0000-0000EB060000}"/>
    <cellStyle name="百分比 3 2 4 2 4" xfId="10007" xr:uid="{00000000-0005-0000-0000-0000EC060000}"/>
    <cellStyle name="百分比 3 2 4 3" xfId="1107" xr:uid="{00000000-0005-0000-0000-0000ED060000}"/>
    <cellStyle name="百分比 3 2 4 4" xfId="1108" xr:uid="{00000000-0005-0000-0000-0000EE060000}"/>
    <cellStyle name="百分比 3 2 4 4 2" xfId="10009" xr:uid="{00000000-0005-0000-0000-0000EF060000}"/>
    <cellStyle name="百分比 3 2 5" xfId="1109" xr:uid="{00000000-0005-0000-0000-0000F0060000}"/>
    <cellStyle name="百分比 3 2 5 2" xfId="1110" xr:uid="{00000000-0005-0000-0000-0000F1060000}"/>
    <cellStyle name="百分比 3 2 5 3" xfId="1111" xr:uid="{00000000-0005-0000-0000-0000F2060000}"/>
    <cellStyle name="百分比 3 2 5 3 2" xfId="10011" xr:uid="{00000000-0005-0000-0000-0000F3060000}"/>
    <cellStyle name="百分比 3 2 5 4" xfId="10010" xr:uid="{00000000-0005-0000-0000-0000F4060000}"/>
    <cellStyle name="百分比 3 2 6" xfId="1112" xr:uid="{00000000-0005-0000-0000-0000F5060000}"/>
    <cellStyle name="百分比 3 2 6 2" xfId="1113" xr:uid="{00000000-0005-0000-0000-0000F6060000}"/>
    <cellStyle name="百分比 3 2 6 3" xfId="1114" xr:uid="{00000000-0005-0000-0000-0000F7060000}"/>
    <cellStyle name="百分比 3 2 6 3 2" xfId="10013" xr:uid="{00000000-0005-0000-0000-0000F8060000}"/>
    <cellStyle name="百分比 3 2 6 4" xfId="10012" xr:uid="{00000000-0005-0000-0000-0000F9060000}"/>
    <cellStyle name="百分比 3 2 7" xfId="1115" xr:uid="{00000000-0005-0000-0000-0000FA060000}"/>
    <cellStyle name="百分比 3 3" xfId="41" xr:uid="{00000000-0005-0000-0000-0000FB060000}"/>
    <cellStyle name="百分比 3 3 2" xfId="461" xr:uid="{00000000-0005-0000-0000-0000FC060000}"/>
    <cellStyle name="百分比 3 3 2 2" xfId="1116" xr:uid="{00000000-0005-0000-0000-0000FD060000}"/>
    <cellStyle name="百分比 3 3 2 2 2" xfId="1117" xr:uid="{00000000-0005-0000-0000-0000FE060000}"/>
    <cellStyle name="百分比 3 3 2 2 2 2" xfId="1118" xr:uid="{00000000-0005-0000-0000-0000FF060000}"/>
    <cellStyle name="百分比 3 3 2 2 2 3" xfId="1119" xr:uid="{00000000-0005-0000-0000-000000070000}"/>
    <cellStyle name="百分比 3 3 2 2 2 3 2" xfId="10016" xr:uid="{00000000-0005-0000-0000-000001070000}"/>
    <cellStyle name="百分比 3 3 2 2 2 4" xfId="10015" xr:uid="{00000000-0005-0000-0000-000002070000}"/>
    <cellStyle name="百分比 3 3 2 2 3" xfId="1120" xr:uid="{00000000-0005-0000-0000-000003070000}"/>
    <cellStyle name="百分比 3 3 2 2 4" xfId="1121" xr:uid="{00000000-0005-0000-0000-000004070000}"/>
    <cellStyle name="百分比 3 3 2 2 4 2" xfId="10017" xr:uid="{00000000-0005-0000-0000-000005070000}"/>
    <cellStyle name="百分比 3 3 2 2 5" xfId="10014" xr:uid="{00000000-0005-0000-0000-000006070000}"/>
    <cellStyle name="百分比 3 3 2 3" xfId="1122" xr:uid="{00000000-0005-0000-0000-000007070000}"/>
    <cellStyle name="百分比 3 3 2 3 2" xfId="1123" xr:uid="{00000000-0005-0000-0000-000008070000}"/>
    <cellStyle name="百分比 3 3 2 3 3" xfId="1124" xr:uid="{00000000-0005-0000-0000-000009070000}"/>
    <cellStyle name="百分比 3 3 2 3 3 2" xfId="10019" xr:uid="{00000000-0005-0000-0000-00000A070000}"/>
    <cellStyle name="百分比 3 3 2 3 4" xfId="10018" xr:uid="{00000000-0005-0000-0000-00000B070000}"/>
    <cellStyle name="百分比 3 3 2 4" xfId="1125" xr:uid="{00000000-0005-0000-0000-00000C070000}"/>
    <cellStyle name="百分比 3 3 2 4 2" xfId="1126" xr:uid="{00000000-0005-0000-0000-00000D070000}"/>
    <cellStyle name="百分比 3 3 2 4 3" xfId="1127" xr:uid="{00000000-0005-0000-0000-00000E070000}"/>
    <cellStyle name="百分比 3 3 2 4 3 2" xfId="10021" xr:uid="{00000000-0005-0000-0000-00000F070000}"/>
    <cellStyle name="百分比 3 3 2 4 4" xfId="10020" xr:uid="{00000000-0005-0000-0000-000010070000}"/>
    <cellStyle name="百分比 3 3 2 5" xfId="1128" xr:uid="{00000000-0005-0000-0000-000011070000}"/>
    <cellStyle name="百分比 3 3 2 6" xfId="9661" xr:uid="{00000000-0005-0000-0000-000012070000}"/>
    <cellStyle name="百分比 3 3 3" xfId="528" xr:uid="{00000000-0005-0000-0000-000013070000}"/>
    <cellStyle name="百分比 3 3 3 2" xfId="1129" xr:uid="{00000000-0005-0000-0000-000014070000}"/>
    <cellStyle name="百分比 3 3 3 2 2" xfId="1130" xr:uid="{00000000-0005-0000-0000-000015070000}"/>
    <cellStyle name="百分比 3 3 3 2 3" xfId="1131" xr:uid="{00000000-0005-0000-0000-000016070000}"/>
    <cellStyle name="百分比 3 3 3 2 3 2" xfId="10023" xr:uid="{00000000-0005-0000-0000-000017070000}"/>
    <cellStyle name="百分比 3 3 3 2 4" xfId="10022" xr:uid="{00000000-0005-0000-0000-000018070000}"/>
    <cellStyle name="百分比 3 3 3 3" xfId="1132" xr:uid="{00000000-0005-0000-0000-000019070000}"/>
    <cellStyle name="百分比 3 3 3 4" xfId="1133" xr:uid="{00000000-0005-0000-0000-00001A070000}"/>
    <cellStyle name="百分比 3 3 3 4 2" xfId="10024" xr:uid="{00000000-0005-0000-0000-00001B070000}"/>
    <cellStyle name="百分比 3 3 4" xfId="1134" xr:uid="{00000000-0005-0000-0000-00001C070000}"/>
    <cellStyle name="百分比 3 3 4 2" xfId="1135" xr:uid="{00000000-0005-0000-0000-00001D070000}"/>
    <cellStyle name="百分比 3 3 4 3" xfId="1136" xr:uid="{00000000-0005-0000-0000-00001E070000}"/>
    <cellStyle name="百分比 3 3 4 3 2" xfId="10026" xr:uid="{00000000-0005-0000-0000-00001F070000}"/>
    <cellStyle name="百分比 3 3 4 4" xfId="10025" xr:uid="{00000000-0005-0000-0000-000020070000}"/>
    <cellStyle name="百分比 3 3 5" xfId="1137" xr:uid="{00000000-0005-0000-0000-000021070000}"/>
    <cellStyle name="百分比 3 3 5 2" xfId="1138" xr:uid="{00000000-0005-0000-0000-000022070000}"/>
    <cellStyle name="百分比 3 3 5 3" xfId="1139" xr:uid="{00000000-0005-0000-0000-000023070000}"/>
    <cellStyle name="百分比 3 3 5 3 2" xfId="10028" xr:uid="{00000000-0005-0000-0000-000024070000}"/>
    <cellStyle name="百分比 3 3 5 4" xfId="10027" xr:uid="{00000000-0005-0000-0000-000025070000}"/>
    <cellStyle name="百分比 3 3 6" xfId="1140" xr:uid="{00000000-0005-0000-0000-000026070000}"/>
    <cellStyle name="百分比 3 4" xfId="464" xr:uid="{00000000-0005-0000-0000-000027070000}"/>
    <cellStyle name="百分比 3 4 2" xfId="1141" xr:uid="{00000000-0005-0000-0000-000028070000}"/>
    <cellStyle name="百分比 3 4 2 2" xfId="1142" xr:uid="{00000000-0005-0000-0000-000029070000}"/>
    <cellStyle name="百分比 3 4 2 2 2" xfId="1143" xr:uid="{00000000-0005-0000-0000-00002A070000}"/>
    <cellStyle name="百分比 3 4 2 2 3" xfId="1144" xr:uid="{00000000-0005-0000-0000-00002B070000}"/>
    <cellStyle name="百分比 3 4 2 2 3 2" xfId="10031" xr:uid="{00000000-0005-0000-0000-00002C070000}"/>
    <cellStyle name="百分比 3 4 2 2 4" xfId="10030" xr:uid="{00000000-0005-0000-0000-00002D070000}"/>
    <cellStyle name="百分比 3 4 2 3" xfId="1145" xr:uid="{00000000-0005-0000-0000-00002E070000}"/>
    <cellStyle name="百分比 3 4 2 4" xfId="1146" xr:uid="{00000000-0005-0000-0000-00002F070000}"/>
    <cellStyle name="百分比 3 4 2 4 2" xfId="10032" xr:uid="{00000000-0005-0000-0000-000030070000}"/>
    <cellStyle name="百分比 3 4 2 5" xfId="10029" xr:uid="{00000000-0005-0000-0000-000031070000}"/>
    <cellStyle name="百分比 3 4 3" xfId="1147" xr:uid="{00000000-0005-0000-0000-000032070000}"/>
    <cellStyle name="百分比 3 4 3 2" xfId="1148" xr:uid="{00000000-0005-0000-0000-000033070000}"/>
    <cellStyle name="百分比 3 4 3 3" xfId="1149" xr:uid="{00000000-0005-0000-0000-000034070000}"/>
    <cellStyle name="百分比 3 4 3 3 2" xfId="10034" xr:uid="{00000000-0005-0000-0000-000035070000}"/>
    <cellStyle name="百分比 3 4 3 4" xfId="10033" xr:uid="{00000000-0005-0000-0000-000036070000}"/>
    <cellStyle name="百分比 3 4 4" xfId="1150" xr:uid="{00000000-0005-0000-0000-000037070000}"/>
    <cellStyle name="百分比 3 4 4 2" xfId="1151" xr:uid="{00000000-0005-0000-0000-000038070000}"/>
    <cellStyle name="百分比 3 4 4 3" xfId="1152" xr:uid="{00000000-0005-0000-0000-000039070000}"/>
    <cellStyle name="百分比 3 4 4 3 2" xfId="10036" xr:uid="{00000000-0005-0000-0000-00003A070000}"/>
    <cellStyle name="百分比 3 4 4 4" xfId="10035" xr:uid="{00000000-0005-0000-0000-00003B070000}"/>
    <cellStyle name="百分比 3 4 5" xfId="1153" xr:uid="{00000000-0005-0000-0000-00003C070000}"/>
    <cellStyle name="百分比 3 4 6" xfId="9664" xr:uid="{00000000-0005-0000-0000-00003D070000}"/>
    <cellStyle name="百分比 3 4 7" xfId="27405" xr:uid="{00000000-0005-0000-0000-00003E070000}"/>
    <cellStyle name="百分比 3 5" xfId="525" xr:uid="{00000000-0005-0000-0000-00003F070000}"/>
    <cellStyle name="百分比 3 5 2" xfId="1154" xr:uid="{00000000-0005-0000-0000-000040070000}"/>
    <cellStyle name="百分比 3 5 2 2" xfId="1155" xr:uid="{00000000-0005-0000-0000-000041070000}"/>
    <cellStyle name="百分比 3 5 2 3" xfId="1156" xr:uid="{00000000-0005-0000-0000-000042070000}"/>
    <cellStyle name="百分比 3 5 2 3 2" xfId="10038" xr:uid="{00000000-0005-0000-0000-000043070000}"/>
    <cellStyle name="百分比 3 5 2 4" xfId="10037" xr:uid="{00000000-0005-0000-0000-000044070000}"/>
    <cellStyle name="百分比 3 5 3" xfId="1157" xr:uid="{00000000-0005-0000-0000-000045070000}"/>
    <cellStyle name="百分比 3 5 4" xfId="1158" xr:uid="{00000000-0005-0000-0000-000046070000}"/>
    <cellStyle name="百分比 3 5 4 2" xfId="10039" xr:uid="{00000000-0005-0000-0000-000047070000}"/>
    <cellStyle name="百分比 3 6" xfId="1159" xr:uid="{00000000-0005-0000-0000-000048070000}"/>
    <cellStyle name="百分比 3 6 2" xfId="1160" xr:uid="{00000000-0005-0000-0000-000049070000}"/>
    <cellStyle name="百分比 3 6 3" xfId="1161" xr:uid="{00000000-0005-0000-0000-00004A070000}"/>
    <cellStyle name="百分比 3 6 3 2" xfId="10041" xr:uid="{00000000-0005-0000-0000-00004B070000}"/>
    <cellStyle name="百分比 3 6 4" xfId="10040" xr:uid="{00000000-0005-0000-0000-00004C070000}"/>
    <cellStyle name="百分比 3 7" xfId="1162" xr:uid="{00000000-0005-0000-0000-00004D070000}"/>
    <cellStyle name="百分比 3 7 2" xfId="1163" xr:uid="{00000000-0005-0000-0000-00004E070000}"/>
    <cellStyle name="百分比 3 7 3" xfId="1164" xr:uid="{00000000-0005-0000-0000-00004F070000}"/>
    <cellStyle name="百分比 3 7 3 2" xfId="10043" xr:uid="{00000000-0005-0000-0000-000050070000}"/>
    <cellStyle name="百分比 3 7 4" xfId="10042" xr:uid="{00000000-0005-0000-0000-000051070000}"/>
    <cellStyle name="百分比 3 8" xfId="1165" xr:uid="{00000000-0005-0000-0000-000052070000}"/>
    <cellStyle name="百分比 4" xfId="42" xr:uid="{00000000-0005-0000-0000-000053070000}"/>
    <cellStyle name="百分比 4 2" xfId="43" xr:uid="{00000000-0005-0000-0000-000054070000}"/>
    <cellStyle name="百分比 4 2 2" xfId="459" xr:uid="{00000000-0005-0000-0000-000055070000}"/>
    <cellStyle name="百分比 4 2 2 2" xfId="1166" xr:uid="{00000000-0005-0000-0000-000056070000}"/>
    <cellStyle name="百分比 4 2 2 2 2" xfId="1167" xr:uid="{00000000-0005-0000-0000-000057070000}"/>
    <cellStyle name="百分比 4 2 2 2 2 2" xfId="1168" xr:uid="{00000000-0005-0000-0000-000058070000}"/>
    <cellStyle name="百分比 4 2 2 2 2 3" xfId="1169" xr:uid="{00000000-0005-0000-0000-000059070000}"/>
    <cellStyle name="百分比 4 2 2 2 2 3 2" xfId="10046" xr:uid="{00000000-0005-0000-0000-00005A070000}"/>
    <cellStyle name="百分比 4 2 2 2 2 4" xfId="10045" xr:uid="{00000000-0005-0000-0000-00005B070000}"/>
    <cellStyle name="百分比 4 2 2 2 3" xfId="1170" xr:uid="{00000000-0005-0000-0000-00005C070000}"/>
    <cellStyle name="百分比 4 2 2 2 4" xfId="1171" xr:uid="{00000000-0005-0000-0000-00005D070000}"/>
    <cellStyle name="百分比 4 2 2 2 4 2" xfId="10047" xr:uid="{00000000-0005-0000-0000-00005E070000}"/>
    <cellStyle name="百分比 4 2 2 2 5" xfId="10044" xr:uid="{00000000-0005-0000-0000-00005F070000}"/>
    <cellStyle name="百分比 4 2 2 3" xfId="1172" xr:uid="{00000000-0005-0000-0000-000060070000}"/>
    <cellStyle name="百分比 4 2 2 3 2" xfId="1173" xr:uid="{00000000-0005-0000-0000-000061070000}"/>
    <cellStyle name="百分比 4 2 2 3 3" xfId="1174" xr:uid="{00000000-0005-0000-0000-000062070000}"/>
    <cellStyle name="百分比 4 2 2 3 3 2" xfId="10049" xr:uid="{00000000-0005-0000-0000-000063070000}"/>
    <cellStyle name="百分比 4 2 2 3 4" xfId="10048" xr:uid="{00000000-0005-0000-0000-000064070000}"/>
    <cellStyle name="百分比 4 2 2 4" xfId="1175" xr:uid="{00000000-0005-0000-0000-000065070000}"/>
    <cellStyle name="百分比 4 2 2 4 2" xfId="1176" xr:uid="{00000000-0005-0000-0000-000066070000}"/>
    <cellStyle name="百分比 4 2 2 4 3" xfId="1177" xr:uid="{00000000-0005-0000-0000-000067070000}"/>
    <cellStyle name="百分比 4 2 2 4 3 2" xfId="10051" xr:uid="{00000000-0005-0000-0000-000068070000}"/>
    <cellStyle name="百分比 4 2 2 4 4" xfId="10050" xr:uid="{00000000-0005-0000-0000-000069070000}"/>
    <cellStyle name="百分比 4 2 2 5" xfId="1178" xr:uid="{00000000-0005-0000-0000-00006A070000}"/>
    <cellStyle name="百分比 4 2 2 6" xfId="9659" xr:uid="{00000000-0005-0000-0000-00006B070000}"/>
    <cellStyle name="百分比 4 2 3" xfId="530" xr:uid="{00000000-0005-0000-0000-00006C070000}"/>
    <cellStyle name="百分比 4 2 3 2" xfId="1179" xr:uid="{00000000-0005-0000-0000-00006D070000}"/>
    <cellStyle name="百分比 4 2 3 2 2" xfId="1180" xr:uid="{00000000-0005-0000-0000-00006E070000}"/>
    <cellStyle name="百分比 4 2 3 2 3" xfId="1181" xr:uid="{00000000-0005-0000-0000-00006F070000}"/>
    <cellStyle name="百分比 4 2 3 2 3 2" xfId="10053" xr:uid="{00000000-0005-0000-0000-000070070000}"/>
    <cellStyle name="百分比 4 2 3 2 4" xfId="10052" xr:uid="{00000000-0005-0000-0000-000071070000}"/>
    <cellStyle name="百分比 4 2 3 3" xfId="1182" xr:uid="{00000000-0005-0000-0000-000072070000}"/>
    <cellStyle name="百分比 4 2 3 4" xfId="1183" xr:uid="{00000000-0005-0000-0000-000073070000}"/>
    <cellStyle name="百分比 4 2 3 4 2" xfId="10054" xr:uid="{00000000-0005-0000-0000-000074070000}"/>
    <cellStyle name="百分比 4 2 4" xfId="1184" xr:uid="{00000000-0005-0000-0000-000075070000}"/>
    <cellStyle name="百分比 4 2 4 2" xfId="1185" xr:uid="{00000000-0005-0000-0000-000076070000}"/>
    <cellStyle name="百分比 4 2 4 3" xfId="1186" xr:uid="{00000000-0005-0000-0000-000077070000}"/>
    <cellStyle name="百分比 4 2 4 3 2" xfId="10056" xr:uid="{00000000-0005-0000-0000-000078070000}"/>
    <cellStyle name="百分比 4 2 4 4" xfId="10055" xr:uid="{00000000-0005-0000-0000-000079070000}"/>
    <cellStyle name="百分比 4 2 5" xfId="1187" xr:uid="{00000000-0005-0000-0000-00007A070000}"/>
    <cellStyle name="百分比 4 2 5 2" xfId="1188" xr:uid="{00000000-0005-0000-0000-00007B070000}"/>
    <cellStyle name="百分比 4 2 5 3" xfId="1189" xr:uid="{00000000-0005-0000-0000-00007C070000}"/>
    <cellStyle name="百分比 4 2 5 3 2" xfId="10058" xr:uid="{00000000-0005-0000-0000-00007D070000}"/>
    <cellStyle name="百分比 4 2 5 4" xfId="10057" xr:uid="{00000000-0005-0000-0000-00007E070000}"/>
    <cellStyle name="百分比 4 2 6" xfId="1190" xr:uid="{00000000-0005-0000-0000-00007F070000}"/>
    <cellStyle name="百分比 4 3" xfId="460" xr:uid="{00000000-0005-0000-0000-000080070000}"/>
    <cellStyle name="百分比 4 3 2" xfId="1191" xr:uid="{00000000-0005-0000-0000-000081070000}"/>
    <cellStyle name="百分比 4 3 2 2" xfId="1192" xr:uid="{00000000-0005-0000-0000-000082070000}"/>
    <cellStyle name="百分比 4 3 2 2 2" xfId="1193" xr:uid="{00000000-0005-0000-0000-000083070000}"/>
    <cellStyle name="百分比 4 3 2 2 3" xfId="1194" xr:uid="{00000000-0005-0000-0000-000084070000}"/>
    <cellStyle name="百分比 4 3 2 2 3 2" xfId="10061" xr:uid="{00000000-0005-0000-0000-000085070000}"/>
    <cellStyle name="百分比 4 3 2 2 4" xfId="10060" xr:uid="{00000000-0005-0000-0000-000086070000}"/>
    <cellStyle name="百分比 4 3 2 3" xfId="1195" xr:uid="{00000000-0005-0000-0000-000087070000}"/>
    <cellStyle name="百分比 4 3 2 4" xfId="1196" xr:uid="{00000000-0005-0000-0000-000088070000}"/>
    <cellStyle name="百分比 4 3 2 4 2" xfId="10062" xr:uid="{00000000-0005-0000-0000-000089070000}"/>
    <cellStyle name="百分比 4 3 2 5" xfId="10059" xr:uid="{00000000-0005-0000-0000-00008A070000}"/>
    <cellStyle name="百分比 4 3 3" xfId="1197" xr:uid="{00000000-0005-0000-0000-00008B070000}"/>
    <cellStyle name="百分比 4 3 3 2" xfId="1198" xr:uid="{00000000-0005-0000-0000-00008C070000}"/>
    <cellStyle name="百分比 4 3 3 3" xfId="1199" xr:uid="{00000000-0005-0000-0000-00008D070000}"/>
    <cellStyle name="百分比 4 3 3 3 2" xfId="10064" xr:uid="{00000000-0005-0000-0000-00008E070000}"/>
    <cellStyle name="百分比 4 3 3 4" xfId="10063" xr:uid="{00000000-0005-0000-0000-00008F070000}"/>
    <cellStyle name="百分比 4 3 4" xfId="1200" xr:uid="{00000000-0005-0000-0000-000090070000}"/>
    <cellStyle name="百分比 4 3 4 2" xfId="1201" xr:uid="{00000000-0005-0000-0000-000091070000}"/>
    <cellStyle name="百分比 4 3 4 3" xfId="1202" xr:uid="{00000000-0005-0000-0000-000092070000}"/>
    <cellStyle name="百分比 4 3 4 3 2" xfId="10066" xr:uid="{00000000-0005-0000-0000-000093070000}"/>
    <cellStyle name="百分比 4 3 4 4" xfId="10065" xr:uid="{00000000-0005-0000-0000-000094070000}"/>
    <cellStyle name="百分比 4 3 5" xfId="1203" xr:uid="{00000000-0005-0000-0000-000095070000}"/>
    <cellStyle name="百分比 4 3 6" xfId="9660" xr:uid="{00000000-0005-0000-0000-000096070000}"/>
    <cellStyle name="百分比 4 3 7" xfId="27406" xr:uid="{00000000-0005-0000-0000-000097070000}"/>
    <cellStyle name="百分比 4 4" xfId="529" xr:uid="{00000000-0005-0000-0000-000098070000}"/>
    <cellStyle name="百分比 4 4 2" xfId="1204" xr:uid="{00000000-0005-0000-0000-000099070000}"/>
    <cellStyle name="百分比 4 4 2 2" xfId="1205" xr:uid="{00000000-0005-0000-0000-00009A070000}"/>
    <cellStyle name="百分比 4 4 2 3" xfId="1206" xr:uid="{00000000-0005-0000-0000-00009B070000}"/>
    <cellStyle name="百分比 4 4 2 3 2" xfId="10068" xr:uid="{00000000-0005-0000-0000-00009C070000}"/>
    <cellStyle name="百分比 4 4 2 4" xfId="10067" xr:uid="{00000000-0005-0000-0000-00009D070000}"/>
    <cellStyle name="百分比 4 4 3" xfId="1207" xr:uid="{00000000-0005-0000-0000-00009E070000}"/>
    <cellStyle name="百分比 4 4 4" xfId="1208" xr:uid="{00000000-0005-0000-0000-00009F070000}"/>
    <cellStyle name="百分比 4 4 4 2" xfId="10069" xr:uid="{00000000-0005-0000-0000-0000A0070000}"/>
    <cellStyle name="百分比 4 5" xfId="1209" xr:uid="{00000000-0005-0000-0000-0000A1070000}"/>
    <cellStyle name="百分比 4 5 2" xfId="1210" xr:uid="{00000000-0005-0000-0000-0000A2070000}"/>
    <cellStyle name="百分比 4 5 3" xfId="1211" xr:uid="{00000000-0005-0000-0000-0000A3070000}"/>
    <cellStyle name="百分比 4 5 3 2" xfId="10071" xr:uid="{00000000-0005-0000-0000-0000A4070000}"/>
    <cellStyle name="百分比 4 5 4" xfId="10070" xr:uid="{00000000-0005-0000-0000-0000A5070000}"/>
    <cellStyle name="百分比 4 6" xfId="1212" xr:uid="{00000000-0005-0000-0000-0000A6070000}"/>
    <cellStyle name="百分比 4 6 2" xfId="1213" xr:uid="{00000000-0005-0000-0000-0000A7070000}"/>
    <cellStyle name="百分比 4 6 3" xfId="1214" xr:uid="{00000000-0005-0000-0000-0000A8070000}"/>
    <cellStyle name="百分比 4 6 3 2" xfId="10073" xr:uid="{00000000-0005-0000-0000-0000A9070000}"/>
    <cellStyle name="百分比 4 6 4" xfId="10072" xr:uid="{00000000-0005-0000-0000-0000AA070000}"/>
    <cellStyle name="百分比 4 7" xfId="1215" xr:uid="{00000000-0005-0000-0000-0000AB070000}"/>
    <cellStyle name="百分比 5" xfId="27628" xr:uid="{00000000-0005-0000-0000-0000AC070000}"/>
    <cellStyle name="捠壿 [0.00]_Region Orders (2)" xfId="15508" xr:uid="{00000000-0005-0000-0000-0000AD070000}"/>
    <cellStyle name="捠壿_Region Orders (2)" xfId="15509" xr:uid="{00000000-0005-0000-0000-0000AE070000}"/>
    <cellStyle name="编号" xfId="15510" xr:uid="{00000000-0005-0000-0000-0000AF070000}"/>
    <cellStyle name="标题 1 2" xfId="15511" xr:uid="{00000000-0005-0000-0000-0000B0070000}"/>
    <cellStyle name="标题 1 2 2" xfId="15512" xr:uid="{00000000-0005-0000-0000-0000B1070000}"/>
    <cellStyle name="标题 1 2 2 2" xfId="15513" xr:uid="{00000000-0005-0000-0000-0000B2070000}"/>
    <cellStyle name="标题 1 2 2 3" xfId="27762" xr:uid="{00000000-0005-0000-0000-0000B3070000}"/>
    <cellStyle name="标题 1 2 3" xfId="27761" xr:uid="{00000000-0005-0000-0000-0000B4070000}"/>
    <cellStyle name="标题 1 3" xfId="27763" xr:uid="{00000000-0005-0000-0000-0000B5070000}"/>
    <cellStyle name="标题 1 3 2" xfId="27764" xr:uid="{00000000-0005-0000-0000-0000B6070000}"/>
    <cellStyle name="标题 2 2" xfId="15514" xr:uid="{00000000-0005-0000-0000-0000B7070000}"/>
    <cellStyle name="标题 2 2 2" xfId="15515" xr:uid="{00000000-0005-0000-0000-0000B8070000}"/>
    <cellStyle name="标题 2 2 2 2" xfId="15516" xr:uid="{00000000-0005-0000-0000-0000B9070000}"/>
    <cellStyle name="标题 2 2 2 3" xfId="27766" xr:uid="{00000000-0005-0000-0000-0000BA070000}"/>
    <cellStyle name="标题 2 2 3" xfId="27765" xr:uid="{00000000-0005-0000-0000-0000BB070000}"/>
    <cellStyle name="标题 2 3" xfId="27767" xr:uid="{00000000-0005-0000-0000-0000BC070000}"/>
    <cellStyle name="标题 2 3 2" xfId="27768" xr:uid="{00000000-0005-0000-0000-0000BD070000}"/>
    <cellStyle name="标题 3 2" xfId="15517" xr:uid="{00000000-0005-0000-0000-0000BE070000}"/>
    <cellStyle name="标题 3 2 2" xfId="15518" xr:uid="{00000000-0005-0000-0000-0000BF070000}"/>
    <cellStyle name="标题 3 2 2 2" xfId="15519" xr:uid="{00000000-0005-0000-0000-0000C0070000}"/>
    <cellStyle name="标题 3 2 2 3" xfId="27770" xr:uid="{00000000-0005-0000-0000-0000C1070000}"/>
    <cellStyle name="标题 3 2 3" xfId="27769" xr:uid="{00000000-0005-0000-0000-0000C2070000}"/>
    <cellStyle name="标题 3 3" xfId="27771" xr:uid="{00000000-0005-0000-0000-0000C3070000}"/>
    <cellStyle name="标题 3 3 2" xfId="27772" xr:uid="{00000000-0005-0000-0000-0000C4070000}"/>
    <cellStyle name="标题 4 2" xfId="15520" xr:uid="{00000000-0005-0000-0000-0000C5070000}"/>
    <cellStyle name="标题 4 2 2" xfId="15521" xr:uid="{00000000-0005-0000-0000-0000C6070000}"/>
    <cellStyle name="标题 4 2 2 2" xfId="15522" xr:uid="{00000000-0005-0000-0000-0000C7070000}"/>
    <cellStyle name="标题 4 2 2 3" xfId="27774" xr:uid="{00000000-0005-0000-0000-0000C8070000}"/>
    <cellStyle name="标题 4 2 3" xfId="27773" xr:uid="{00000000-0005-0000-0000-0000C9070000}"/>
    <cellStyle name="标题 4 3" xfId="27775" xr:uid="{00000000-0005-0000-0000-0000CA070000}"/>
    <cellStyle name="标题 4 3 2" xfId="27776" xr:uid="{00000000-0005-0000-0000-0000CB070000}"/>
    <cellStyle name="标题 5" xfId="15523" xr:uid="{00000000-0005-0000-0000-0000CC070000}"/>
    <cellStyle name="标题 5 2" xfId="15524" xr:uid="{00000000-0005-0000-0000-0000CD070000}"/>
    <cellStyle name="标题 5 2 2" xfId="15525" xr:uid="{00000000-0005-0000-0000-0000CE070000}"/>
    <cellStyle name="标题 5 2 3" xfId="27778" xr:uid="{00000000-0005-0000-0000-0000CF070000}"/>
    <cellStyle name="标题 5 3" xfId="27777" xr:uid="{00000000-0005-0000-0000-0000D0070000}"/>
    <cellStyle name="标题 6" xfId="27779" xr:uid="{00000000-0005-0000-0000-0000D1070000}"/>
    <cellStyle name="标题 6 2" xfId="27780" xr:uid="{00000000-0005-0000-0000-0000D2070000}"/>
    <cellStyle name="标题1" xfId="15526" xr:uid="{00000000-0005-0000-0000-0000D3070000}"/>
    <cellStyle name="表标题" xfId="15527" xr:uid="{00000000-0005-0000-0000-0000D4070000}"/>
    <cellStyle name="表标题 2" xfId="15528" xr:uid="{00000000-0005-0000-0000-0000D5070000}"/>
    <cellStyle name="表标题 3" xfId="15529" xr:uid="{00000000-0005-0000-0000-0000D6070000}"/>
    <cellStyle name="部门" xfId="15530" xr:uid="{00000000-0005-0000-0000-0000D7070000}"/>
    <cellStyle name="差 2" xfId="15531" xr:uid="{00000000-0005-0000-0000-0000D8070000}"/>
    <cellStyle name="差 2 2" xfId="15532" xr:uid="{00000000-0005-0000-0000-0000D9070000}"/>
    <cellStyle name="差 2 2 2" xfId="27407" xr:uid="{00000000-0005-0000-0000-0000DA070000}"/>
    <cellStyle name="差 2 2 3" xfId="27782" xr:uid="{00000000-0005-0000-0000-0000DB070000}"/>
    <cellStyle name="差 2 3" xfId="15533" xr:uid="{00000000-0005-0000-0000-0000DC070000}"/>
    <cellStyle name="差 2 3 2" xfId="27408" xr:uid="{00000000-0005-0000-0000-0000DD070000}"/>
    <cellStyle name="差 2 4" xfId="15534" xr:uid="{00000000-0005-0000-0000-0000DE070000}"/>
    <cellStyle name="差 2 5" xfId="27781" xr:uid="{00000000-0005-0000-0000-0000DF070000}"/>
    <cellStyle name="差 3" xfId="27783" xr:uid="{00000000-0005-0000-0000-0000E0070000}"/>
    <cellStyle name="差 3 2" xfId="27784" xr:uid="{00000000-0005-0000-0000-0000E1070000}"/>
    <cellStyle name="差_（直比12%） 曹县2015年预算表格" xfId="15535" xr:uid="{00000000-0005-0000-0000-0000E2070000}"/>
    <cellStyle name="差_（直比12%） 曹县2015年预算表格 2" xfId="15536" xr:uid="{00000000-0005-0000-0000-0000E3070000}"/>
    <cellStyle name="差_（直比12%） 曹县2015年预算表格 3" xfId="15537" xr:uid="{00000000-0005-0000-0000-0000E4070000}"/>
    <cellStyle name="差_（直比12%） 曹县2015年预算表格调结余调入" xfId="15538" xr:uid="{00000000-0005-0000-0000-0000E5070000}"/>
    <cellStyle name="差_（直比12%） 曹县2015年预算表格调结余调入 2" xfId="15539" xr:uid="{00000000-0005-0000-0000-0000E6070000}"/>
    <cellStyle name="差_（直比12%） 曹县2015年预算表格调结余调入 3" xfId="15540" xr:uid="{00000000-0005-0000-0000-0000E7070000}"/>
    <cellStyle name="差_★2014年海阳市财政预算收支安排草案" xfId="15541" xr:uid="{00000000-0005-0000-0000-0000E8070000}"/>
    <cellStyle name="差_★2014年海阳市财政预算收支安排草案 2" xfId="15542" xr:uid="{00000000-0005-0000-0000-0000E9070000}"/>
    <cellStyle name="差_★2014年海阳市财政预算收支安排草案 2 2" xfId="15543" xr:uid="{00000000-0005-0000-0000-0000EA070000}"/>
    <cellStyle name="差_★2014年海阳市财政预算收支安排草案 2 3" xfId="15544" xr:uid="{00000000-0005-0000-0000-0000EB070000}"/>
    <cellStyle name="差_★2014年海阳市财政预算收支安排草案 2_龙口修改15" xfId="15545" xr:uid="{00000000-0005-0000-0000-0000EC070000}"/>
    <cellStyle name="差_★2014年海阳市财政预算收支安排草案 2_龙口修改15 2" xfId="15546" xr:uid="{00000000-0005-0000-0000-0000ED070000}"/>
    <cellStyle name="差_★2014年海阳市财政预算收支安排草案 2_龙口修改15 3" xfId="15547" xr:uid="{00000000-0005-0000-0000-0000EE070000}"/>
    <cellStyle name="差_★2014年海阳市财政预算收支安排草案 3" xfId="15548" xr:uid="{00000000-0005-0000-0000-0000EF070000}"/>
    <cellStyle name="差_★2014年海阳市财政预算收支安排草案 4" xfId="15549" xr:uid="{00000000-0005-0000-0000-0000F0070000}"/>
    <cellStyle name="差_★2014年海阳市财政预算收支安排草案_龙口修改15" xfId="15550" xr:uid="{00000000-0005-0000-0000-0000F1070000}"/>
    <cellStyle name="差_★2014年海阳市财政预算收支安排草案_龙口修改15 2" xfId="15551" xr:uid="{00000000-0005-0000-0000-0000F2070000}"/>
    <cellStyle name="差_★2014年海阳市财政预算收支安排草案_龙口修改15 3" xfId="15552" xr:uid="{00000000-0005-0000-0000-0000F3070000}"/>
    <cellStyle name="差_00" xfId="15553" xr:uid="{00000000-0005-0000-0000-0000F4070000}"/>
    <cellStyle name="差_00 2" xfId="15554" xr:uid="{00000000-0005-0000-0000-0000F5070000}"/>
    <cellStyle name="差_00 3" xfId="15555" xr:uid="{00000000-0005-0000-0000-0000F6070000}"/>
    <cellStyle name="差_00 4" xfId="27785" xr:uid="{00000000-0005-0000-0000-0000F7070000}"/>
    <cellStyle name="差_00青岛" xfId="15556" xr:uid="{00000000-0005-0000-0000-0000F8070000}"/>
    <cellStyle name="差_00青岛 2" xfId="15557" xr:uid="{00000000-0005-0000-0000-0000F9070000}"/>
    <cellStyle name="差_00青岛 3" xfId="15558" xr:uid="{00000000-0005-0000-0000-0000FA070000}"/>
    <cellStyle name="差_00青岛 4" xfId="27786" xr:uid="{00000000-0005-0000-0000-0000FB070000}"/>
    <cellStyle name="差_02济南" xfId="15559" xr:uid="{00000000-0005-0000-0000-0000FC070000}"/>
    <cellStyle name="差_02济南 2" xfId="15560" xr:uid="{00000000-0005-0000-0000-0000FD070000}"/>
    <cellStyle name="差_02济南 3" xfId="15561" xr:uid="{00000000-0005-0000-0000-0000FE070000}"/>
    <cellStyle name="差_04高新区2015年预算表格（20141222）新-发乡镇" xfId="15562" xr:uid="{00000000-0005-0000-0000-0000FF070000}"/>
    <cellStyle name="差_04高新区2015年预算表格（20141222）新-发乡镇 2" xfId="15563" xr:uid="{00000000-0005-0000-0000-000000080000}"/>
    <cellStyle name="差_04高新区2015年预算表格（20141222）新-发乡镇 3" xfId="15564" xr:uid="{00000000-0005-0000-0000-000001080000}"/>
    <cellStyle name="差_05单县2015年预算表" xfId="15565" xr:uid="{00000000-0005-0000-0000-000002080000}"/>
    <cellStyle name="差_05单县2015年预算表 2" xfId="15566" xr:uid="{00000000-0005-0000-0000-000003080000}"/>
    <cellStyle name="差_05单县2015年预算表 3" xfId="15567" xr:uid="{00000000-0005-0000-0000-000004080000}"/>
    <cellStyle name="差_05王瓜店街道2015年财政收支预算表格(修改后）2015.2.2" xfId="15568" xr:uid="{00000000-0005-0000-0000-000005080000}"/>
    <cellStyle name="差_05王瓜店街道2015年财政收支预算表格(修改后）2015.2.2 2" xfId="15569" xr:uid="{00000000-0005-0000-0000-000006080000}"/>
    <cellStyle name="差_05王瓜店街道2015年财政收支预算表格(修改后）2015.2.2 3" xfId="15570" xr:uid="{00000000-0005-0000-0000-000007080000}"/>
    <cellStyle name="差_05潍坊" xfId="15571" xr:uid="{00000000-0005-0000-0000-000008080000}"/>
    <cellStyle name="差_05潍坊 2" xfId="15572" xr:uid="{00000000-0005-0000-0000-000009080000}"/>
    <cellStyle name="差_05潍坊 3" xfId="15573" xr:uid="{00000000-0005-0000-0000-00000A080000}"/>
    <cellStyle name="差_05潍坊_2014年省本级支出预算执行情况表（同口径，12月31日定稿）" xfId="15574" xr:uid="{00000000-0005-0000-0000-00000B080000}"/>
    <cellStyle name="差_05潍坊_2014年省本级支出预算执行情况表（同口径，12月31日定稿） 2" xfId="15575" xr:uid="{00000000-0005-0000-0000-00000C080000}"/>
    <cellStyle name="差_05潍坊_2014年省本级支出预算执行情况表（同口径，12月31日定稿） 3" xfId="15576" xr:uid="{00000000-0005-0000-0000-00000D080000}"/>
    <cellStyle name="差_05潍坊_3-2015年人代会预算表格（拟向预工委汇报）" xfId="15577" xr:uid="{00000000-0005-0000-0000-00000E080000}"/>
    <cellStyle name="差_05潍坊_3-2015年人代会预算表格（拟向预工委汇报） 2" xfId="15578" xr:uid="{00000000-0005-0000-0000-00000F080000}"/>
    <cellStyle name="差_05潍坊_3-2015年人代会预算表格（拟向预工委汇报） 3" xfId="15579" xr:uid="{00000000-0005-0000-0000-000010080000}"/>
    <cellStyle name="差_06烟台" xfId="27787" xr:uid="{00000000-0005-0000-0000-000011080000}"/>
    <cellStyle name="差_07临沂" xfId="15580" xr:uid="{00000000-0005-0000-0000-000012080000}"/>
    <cellStyle name="差_07临沂 2" xfId="15581" xr:uid="{00000000-0005-0000-0000-000013080000}"/>
    <cellStyle name="差_07临沂 2 2" xfId="15582" xr:uid="{00000000-0005-0000-0000-000014080000}"/>
    <cellStyle name="差_07临沂_2014年省本级支出预算执行情况表（同口径，12月31日定稿）" xfId="15583" xr:uid="{00000000-0005-0000-0000-000015080000}"/>
    <cellStyle name="差_07临沂_2014年省本级支出预算执行情况表（同口径，12月31日定稿） 2" xfId="15584" xr:uid="{00000000-0005-0000-0000-000016080000}"/>
    <cellStyle name="差_07临沂_2014年省本级支出预算执行情况表（同口径，12月31日定稿） 2 2" xfId="15585" xr:uid="{00000000-0005-0000-0000-000017080000}"/>
    <cellStyle name="差_07临沂_3-2015年人代会预算表格（拟向预工委汇报）" xfId="15586" xr:uid="{00000000-0005-0000-0000-000018080000}"/>
    <cellStyle name="差_07临沂_3-2015年人代会预算表格（拟向预工委汇报） 2" xfId="15587" xr:uid="{00000000-0005-0000-0000-000019080000}"/>
    <cellStyle name="差_07临沂_3-2015年人代会预算表格（拟向预工委汇报） 2 2" xfId="15588" xr:uid="{00000000-0005-0000-0000-00001A080000}"/>
    <cellStyle name="差_07潍坊" xfId="27788" xr:uid="{00000000-0005-0000-0000-00001B080000}"/>
    <cellStyle name="差_09泰安" xfId="15589" xr:uid="{00000000-0005-0000-0000-00001C080000}"/>
    <cellStyle name="差_09泰安 2" xfId="15590" xr:uid="{00000000-0005-0000-0000-00001D080000}"/>
    <cellStyle name="差_09泰安 3" xfId="15591" xr:uid="{00000000-0005-0000-0000-00001E080000}"/>
    <cellStyle name="差_10威海" xfId="27789" xr:uid="{00000000-0005-0000-0000-00001F080000}"/>
    <cellStyle name="差_10月月报大表" xfId="15592" xr:uid="{00000000-0005-0000-0000-000020080000}"/>
    <cellStyle name="差_10月月报大表_2014年省本级支出预算执行情况表（同口径，12月31日定稿）" xfId="15593" xr:uid="{00000000-0005-0000-0000-000021080000}"/>
    <cellStyle name="差_12滨州" xfId="15594" xr:uid="{00000000-0005-0000-0000-000022080000}"/>
    <cellStyle name="差_12滨州 2" xfId="15595" xr:uid="{00000000-0005-0000-0000-000023080000}"/>
    <cellStyle name="差_12滨州 3" xfId="15596" xr:uid="{00000000-0005-0000-0000-000024080000}"/>
    <cellStyle name="差_12滨州_2014年省本级支出预算执行情况表（同口径，12月31日定稿）" xfId="15597" xr:uid="{00000000-0005-0000-0000-000025080000}"/>
    <cellStyle name="差_12滨州_2014年省本级支出预算执行情况表（同口径，12月31日定稿） 2" xfId="15598" xr:uid="{00000000-0005-0000-0000-000026080000}"/>
    <cellStyle name="差_12滨州_2014年省本级支出预算执行情况表（同口径，12月31日定稿） 3" xfId="15599" xr:uid="{00000000-0005-0000-0000-000027080000}"/>
    <cellStyle name="差_12滨州_3-2015年人代会预算表格（拟向预工委汇报）" xfId="15600" xr:uid="{00000000-0005-0000-0000-000028080000}"/>
    <cellStyle name="差_12滨州_3-2015年人代会预算表格（拟向预工委汇报） 2" xfId="15601" xr:uid="{00000000-0005-0000-0000-000029080000}"/>
    <cellStyle name="差_12滨州_3-2015年人代会预算表格（拟向预工委汇报） 3" xfId="15602" xr:uid="{00000000-0005-0000-0000-00002A080000}"/>
    <cellStyle name="差_14聊城" xfId="27790" xr:uid="{00000000-0005-0000-0000-00002B080000}"/>
    <cellStyle name="差_2011年09月月报大表" xfId="15603" xr:uid="{00000000-0005-0000-0000-00002C080000}"/>
    <cellStyle name="差_2011年09月月报大表_2014年省本级支出预算执行情况表（同口径，12月31日定稿）" xfId="15604" xr:uid="{00000000-0005-0000-0000-00002D080000}"/>
    <cellStyle name="差_2012年国有资本经营预算报表（只含山东省本级报省人代会审议2）" xfId="15605" xr:uid="{00000000-0005-0000-0000-00002E080000}"/>
    <cellStyle name="差_2012年国有资本经营预算报表（只含山东省本级报省人代会审议2） 2" xfId="15606" xr:uid="{00000000-0005-0000-0000-00002F080000}"/>
    <cellStyle name="差_2012年国有资本经营预算报表（只含山东省本级报省人代会审议2） 2 2" xfId="15607" xr:uid="{00000000-0005-0000-0000-000030080000}"/>
    <cellStyle name="差_2012年国有资本经营预算报表（只含山东省本级报省人代会审议2）_2014年省本级支出预算执行情况表（同口径，12月31日定稿）" xfId="15608" xr:uid="{00000000-0005-0000-0000-000031080000}"/>
    <cellStyle name="差_2012年国有资本经营预算报表（只含山东省本级报省人代会审议2）_2014年省本级支出预算执行情况表（同口径，12月31日定稿） 2" xfId="15609" xr:uid="{00000000-0005-0000-0000-000032080000}"/>
    <cellStyle name="差_2012年国有资本经营预算报表（只含山东省本级报省人代会审议2）_2014年省本级支出预算执行情况表（同口径，12月31日定稿） 2 2" xfId="15610" xr:uid="{00000000-0005-0000-0000-000033080000}"/>
    <cellStyle name="差_2014年菏泽市鄄城县人大预算" xfId="15611" xr:uid="{00000000-0005-0000-0000-000034080000}"/>
    <cellStyle name="差_2014年菏泽市鄄城县人大预算 2" xfId="15612" xr:uid="{00000000-0005-0000-0000-000035080000}"/>
    <cellStyle name="差_2014年菏泽市鄄城县人大预算 3" xfId="15613" xr:uid="{00000000-0005-0000-0000-000036080000}"/>
    <cellStyle name="差_2014年潍坊市寒亭区人大预算" xfId="15614" xr:uid="{00000000-0005-0000-0000-000037080000}"/>
    <cellStyle name="差_2014年潍坊市寒亭区人大预算 2" xfId="15615" xr:uid="{00000000-0005-0000-0000-000038080000}"/>
    <cellStyle name="差_2014年潍坊市寒亭区人大预算 3" xfId="15616" xr:uid="{00000000-0005-0000-0000-000039080000}"/>
    <cellStyle name="差_2014年潍坊市奎文区人大预算" xfId="15617" xr:uid="{00000000-0005-0000-0000-00003A080000}"/>
    <cellStyle name="差_2014年潍坊市奎文区人大预算 2" xfId="15618" xr:uid="{00000000-0005-0000-0000-00003B080000}"/>
    <cellStyle name="差_2014年潍坊市奎文区人大预算 3" xfId="15619" xr:uid="{00000000-0005-0000-0000-00003C080000}"/>
    <cellStyle name="差_2014年潍坊市临朐县人大预算" xfId="15620" xr:uid="{00000000-0005-0000-0000-00003D080000}"/>
    <cellStyle name="差_2014年潍坊市临朐县人大预算 2" xfId="15621" xr:uid="{00000000-0005-0000-0000-00003E080000}"/>
    <cellStyle name="差_2014年潍坊市临朐县人大预算 3" xfId="15622" xr:uid="{00000000-0005-0000-0000-00003F080000}"/>
    <cellStyle name="差_2014年潍坊市寿光市人大预算" xfId="15623" xr:uid="{00000000-0005-0000-0000-000040080000}"/>
    <cellStyle name="差_2014年潍坊市寿光市人大预算 2" xfId="15624" xr:uid="{00000000-0005-0000-0000-000041080000}"/>
    <cellStyle name="差_2014年潍坊市寿光市人大预算 3" xfId="15625" xr:uid="{00000000-0005-0000-0000-000042080000}"/>
    <cellStyle name="差_2014年潍坊市潍城区人大预算" xfId="15626" xr:uid="{00000000-0005-0000-0000-000043080000}"/>
    <cellStyle name="差_2014年潍坊市潍城区人大预算 2" xfId="15627" xr:uid="{00000000-0005-0000-0000-000044080000}"/>
    <cellStyle name="差_2014年潍坊市潍城区人大预算 3" xfId="15628" xr:uid="{00000000-0005-0000-0000-000045080000}"/>
    <cellStyle name="差_2014年乡镇体制算账（年终）" xfId="27409" xr:uid="{00000000-0005-0000-0000-000046080000}"/>
    <cellStyle name="差_2014年乡镇体制算账（年终） 2" xfId="27410" xr:uid="{00000000-0005-0000-0000-000047080000}"/>
    <cellStyle name="差_2015年保税港区地方财政预算报表（审核通过）" xfId="15629" xr:uid="{00000000-0005-0000-0000-000048080000}"/>
    <cellStyle name="差_2015年保税港区地方财政预算报表（审核通过） 2" xfId="15630" xr:uid="{00000000-0005-0000-0000-000049080000}"/>
    <cellStyle name="差_2015年保税港区地方财政预算报表（审核通过） 3" xfId="15631" xr:uid="{00000000-0005-0000-0000-00004A080000}"/>
    <cellStyle name="差_2015年东营港经济开发区人大预算" xfId="15632" xr:uid="{00000000-0005-0000-0000-00004B080000}"/>
    <cellStyle name="差_2015年东营港经济开发区人大预算 2" xfId="15633" xr:uid="{00000000-0005-0000-0000-00004C080000}"/>
    <cellStyle name="差_2015年东营港经济开发区人大预算 3" xfId="15634" xr:uid="{00000000-0005-0000-0000-00004D080000}"/>
    <cellStyle name="差_2015年东营经济技术开发区人大预算" xfId="15635" xr:uid="{00000000-0005-0000-0000-00004E080000}"/>
    <cellStyle name="差_2015年东营经济技术开发区人大预算 2" xfId="15636" xr:uid="{00000000-0005-0000-0000-00004F080000}"/>
    <cellStyle name="差_2015年东营经济技术开发区人大预算 3" xfId="15637" xr:uid="{00000000-0005-0000-0000-000050080000}"/>
    <cellStyle name="差_2015年高新区人大预算" xfId="15638" xr:uid="{00000000-0005-0000-0000-000051080000}"/>
    <cellStyle name="差_2015年高新区人大预算 2" xfId="15639" xr:uid="{00000000-0005-0000-0000-000052080000}"/>
    <cellStyle name="差_2015年高新区人大预算 3" xfId="15640" xr:uid="{00000000-0005-0000-0000-000053080000}"/>
    <cellStyle name="差_2015年寒亭区人大预算" xfId="15641" xr:uid="{00000000-0005-0000-0000-000054080000}"/>
    <cellStyle name="差_2015年寒亭区人大预算 2" xfId="15642" xr:uid="{00000000-0005-0000-0000-000055080000}"/>
    <cellStyle name="差_2015年寒亭区人大预算 3" xfId="15643" xr:uid="{00000000-0005-0000-0000-000056080000}"/>
    <cellStyle name="差_2015年菏泽市曹县人大预算" xfId="15644" xr:uid="{00000000-0005-0000-0000-000057080000}"/>
    <cellStyle name="差_2015年菏泽市曹县人大预算 2" xfId="15645" xr:uid="{00000000-0005-0000-0000-000058080000}"/>
    <cellStyle name="差_2015年菏泽市曹县人大预算 3" xfId="15646" xr:uid="{00000000-0005-0000-0000-000059080000}"/>
    <cellStyle name="差_2015年菏泽市定陶县人大预算" xfId="15647" xr:uid="{00000000-0005-0000-0000-00005A080000}"/>
    <cellStyle name="差_2015年菏泽市定陶县人大预算 2" xfId="15648" xr:uid="{00000000-0005-0000-0000-00005B080000}"/>
    <cellStyle name="差_2015年菏泽市定陶县人大预算 3" xfId="15649" xr:uid="{00000000-0005-0000-0000-00005C080000}"/>
    <cellStyle name="差_2015年菏泽市高新区人大预算" xfId="15650" xr:uid="{00000000-0005-0000-0000-00005D080000}"/>
    <cellStyle name="差_2015年菏泽市高新区人大预算 2" xfId="15651" xr:uid="{00000000-0005-0000-0000-00005E080000}"/>
    <cellStyle name="差_2015年菏泽市高新区人大预算 3" xfId="15652" xr:uid="{00000000-0005-0000-0000-00005F080000}"/>
    <cellStyle name="差_2015年菏泽市鄄城县人大预算" xfId="15653" xr:uid="{00000000-0005-0000-0000-000060080000}"/>
    <cellStyle name="差_2015年菏泽市鄄城县人大预算 2" xfId="15654" xr:uid="{00000000-0005-0000-0000-000061080000}"/>
    <cellStyle name="差_2015年菏泽市鄄城县人大预算 3" xfId="15655" xr:uid="{00000000-0005-0000-0000-000062080000}"/>
    <cellStyle name="差_2015年奎文区人大预算" xfId="15656" xr:uid="{00000000-0005-0000-0000-000063080000}"/>
    <cellStyle name="差_2015年奎文区人大预算 2" xfId="15657" xr:uid="{00000000-0005-0000-0000-000064080000}"/>
    <cellStyle name="差_2015年奎文区人大预算 3" xfId="15658" xr:uid="{00000000-0005-0000-0000-000065080000}"/>
    <cellStyle name="差_2015年临朐县人大预算" xfId="15659" xr:uid="{00000000-0005-0000-0000-000066080000}"/>
    <cellStyle name="差_2015年临朐县人大预算 2" xfId="15660" xr:uid="{00000000-0005-0000-0000-000067080000}"/>
    <cellStyle name="差_2015年临朐县人大预算 3" xfId="15661" xr:uid="{00000000-0005-0000-0000-000068080000}"/>
    <cellStyle name="差_2015年区级支出预算" xfId="27411" xr:uid="{00000000-0005-0000-0000-000069080000}"/>
    <cellStyle name="差_2015年区级支出预算 2" xfId="27412" xr:uid="{00000000-0005-0000-0000-00006A080000}"/>
    <cellStyle name="差_2015年区级支出预算_xc2015年部门预算控制建议数(定稿）" xfId="27413" xr:uid="{00000000-0005-0000-0000-00006B080000}"/>
    <cellStyle name="差_2015年区级支出预算_xc2015年部门预算控制建议数(定稿） 2" xfId="27414" xr:uid="{00000000-0005-0000-0000-00006C080000}"/>
    <cellStyle name="差_2015年省级预算表格布置（表12-带公式，定稿）" xfId="15662" xr:uid="{00000000-0005-0000-0000-00006D080000}"/>
    <cellStyle name="差_2015年省级预算表格布置（表12-带公式，定稿） 2" xfId="15663" xr:uid="{00000000-0005-0000-0000-00006E080000}"/>
    <cellStyle name="差_2015年省级预算表格布置（表12-带公式，定稿） 3" xfId="15664" xr:uid="{00000000-0005-0000-0000-00006F080000}"/>
    <cellStyle name="差_2015年收入进度" xfId="44" xr:uid="{00000000-0005-0000-0000-000070080000}"/>
    <cellStyle name="差_2015年收入进度 2" xfId="45" xr:uid="{00000000-0005-0000-0000-000071080000}"/>
    <cellStyle name="差_2015年收入进度 2 2" xfId="46" xr:uid="{00000000-0005-0000-0000-000072080000}"/>
    <cellStyle name="差_2015年收入进度 2 2 2" xfId="456" xr:uid="{00000000-0005-0000-0000-000073080000}"/>
    <cellStyle name="差_2015年收入进度 2 2 2 2" xfId="1216" xr:uid="{00000000-0005-0000-0000-000074080000}"/>
    <cellStyle name="差_2015年收入进度 2 2 2 2 2" xfId="1217" xr:uid="{00000000-0005-0000-0000-000075080000}"/>
    <cellStyle name="差_2015年收入进度 2 2 2 2 2 2" xfId="1218" xr:uid="{00000000-0005-0000-0000-000076080000}"/>
    <cellStyle name="差_2015年收入进度 2 2 2 2 2 2 2" xfId="10074" xr:uid="{00000000-0005-0000-0000-000077080000}"/>
    <cellStyle name="差_2015年收入进度 2 2 2 2 2 2 3" xfId="7870" xr:uid="{00000000-0005-0000-0000-000078080000}"/>
    <cellStyle name="差_2015年收入进度 2 2 2 2 2 3" xfId="1219" xr:uid="{00000000-0005-0000-0000-000079080000}"/>
    <cellStyle name="差_2015年收入进度 2 2 2 2 2 3 2" xfId="10075" xr:uid="{00000000-0005-0000-0000-00007A080000}"/>
    <cellStyle name="差_2015年收入进度 2 2 2 2 3" xfId="1220" xr:uid="{00000000-0005-0000-0000-00007B080000}"/>
    <cellStyle name="差_2015年收入进度 2 2 2 2 3 2" xfId="10076" xr:uid="{00000000-0005-0000-0000-00007C080000}"/>
    <cellStyle name="差_2015年收入进度 2 2 2 2 3 3" xfId="7871" xr:uid="{00000000-0005-0000-0000-00007D080000}"/>
    <cellStyle name="差_2015年收入进度 2 2 2 2 4" xfId="1221" xr:uid="{00000000-0005-0000-0000-00007E080000}"/>
    <cellStyle name="差_2015年收入进度 2 2 2 2 4 2" xfId="10077" xr:uid="{00000000-0005-0000-0000-00007F080000}"/>
    <cellStyle name="差_2015年收入进度 2 2 2 3" xfId="1222" xr:uid="{00000000-0005-0000-0000-000080080000}"/>
    <cellStyle name="差_2015年收入进度 2 2 2 3 2" xfId="1223" xr:uid="{00000000-0005-0000-0000-000081080000}"/>
    <cellStyle name="差_2015年收入进度 2 2 2 3 2 2" xfId="10078" xr:uid="{00000000-0005-0000-0000-000082080000}"/>
    <cellStyle name="差_2015年收入进度 2 2 2 3 2 3" xfId="7872" xr:uid="{00000000-0005-0000-0000-000083080000}"/>
    <cellStyle name="差_2015年收入进度 2 2 2 3 3" xfId="1224" xr:uid="{00000000-0005-0000-0000-000084080000}"/>
    <cellStyle name="差_2015年收入进度 2 2 2 3 3 2" xfId="10079" xr:uid="{00000000-0005-0000-0000-000085080000}"/>
    <cellStyle name="差_2015年收入进度 2 2 2 4" xfId="1225" xr:uid="{00000000-0005-0000-0000-000086080000}"/>
    <cellStyle name="差_2015年收入进度 2 2 2 4 2" xfId="1226" xr:uid="{00000000-0005-0000-0000-000087080000}"/>
    <cellStyle name="差_2015年收入进度 2 2 2 4 2 2" xfId="10080" xr:uid="{00000000-0005-0000-0000-000088080000}"/>
    <cellStyle name="差_2015年收入进度 2 2 2 4 2 3" xfId="7873" xr:uid="{00000000-0005-0000-0000-000089080000}"/>
    <cellStyle name="差_2015年收入进度 2 2 2 4 3" xfId="1227" xr:uid="{00000000-0005-0000-0000-00008A080000}"/>
    <cellStyle name="差_2015年收入进度 2 2 2 4 3 2" xfId="10081" xr:uid="{00000000-0005-0000-0000-00008B080000}"/>
    <cellStyle name="差_2015年收入进度 2 2 2 5" xfId="1228" xr:uid="{00000000-0005-0000-0000-00008C080000}"/>
    <cellStyle name="差_2015年收入进度 2 2 2 5 2" xfId="10082" xr:uid="{00000000-0005-0000-0000-00008D080000}"/>
    <cellStyle name="差_2015年收入进度 2 2 2 5 3" xfId="7874" xr:uid="{00000000-0005-0000-0000-00008E080000}"/>
    <cellStyle name="差_2015年收入进度 2 2 3" xfId="1229" xr:uid="{00000000-0005-0000-0000-00008F080000}"/>
    <cellStyle name="差_2015年收入进度 2 2 3 2" xfId="1230" xr:uid="{00000000-0005-0000-0000-000090080000}"/>
    <cellStyle name="差_2015年收入进度 2 2 3 2 2" xfId="1231" xr:uid="{00000000-0005-0000-0000-000091080000}"/>
    <cellStyle name="差_2015年收入进度 2 2 3 2 2 2" xfId="10083" xr:uid="{00000000-0005-0000-0000-000092080000}"/>
    <cellStyle name="差_2015年收入进度 2 2 3 2 2 3" xfId="7875" xr:uid="{00000000-0005-0000-0000-000093080000}"/>
    <cellStyle name="差_2015年收入进度 2 2 3 2 3" xfId="1232" xr:uid="{00000000-0005-0000-0000-000094080000}"/>
    <cellStyle name="差_2015年收入进度 2 2 3 2 3 2" xfId="10084" xr:uid="{00000000-0005-0000-0000-000095080000}"/>
    <cellStyle name="差_2015年收入进度 2 2 3 3" xfId="1233" xr:uid="{00000000-0005-0000-0000-000096080000}"/>
    <cellStyle name="差_2015年收入进度 2 2 3 3 2" xfId="10085" xr:uid="{00000000-0005-0000-0000-000097080000}"/>
    <cellStyle name="差_2015年收入进度 2 2 3 3 3" xfId="7876" xr:uid="{00000000-0005-0000-0000-000098080000}"/>
    <cellStyle name="差_2015年收入进度 2 2 3 4" xfId="1234" xr:uid="{00000000-0005-0000-0000-000099080000}"/>
    <cellStyle name="差_2015年收入进度 2 2 3 4 2" xfId="10086" xr:uid="{00000000-0005-0000-0000-00009A080000}"/>
    <cellStyle name="差_2015年收入进度 2 2 4" xfId="1235" xr:uid="{00000000-0005-0000-0000-00009B080000}"/>
    <cellStyle name="差_2015年收入进度 2 2 4 2" xfId="1236" xr:uid="{00000000-0005-0000-0000-00009C080000}"/>
    <cellStyle name="差_2015年收入进度 2 2 4 2 2" xfId="10087" xr:uid="{00000000-0005-0000-0000-00009D080000}"/>
    <cellStyle name="差_2015年收入进度 2 2 4 2 3" xfId="7877" xr:uid="{00000000-0005-0000-0000-00009E080000}"/>
    <cellStyle name="差_2015年收入进度 2 2 4 3" xfId="1237" xr:uid="{00000000-0005-0000-0000-00009F080000}"/>
    <cellStyle name="差_2015年收入进度 2 2 4 3 2" xfId="10088" xr:uid="{00000000-0005-0000-0000-0000A0080000}"/>
    <cellStyle name="差_2015年收入进度 2 2 5" xfId="1238" xr:uid="{00000000-0005-0000-0000-0000A1080000}"/>
    <cellStyle name="差_2015年收入进度 2 2 5 2" xfId="10089" xr:uid="{00000000-0005-0000-0000-0000A2080000}"/>
    <cellStyle name="差_2015年收入进度 2 2 5 3" xfId="7878" xr:uid="{00000000-0005-0000-0000-0000A3080000}"/>
    <cellStyle name="差_2015年收入进度 2 2 6" xfId="9425" xr:uid="{00000000-0005-0000-0000-0000A4080000}"/>
    <cellStyle name="差_2015年收入进度 2 3" xfId="457" xr:uid="{00000000-0005-0000-0000-0000A5080000}"/>
    <cellStyle name="差_2015年收入进度 2 3 2" xfId="1239" xr:uid="{00000000-0005-0000-0000-0000A6080000}"/>
    <cellStyle name="差_2015年收入进度 2 3 2 2" xfId="1240" xr:uid="{00000000-0005-0000-0000-0000A7080000}"/>
    <cellStyle name="差_2015年收入进度 2 3 2 2 2" xfId="1241" xr:uid="{00000000-0005-0000-0000-0000A8080000}"/>
    <cellStyle name="差_2015年收入进度 2 3 2 2 2 2" xfId="10090" xr:uid="{00000000-0005-0000-0000-0000A9080000}"/>
    <cellStyle name="差_2015年收入进度 2 3 2 2 2 3" xfId="7879" xr:uid="{00000000-0005-0000-0000-0000AA080000}"/>
    <cellStyle name="差_2015年收入进度 2 3 2 2 3" xfId="1242" xr:uid="{00000000-0005-0000-0000-0000AB080000}"/>
    <cellStyle name="差_2015年收入进度 2 3 2 2 3 2" xfId="10091" xr:uid="{00000000-0005-0000-0000-0000AC080000}"/>
    <cellStyle name="差_2015年收入进度 2 3 2 3" xfId="1243" xr:uid="{00000000-0005-0000-0000-0000AD080000}"/>
    <cellStyle name="差_2015年收入进度 2 3 2 3 2" xfId="10092" xr:uid="{00000000-0005-0000-0000-0000AE080000}"/>
    <cellStyle name="差_2015年收入进度 2 3 2 3 3" xfId="7880" xr:uid="{00000000-0005-0000-0000-0000AF080000}"/>
    <cellStyle name="差_2015年收入进度 2 3 2 4" xfId="1244" xr:uid="{00000000-0005-0000-0000-0000B0080000}"/>
    <cellStyle name="差_2015年收入进度 2 3 2 4 2" xfId="10093" xr:uid="{00000000-0005-0000-0000-0000B1080000}"/>
    <cellStyle name="差_2015年收入进度 2 3 3" xfId="1245" xr:uid="{00000000-0005-0000-0000-0000B2080000}"/>
    <cellStyle name="差_2015年收入进度 2 3 3 2" xfId="1246" xr:uid="{00000000-0005-0000-0000-0000B3080000}"/>
    <cellStyle name="差_2015年收入进度 2 3 3 2 2" xfId="10094" xr:uid="{00000000-0005-0000-0000-0000B4080000}"/>
    <cellStyle name="差_2015年收入进度 2 3 3 2 3" xfId="7881" xr:uid="{00000000-0005-0000-0000-0000B5080000}"/>
    <cellStyle name="差_2015年收入进度 2 3 3 3" xfId="1247" xr:uid="{00000000-0005-0000-0000-0000B6080000}"/>
    <cellStyle name="差_2015年收入进度 2 3 3 3 2" xfId="10095" xr:uid="{00000000-0005-0000-0000-0000B7080000}"/>
    <cellStyle name="差_2015年收入进度 2 3 4" xfId="1248" xr:uid="{00000000-0005-0000-0000-0000B8080000}"/>
    <cellStyle name="差_2015年收入进度 2 3 4 2" xfId="1249" xr:uid="{00000000-0005-0000-0000-0000B9080000}"/>
    <cellStyle name="差_2015年收入进度 2 3 4 2 2" xfId="10096" xr:uid="{00000000-0005-0000-0000-0000BA080000}"/>
    <cellStyle name="差_2015年收入进度 2 3 4 2 3" xfId="7882" xr:uid="{00000000-0005-0000-0000-0000BB080000}"/>
    <cellStyle name="差_2015年收入进度 2 3 4 3" xfId="1250" xr:uid="{00000000-0005-0000-0000-0000BC080000}"/>
    <cellStyle name="差_2015年收入进度 2 3 4 3 2" xfId="10097" xr:uid="{00000000-0005-0000-0000-0000BD080000}"/>
    <cellStyle name="差_2015年收入进度 2 3 5" xfId="1251" xr:uid="{00000000-0005-0000-0000-0000BE080000}"/>
    <cellStyle name="差_2015年收入进度 2 3 5 2" xfId="10098" xr:uid="{00000000-0005-0000-0000-0000BF080000}"/>
    <cellStyle name="差_2015年收入进度 2 3 5 3" xfId="7883" xr:uid="{00000000-0005-0000-0000-0000C0080000}"/>
    <cellStyle name="差_2015年收入进度 2 4" xfId="1252" xr:uid="{00000000-0005-0000-0000-0000C1080000}"/>
    <cellStyle name="差_2015年收入进度 2 4 2" xfId="1253" xr:uid="{00000000-0005-0000-0000-0000C2080000}"/>
    <cellStyle name="差_2015年收入进度 2 4 2 2" xfId="1254" xr:uid="{00000000-0005-0000-0000-0000C3080000}"/>
    <cellStyle name="差_2015年收入进度 2 4 2 2 2" xfId="10099" xr:uid="{00000000-0005-0000-0000-0000C4080000}"/>
    <cellStyle name="差_2015年收入进度 2 4 2 2 3" xfId="7884" xr:uid="{00000000-0005-0000-0000-0000C5080000}"/>
    <cellStyle name="差_2015年收入进度 2 4 2 3" xfId="1255" xr:uid="{00000000-0005-0000-0000-0000C6080000}"/>
    <cellStyle name="差_2015年收入进度 2 4 2 3 2" xfId="10100" xr:uid="{00000000-0005-0000-0000-0000C7080000}"/>
    <cellStyle name="差_2015年收入进度 2 4 3" xfId="1256" xr:uid="{00000000-0005-0000-0000-0000C8080000}"/>
    <cellStyle name="差_2015年收入进度 2 4 3 2" xfId="10101" xr:uid="{00000000-0005-0000-0000-0000C9080000}"/>
    <cellStyle name="差_2015年收入进度 2 4 3 3" xfId="7885" xr:uid="{00000000-0005-0000-0000-0000CA080000}"/>
    <cellStyle name="差_2015年收入进度 2 4 4" xfId="1257" xr:uid="{00000000-0005-0000-0000-0000CB080000}"/>
    <cellStyle name="差_2015年收入进度 2 4 4 2" xfId="10102" xr:uid="{00000000-0005-0000-0000-0000CC080000}"/>
    <cellStyle name="差_2015年收入进度 2 5" xfId="1258" xr:uid="{00000000-0005-0000-0000-0000CD080000}"/>
    <cellStyle name="差_2015年收入进度 2 5 2" xfId="1259" xr:uid="{00000000-0005-0000-0000-0000CE080000}"/>
    <cellStyle name="差_2015年收入进度 2 5 2 2" xfId="10103" xr:uid="{00000000-0005-0000-0000-0000CF080000}"/>
    <cellStyle name="差_2015年收入进度 2 5 2 3" xfId="7886" xr:uid="{00000000-0005-0000-0000-0000D0080000}"/>
    <cellStyle name="差_2015年收入进度 2 5 3" xfId="1260" xr:uid="{00000000-0005-0000-0000-0000D1080000}"/>
    <cellStyle name="差_2015年收入进度 2 5 3 2" xfId="10104" xr:uid="{00000000-0005-0000-0000-0000D2080000}"/>
    <cellStyle name="差_2015年收入进度 2 6" xfId="1261" xr:uid="{00000000-0005-0000-0000-0000D3080000}"/>
    <cellStyle name="差_2015年收入进度 2 6 2" xfId="10105" xr:uid="{00000000-0005-0000-0000-0000D4080000}"/>
    <cellStyle name="差_2015年收入进度 2 6 3" xfId="7887" xr:uid="{00000000-0005-0000-0000-0000D5080000}"/>
    <cellStyle name="差_2015年收入进度 2 7" xfId="9424" xr:uid="{00000000-0005-0000-0000-0000D6080000}"/>
    <cellStyle name="差_2015年收入进度 3" xfId="47" xr:uid="{00000000-0005-0000-0000-0000D7080000}"/>
    <cellStyle name="差_2015年收入进度 3 2" xfId="455" xr:uid="{00000000-0005-0000-0000-0000D8080000}"/>
    <cellStyle name="差_2015年收入进度 3 2 2" xfId="1262" xr:uid="{00000000-0005-0000-0000-0000D9080000}"/>
    <cellStyle name="差_2015年收入进度 3 2 2 2" xfId="1263" xr:uid="{00000000-0005-0000-0000-0000DA080000}"/>
    <cellStyle name="差_2015年收入进度 3 2 2 2 2" xfId="1264" xr:uid="{00000000-0005-0000-0000-0000DB080000}"/>
    <cellStyle name="差_2015年收入进度 3 2 2 2 2 2" xfId="10106" xr:uid="{00000000-0005-0000-0000-0000DC080000}"/>
    <cellStyle name="差_2015年收入进度 3 2 2 2 2 3" xfId="7888" xr:uid="{00000000-0005-0000-0000-0000DD080000}"/>
    <cellStyle name="差_2015年收入进度 3 2 2 2 3" xfId="1265" xr:uid="{00000000-0005-0000-0000-0000DE080000}"/>
    <cellStyle name="差_2015年收入进度 3 2 2 2 3 2" xfId="10107" xr:uid="{00000000-0005-0000-0000-0000DF080000}"/>
    <cellStyle name="差_2015年收入进度 3 2 2 3" xfId="1266" xr:uid="{00000000-0005-0000-0000-0000E0080000}"/>
    <cellStyle name="差_2015年收入进度 3 2 2 3 2" xfId="10108" xr:uid="{00000000-0005-0000-0000-0000E1080000}"/>
    <cellStyle name="差_2015年收入进度 3 2 2 3 3" xfId="7889" xr:uid="{00000000-0005-0000-0000-0000E2080000}"/>
    <cellStyle name="差_2015年收入进度 3 2 2 4" xfId="1267" xr:uid="{00000000-0005-0000-0000-0000E3080000}"/>
    <cellStyle name="差_2015年收入进度 3 2 2 4 2" xfId="10109" xr:uid="{00000000-0005-0000-0000-0000E4080000}"/>
    <cellStyle name="差_2015年收入进度 3 2 3" xfId="1268" xr:uid="{00000000-0005-0000-0000-0000E5080000}"/>
    <cellStyle name="差_2015年收入进度 3 2 3 2" xfId="1269" xr:uid="{00000000-0005-0000-0000-0000E6080000}"/>
    <cellStyle name="差_2015年收入进度 3 2 3 2 2" xfId="10110" xr:uid="{00000000-0005-0000-0000-0000E7080000}"/>
    <cellStyle name="差_2015年收入进度 3 2 3 2 3" xfId="7890" xr:uid="{00000000-0005-0000-0000-0000E8080000}"/>
    <cellStyle name="差_2015年收入进度 3 2 3 3" xfId="1270" xr:uid="{00000000-0005-0000-0000-0000E9080000}"/>
    <cellStyle name="差_2015年收入进度 3 2 3 3 2" xfId="10111" xr:uid="{00000000-0005-0000-0000-0000EA080000}"/>
    <cellStyle name="差_2015年收入进度 3 2 4" xfId="1271" xr:uid="{00000000-0005-0000-0000-0000EB080000}"/>
    <cellStyle name="差_2015年收入进度 3 2 4 2" xfId="1272" xr:uid="{00000000-0005-0000-0000-0000EC080000}"/>
    <cellStyle name="差_2015年收入进度 3 2 4 2 2" xfId="10112" xr:uid="{00000000-0005-0000-0000-0000ED080000}"/>
    <cellStyle name="差_2015年收入进度 3 2 4 2 3" xfId="7891" xr:uid="{00000000-0005-0000-0000-0000EE080000}"/>
    <cellStyle name="差_2015年收入进度 3 2 4 3" xfId="1273" xr:uid="{00000000-0005-0000-0000-0000EF080000}"/>
    <cellStyle name="差_2015年收入进度 3 2 4 3 2" xfId="10113" xr:uid="{00000000-0005-0000-0000-0000F0080000}"/>
    <cellStyle name="差_2015年收入进度 3 2 5" xfId="1274" xr:uid="{00000000-0005-0000-0000-0000F1080000}"/>
    <cellStyle name="差_2015年收入进度 3 2 5 2" xfId="10114" xr:uid="{00000000-0005-0000-0000-0000F2080000}"/>
    <cellStyle name="差_2015年收入进度 3 2 5 3" xfId="7892" xr:uid="{00000000-0005-0000-0000-0000F3080000}"/>
    <cellStyle name="差_2015年收入进度 3 3" xfId="1275" xr:uid="{00000000-0005-0000-0000-0000F4080000}"/>
    <cellStyle name="差_2015年收入进度 3 3 2" xfId="1276" xr:uid="{00000000-0005-0000-0000-0000F5080000}"/>
    <cellStyle name="差_2015年收入进度 3 3 2 2" xfId="1277" xr:uid="{00000000-0005-0000-0000-0000F6080000}"/>
    <cellStyle name="差_2015年收入进度 3 3 2 2 2" xfId="10115" xr:uid="{00000000-0005-0000-0000-0000F7080000}"/>
    <cellStyle name="差_2015年收入进度 3 3 2 2 3" xfId="7893" xr:uid="{00000000-0005-0000-0000-0000F8080000}"/>
    <cellStyle name="差_2015年收入进度 3 3 2 3" xfId="1278" xr:uid="{00000000-0005-0000-0000-0000F9080000}"/>
    <cellStyle name="差_2015年收入进度 3 3 2 3 2" xfId="10116" xr:uid="{00000000-0005-0000-0000-0000FA080000}"/>
    <cellStyle name="差_2015年收入进度 3 3 3" xfId="1279" xr:uid="{00000000-0005-0000-0000-0000FB080000}"/>
    <cellStyle name="差_2015年收入进度 3 3 3 2" xfId="10117" xr:uid="{00000000-0005-0000-0000-0000FC080000}"/>
    <cellStyle name="差_2015年收入进度 3 3 3 3" xfId="7894" xr:uid="{00000000-0005-0000-0000-0000FD080000}"/>
    <cellStyle name="差_2015年收入进度 3 3 4" xfId="1280" xr:uid="{00000000-0005-0000-0000-0000FE080000}"/>
    <cellStyle name="差_2015年收入进度 3 3 4 2" xfId="10118" xr:uid="{00000000-0005-0000-0000-0000FF080000}"/>
    <cellStyle name="差_2015年收入进度 3 4" xfId="1281" xr:uid="{00000000-0005-0000-0000-000000090000}"/>
    <cellStyle name="差_2015年收入进度 3 4 2" xfId="1282" xr:uid="{00000000-0005-0000-0000-000001090000}"/>
    <cellStyle name="差_2015年收入进度 3 4 2 2" xfId="10119" xr:uid="{00000000-0005-0000-0000-000002090000}"/>
    <cellStyle name="差_2015年收入进度 3 4 2 3" xfId="7895" xr:uid="{00000000-0005-0000-0000-000003090000}"/>
    <cellStyle name="差_2015年收入进度 3 4 3" xfId="1283" xr:uid="{00000000-0005-0000-0000-000004090000}"/>
    <cellStyle name="差_2015年收入进度 3 4 3 2" xfId="10120" xr:uid="{00000000-0005-0000-0000-000005090000}"/>
    <cellStyle name="差_2015年收入进度 3 5" xfId="1284" xr:uid="{00000000-0005-0000-0000-000006090000}"/>
    <cellStyle name="差_2015年收入进度 3 5 2" xfId="10121" xr:uid="{00000000-0005-0000-0000-000007090000}"/>
    <cellStyle name="差_2015年收入进度 3 5 3" xfId="7896" xr:uid="{00000000-0005-0000-0000-000008090000}"/>
    <cellStyle name="差_2015年收入进度 3 6" xfId="9426" xr:uid="{00000000-0005-0000-0000-000009090000}"/>
    <cellStyle name="差_2015年收入进度 4" xfId="458" xr:uid="{00000000-0005-0000-0000-00000A090000}"/>
    <cellStyle name="差_2015年收入进度 4 2" xfId="1285" xr:uid="{00000000-0005-0000-0000-00000B090000}"/>
    <cellStyle name="差_2015年收入进度 4 2 2" xfId="1286" xr:uid="{00000000-0005-0000-0000-00000C090000}"/>
    <cellStyle name="差_2015年收入进度 4 2 2 2" xfId="1287" xr:uid="{00000000-0005-0000-0000-00000D090000}"/>
    <cellStyle name="差_2015年收入进度 4 2 2 2 2" xfId="10122" xr:uid="{00000000-0005-0000-0000-00000E090000}"/>
    <cellStyle name="差_2015年收入进度 4 2 2 2 3" xfId="7897" xr:uid="{00000000-0005-0000-0000-00000F090000}"/>
    <cellStyle name="差_2015年收入进度 4 2 2 3" xfId="1288" xr:uid="{00000000-0005-0000-0000-000010090000}"/>
    <cellStyle name="差_2015年收入进度 4 2 2 3 2" xfId="10123" xr:uid="{00000000-0005-0000-0000-000011090000}"/>
    <cellStyle name="差_2015年收入进度 4 2 3" xfId="1289" xr:uid="{00000000-0005-0000-0000-000012090000}"/>
    <cellStyle name="差_2015年收入进度 4 2 3 2" xfId="10124" xr:uid="{00000000-0005-0000-0000-000013090000}"/>
    <cellStyle name="差_2015年收入进度 4 2 3 3" xfId="7898" xr:uid="{00000000-0005-0000-0000-000014090000}"/>
    <cellStyle name="差_2015年收入进度 4 2 4" xfId="1290" xr:uid="{00000000-0005-0000-0000-000015090000}"/>
    <cellStyle name="差_2015年收入进度 4 2 4 2" xfId="10125" xr:uid="{00000000-0005-0000-0000-000016090000}"/>
    <cellStyle name="差_2015年收入进度 4 3" xfId="1291" xr:uid="{00000000-0005-0000-0000-000017090000}"/>
    <cellStyle name="差_2015年收入进度 4 3 2" xfId="1292" xr:uid="{00000000-0005-0000-0000-000018090000}"/>
    <cellStyle name="差_2015年收入进度 4 3 2 2" xfId="10126" xr:uid="{00000000-0005-0000-0000-000019090000}"/>
    <cellStyle name="差_2015年收入进度 4 3 2 3" xfId="7899" xr:uid="{00000000-0005-0000-0000-00001A090000}"/>
    <cellStyle name="差_2015年收入进度 4 3 3" xfId="1293" xr:uid="{00000000-0005-0000-0000-00001B090000}"/>
    <cellStyle name="差_2015年收入进度 4 3 3 2" xfId="10127" xr:uid="{00000000-0005-0000-0000-00001C090000}"/>
    <cellStyle name="差_2015年收入进度 4 4" xfId="1294" xr:uid="{00000000-0005-0000-0000-00001D090000}"/>
    <cellStyle name="差_2015年收入进度 4 4 2" xfId="1295" xr:uid="{00000000-0005-0000-0000-00001E090000}"/>
    <cellStyle name="差_2015年收入进度 4 4 2 2" xfId="10128" xr:uid="{00000000-0005-0000-0000-00001F090000}"/>
    <cellStyle name="差_2015年收入进度 4 4 2 3" xfId="7900" xr:uid="{00000000-0005-0000-0000-000020090000}"/>
    <cellStyle name="差_2015年收入进度 4 4 3" xfId="1296" xr:uid="{00000000-0005-0000-0000-000021090000}"/>
    <cellStyle name="差_2015年收入进度 4 4 3 2" xfId="10129" xr:uid="{00000000-0005-0000-0000-000022090000}"/>
    <cellStyle name="差_2015年收入进度 4 5" xfId="1297" xr:uid="{00000000-0005-0000-0000-000023090000}"/>
    <cellStyle name="差_2015年收入进度 4 5 2" xfId="10130" xr:uid="{00000000-0005-0000-0000-000024090000}"/>
    <cellStyle name="差_2015年收入进度 4 5 3" xfId="7901" xr:uid="{00000000-0005-0000-0000-000025090000}"/>
    <cellStyle name="差_2015年收入进度 5" xfId="1298" xr:uid="{00000000-0005-0000-0000-000026090000}"/>
    <cellStyle name="差_2015年收入进度 5 2" xfId="1299" xr:uid="{00000000-0005-0000-0000-000027090000}"/>
    <cellStyle name="差_2015年收入进度 5 2 2" xfId="1300" xr:uid="{00000000-0005-0000-0000-000028090000}"/>
    <cellStyle name="差_2015年收入进度 5 2 2 2" xfId="10131" xr:uid="{00000000-0005-0000-0000-000029090000}"/>
    <cellStyle name="差_2015年收入进度 5 2 2 3" xfId="7902" xr:uid="{00000000-0005-0000-0000-00002A090000}"/>
    <cellStyle name="差_2015年收入进度 5 2 3" xfId="1301" xr:uid="{00000000-0005-0000-0000-00002B090000}"/>
    <cellStyle name="差_2015年收入进度 5 2 3 2" xfId="10132" xr:uid="{00000000-0005-0000-0000-00002C090000}"/>
    <cellStyle name="差_2015年收入进度 5 3" xfId="1302" xr:uid="{00000000-0005-0000-0000-00002D090000}"/>
    <cellStyle name="差_2015年收入进度 5 3 2" xfId="10133" xr:uid="{00000000-0005-0000-0000-00002E090000}"/>
    <cellStyle name="差_2015年收入进度 5 3 3" xfId="7903" xr:uid="{00000000-0005-0000-0000-00002F090000}"/>
    <cellStyle name="差_2015年收入进度 5 4" xfId="1303" xr:uid="{00000000-0005-0000-0000-000030090000}"/>
    <cellStyle name="差_2015年收入进度 5 4 2" xfId="10134" xr:uid="{00000000-0005-0000-0000-000031090000}"/>
    <cellStyle name="差_2015年收入进度 6" xfId="1304" xr:uid="{00000000-0005-0000-0000-000032090000}"/>
    <cellStyle name="差_2015年收入进度 6 2" xfId="1305" xr:uid="{00000000-0005-0000-0000-000033090000}"/>
    <cellStyle name="差_2015年收入进度 6 2 2" xfId="10135" xr:uid="{00000000-0005-0000-0000-000034090000}"/>
    <cellStyle name="差_2015年收入进度 6 2 3" xfId="7904" xr:uid="{00000000-0005-0000-0000-000035090000}"/>
    <cellStyle name="差_2015年收入进度 6 3" xfId="1306" xr:uid="{00000000-0005-0000-0000-000036090000}"/>
    <cellStyle name="差_2015年收入进度 6 3 2" xfId="10136" xr:uid="{00000000-0005-0000-0000-000037090000}"/>
    <cellStyle name="差_2015年收入进度 7" xfId="1307" xr:uid="{00000000-0005-0000-0000-000038090000}"/>
    <cellStyle name="差_2015年收入进度 7 2" xfId="10137" xr:uid="{00000000-0005-0000-0000-000039090000}"/>
    <cellStyle name="差_2015年收入进度 7 3" xfId="7905" xr:uid="{00000000-0005-0000-0000-00003A090000}"/>
    <cellStyle name="差_2015年收入进度 8" xfId="9423" xr:uid="{00000000-0005-0000-0000-00003B090000}"/>
    <cellStyle name="差_2015年寿光市人大预算" xfId="15665" xr:uid="{00000000-0005-0000-0000-00003C090000}"/>
    <cellStyle name="差_2015年寿光市人大预算 2" xfId="15666" xr:uid="{00000000-0005-0000-0000-00003D090000}"/>
    <cellStyle name="差_2015年寿光市人大预算 3" xfId="15667" xr:uid="{00000000-0005-0000-0000-00003E090000}"/>
    <cellStyle name="差_2015年泰安市岱岳区人大预算" xfId="15668" xr:uid="{00000000-0005-0000-0000-00003F090000}"/>
    <cellStyle name="差_2015年泰安市岱岳区人大预算 2" xfId="15669" xr:uid="{00000000-0005-0000-0000-000040090000}"/>
    <cellStyle name="差_2015年泰安市岱岳区人大预算 3" xfId="15670" xr:uid="{00000000-0005-0000-0000-000041090000}"/>
    <cellStyle name="差_2015年泰安市肥城市人大预算" xfId="15671" xr:uid="{00000000-0005-0000-0000-000042090000}"/>
    <cellStyle name="差_2015年泰安市肥城市人大预算 2" xfId="15672" xr:uid="{00000000-0005-0000-0000-000043090000}"/>
    <cellStyle name="差_2015年泰安市肥城市人大预算 3" xfId="15673" xr:uid="{00000000-0005-0000-0000-000044090000}"/>
    <cellStyle name="差_2015年泰安市宁阳县人大预算" xfId="15674" xr:uid="{00000000-0005-0000-0000-000045090000}"/>
    <cellStyle name="差_2015年泰安市宁阳县人大预算 2" xfId="15675" xr:uid="{00000000-0005-0000-0000-000046090000}"/>
    <cellStyle name="差_2015年泰安市宁阳县人大预算 3" xfId="15676" xr:uid="{00000000-0005-0000-0000-000047090000}"/>
    <cellStyle name="差_2015年泰安市泰山区人大预算" xfId="15677" xr:uid="{00000000-0005-0000-0000-000048090000}"/>
    <cellStyle name="差_2015年泰安市泰山区人大预算 2" xfId="15678" xr:uid="{00000000-0005-0000-0000-000049090000}"/>
    <cellStyle name="差_2015年泰安市泰山区人大预算 3" xfId="15679" xr:uid="{00000000-0005-0000-0000-00004A090000}"/>
    <cellStyle name="差_2015年泰安市新泰人大预算" xfId="15680" xr:uid="{00000000-0005-0000-0000-00004B090000}"/>
    <cellStyle name="差_2015年泰安市新泰人大预算 2" xfId="15681" xr:uid="{00000000-0005-0000-0000-00004C090000}"/>
    <cellStyle name="差_2015年泰安市新泰人大预算 3" xfId="15682" xr:uid="{00000000-0005-0000-0000-00004D090000}"/>
    <cellStyle name="差_2015年潍坊市市本级人大预算" xfId="15683" xr:uid="{00000000-0005-0000-0000-00004E090000}"/>
    <cellStyle name="差_2015年潍坊市市本级人大预算 2" xfId="15684" xr:uid="{00000000-0005-0000-0000-00004F090000}"/>
    <cellStyle name="差_2015年潍坊市市本级人大预算 3" xfId="15685" xr:uid="{00000000-0005-0000-0000-000050090000}"/>
    <cellStyle name="差_2015年潍坊市市本级人大预算2" xfId="15686" xr:uid="{00000000-0005-0000-0000-000051090000}"/>
    <cellStyle name="差_2015年潍坊市市本级人大预算2 2" xfId="15687" xr:uid="{00000000-0005-0000-0000-000052090000}"/>
    <cellStyle name="差_2015年潍坊市市本级人大预算2 3" xfId="15688" xr:uid="{00000000-0005-0000-0000-000053090000}"/>
    <cellStyle name="差_2015年预算表格（表3表9有变动）新" xfId="15689" xr:uid="{00000000-0005-0000-0000-000054090000}"/>
    <cellStyle name="差_2015年预算表格（表3表9有变动）新 2" xfId="15690" xr:uid="{00000000-0005-0000-0000-000055090000}"/>
    <cellStyle name="差_2015年预算表格（表3表9有变动）新 3" xfId="15691" xr:uid="{00000000-0005-0000-0000-000056090000}"/>
    <cellStyle name="差_2015年预算表格（表内公式）(高新区)2015.3.15晚" xfId="15692" xr:uid="{00000000-0005-0000-0000-000057090000}"/>
    <cellStyle name="差_2015年预算表格（表内公式）(高新区)2015.3.15晚 2" xfId="15693" xr:uid="{00000000-0005-0000-0000-000058090000}"/>
    <cellStyle name="差_2015年预算表格（表内公式）(高新区)2015.3.15晚 3" xfId="15694" xr:uid="{00000000-0005-0000-0000-000059090000}"/>
    <cellStyle name="差_2015年预算表格（表内公式）(空)2015.3.15晚" xfId="15695" xr:uid="{00000000-0005-0000-0000-00005A090000}"/>
    <cellStyle name="差_2015年预算表格（表内公式）(空)2015.3.15晚 2" xfId="15696" xr:uid="{00000000-0005-0000-0000-00005B090000}"/>
    <cellStyle name="差_2015年预算表格（表内公式）(空)2015.3.15晚 3" xfId="15697" xr:uid="{00000000-0005-0000-0000-00005C090000}"/>
    <cellStyle name="差_2015年预算表格（成武）" xfId="15698" xr:uid="{00000000-0005-0000-0000-00005D090000}"/>
    <cellStyle name="差_2015年预算表格（成武） 2" xfId="15699" xr:uid="{00000000-0005-0000-0000-00005E090000}"/>
    <cellStyle name="差_2015年预算表格（成武） 3" xfId="15700" xr:uid="{00000000-0005-0000-0000-00005F090000}"/>
    <cellStyle name="差_2015年预算表格（高新区" xfId="15701" xr:uid="{00000000-0005-0000-0000-000060090000}"/>
    <cellStyle name="差_2015年预算表格（高新区 2" xfId="15702" xr:uid="{00000000-0005-0000-0000-000061090000}"/>
    <cellStyle name="差_2015年预算表格（高新区 3" xfId="15703" xr:uid="{00000000-0005-0000-0000-000062090000}"/>
    <cellStyle name="差_2015年预算表格（海洋城3.12）" xfId="15704" xr:uid="{00000000-0005-0000-0000-000063090000}"/>
    <cellStyle name="差_2015年预算表格（海洋城3.12） 2" xfId="15705" xr:uid="{00000000-0005-0000-0000-000064090000}"/>
    <cellStyle name="差_2015年预算表格（海洋城3.12） 3" xfId="15706" xr:uid="{00000000-0005-0000-0000-000065090000}"/>
    <cellStyle name="差_2015年预算表格（莒县2014年3月13日定稿)" xfId="15707" xr:uid="{00000000-0005-0000-0000-000066090000}"/>
    <cellStyle name="差_2015年预算表格（莒县2014年3月13日定稿) 2" xfId="15708" xr:uid="{00000000-0005-0000-0000-000067090000}"/>
    <cellStyle name="差_2015年预算表格（莒县2014年3月13日定稿) 3" xfId="15709" xr:uid="{00000000-0005-0000-0000-000068090000}"/>
    <cellStyle name="差_2015年预算表格（鄄城）" xfId="15710" xr:uid="{00000000-0005-0000-0000-000069090000}"/>
    <cellStyle name="差_2015年预算表格（鄄城） 2" xfId="15711" xr:uid="{00000000-0005-0000-0000-00006A090000}"/>
    <cellStyle name="差_2015年预算表格（鄄城） 3" xfId="15712" xr:uid="{00000000-0005-0000-0000-00006B090000}"/>
    <cellStyle name="差_2015年预算表格（牡丹区20150316）" xfId="15713" xr:uid="{00000000-0005-0000-0000-00006C090000}"/>
    <cellStyle name="差_2015年预算表格（牡丹区20150316） 2" xfId="15714" xr:uid="{00000000-0005-0000-0000-00006D090000}"/>
    <cellStyle name="差_2015年预算表格（牡丹区20150316） 3" xfId="15715" xr:uid="{00000000-0005-0000-0000-00006E090000}"/>
    <cellStyle name="差_2015年预算表格(市本级审核表)" xfId="15716" xr:uid="{00000000-0005-0000-0000-00006F090000}"/>
    <cellStyle name="差_2015年预算表格(市本级审核表) 2" xfId="15717" xr:uid="{00000000-0005-0000-0000-000070090000}"/>
    <cellStyle name="差_2015年预算表格(市本级审核表) 3" xfId="15718" xr:uid="{00000000-0005-0000-0000-000071090000}"/>
    <cellStyle name="差_2016年4月收支情况表" xfId="48" xr:uid="{00000000-0005-0000-0000-000072090000}"/>
    <cellStyle name="差_2016年4月收支情况表 2" xfId="49" xr:uid="{00000000-0005-0000-0000-000073090000}"/>
    <cellStyle name="差_2016年4月收支情况表 2 2" xfId="50" xr:uid="{00000000-0005-0000-0000-000074090000}"/>
    <cellStyle name="差_2016年4月收支情况表 2 2 2" xfId="452" xr:uid="{00000000-0005-0000-0000-000075090000}"/>
    <cellStyle name="差_2016年4月收支情况表 2 2 2 2" xfId="1308" xr:uid="{00000000-0005-0000-0000-000076090000}"/>
    <cellStyle name="差_2016年4月收支情况表 2 2 2 2 2" xfId="1309" xr:uid="{00000000-0005-0000-0000-000077090000}"/>
    <cellStyle name="差_2016年4月收支情况表 2 2 2 2 2 2" xfId="1310" xr:uid="{00000000-0005-0000-0000-000078090000}"/>
    <cellStyle name="差_2016年4月收支情况表 2 2 2 2 2 2 2" xfId="10139" xr:uid="{00000000-0005-0000-0000-000079090000}"/>
    <cellStyle name="差_2016年4月收支情况表 2 2 2 2 2 2 3" xfId="7906" xr:uid="{00000000-0005-0000-0000-00007A090000}"/>
    <cellStyle name="差_2016年4月收支情况表 2 2 2 2 2 3" xfId="1311" xr:uid="{00000000-0005-0000-0000-00007B090000}"/>
    <cellStyle name="差_2016年4月收支情况表 2 2 2 2 2 3 2" xfId="10140" xr:uid="{00000000-0005-0000-0000-00007C090000}"/>
    <cellStyle name="差_2016年4月收支情况表 2 2 2 2 3" xfId="1312" xr:uid="{00000000-0005-0000-0000-00007D090000}"/>
    <cellStyle name="差_2016年4月收支情况表 2 2 2 2 3 2" xfId="1313" xr:uid="{00000000-0005-0000-0000-00007E090000}"/>
    <cellStyle name="差_2016年4月收支情况表 2 2 2 2 3 2 2" xfId="10142" xr:uid="{00000000-0005-0000-0000-00007F090000}"/>
    <cellStyle name="差_2016年4月收支情况表 2 2 2 2 3 2 3" xfId="7907" xr:uid="{00000000-0005-0000-0000-000080090000}"/>
    <cellStyle name="差_2016年4月收支情况表 2 2 2 2 3 3" xfId="1314" xr:uid="{00000000-0005-0000-0000-000081090000}"/>
    <cellStyle name="差_2016年4月收支情况表 2 2 2 2 3 3 2" xfId="10143" xr:uid="{00000000-0005-0000-0000-000082090000}"/>
    <cellStyle name="差_2016年4月收支情况表 2 2 2 2 3 4" xfId="1315" xr:uid="{00000000-0005-0000-0000-000083090000}"/>
    <cellStyle name="差_2016年4月收支情况表 2 2 2 2 3 4 2" xfId="10144" xr:uid="{00000000-0005-0000-0000-000084090000}"/>
    <cellStyle name="差_2016年4月收支情况表 2 2 2 2 3 5" xfId="10141" xr:uid="{00000000-0005-0000-0000-000085090000}"/>
    <cellStyle name="差_2016年4月收支情况表 2 2 2 2 4" xfId="1316" xr:uid="{00000000-0005-0000-0000-000086090000}"/>
    <cellStyle name="差_2016年4月收支情况表 2 2 2 2 4 2" xfId="10145" xr:uid="{00000000-0005-0000-0000-000087090000}"/>
    <cellStyle name="差_2016年4月收支情况表 2 2 2 2 4 3" xfId="7908" xr:uid="{00000000-0005-0000-0000-000088090000}"/>
    <cellStyle name="差_2016年4月收支情况表 2 2 2 2 5" xfId="1317" xr:uid="{00000000-0005-0000-0000-000089090000}"/>
    <cellStyle name="差_2016年4月收支情况表 2 2 2 2 5 2" xfId="10146" xr:uid="{00000000-0005-0000-0000-00008A090000}"/>
    <cellStyle name="差_2016年4月收支情况表 2 2 2 2 6" xfId="10138" xr:uid="{00000000-0005-0000-0000-00008B090000}"/>
    <cellStyle name="差_2016年4月收支情况表 2 2 2 3" xfId="1318" xr:uid="{00000000-0005-0000-0000-00008C090000}"/>
    <cellStyle name="差_2016年4月收支情况表 2 2 2 3 2" xfId="1319" xr:uid="{00000000-0005-0000-0000-00008D090000}"/>
    <cellStyle name="差_2016年4月收支情况表 2 2 2 3 2 2" xfId="1320" xr:uid="{00000000-0005-0000-0000-00008E090000}"/>
    <cellStyle name="差_2016年4月收支情况表 2 2 2 3 2 2 2" xfId="10148" xr:uid="{00000000-0005-0000-0000-00008F090000}"/>
    <cellStyle name="差_2016年4月收支情况表 2 2 2 3 2 2 3" xfId="7909" xr:uid="{00000000-0005-0000-0000-000090090000}"/>
    <cellStyle name="差_2016年4月收支情况表 2 2 2 3 2 3" xfId="1321" xr:uid="{00000000-0005-0000-0000-000091090000}"/>
    <cellStyle name="差_2016年4月收支情况表 2 2 2 3 2 3 2" xfId="10149" xr:uid="{00000000-0005-0000-0000-000092090000}"/>
    <cellStyle name="差_2016年4月收支情况表 2 2 2 3 3" xfId="1322" xr:uid="{00000000-0005-0000-0000-000093090000}"/>
    <cellStyle name="差_2016年4月收支情况表 2 2 2 3 3 2" xfId="10150" xr:uid="{00000000-0005-0000-0000-000094090000}"/>
    <cellStyle name="差_2016年4月收支情况表 2 2 2 3 3 3" xfId="7910" xr:uid="{00000000-0005-0000-0000-000095090000}"/>
    <cellStyle name="差_2016年4月收支情况表 2 2 2 3 4" xfId="1323" xr:uid="{00000000-0005-0000-0000-000096090000}"/>
    <cellStyle name="差_2016年4月收支情况表 2 2 2 3 4 2" xfId="10151" xr:uid="{00000000-0005-0000-0000-000097090000}"/>
    <cellStyle name="差_2016年4月收支情况表 2 2 2 3 5" xfId="10147" xr:uid="{00000000-0005-0000-0000-000098090000}"/>
    <cellStyle name="差_2016年4月收支情况表 2 2 2 4" xfId="1324" xr:uid="{00000000-0005-0000-0000-000099090000}"/>
    <cellStyle name="差_2016年4月收支情况表 2 2 2 4 2" xfId="1325" xr:uid="{00000000-0005-0000-0000-00009A090000}"/>
    <cellStyle name="差_2016年4月收支情况表 2 2 2 4 2 2" xfId="10152" xr:uid="{00000000-0005-0000-0000-00009B090000}"/>
    <cellStyle name="差_2016年4月收支情况表 2 2 2 4 2 3" xfId="7911" xr:uid="{00000000-0005-0000-0000-00009C090000}"/>
    <cellStyle name="差_2016年4月收支情况表 2 2 2 4 3" xfId="1326" xr:uid="{00000000-0005-0000-0000-00009D090000}"/>
    <cellStyle name="差_2016年4月收支情况表 2 2 2 4 3 2" xfId="10153" xr:uid="{00000000-0005-0000-0000-00009E090000}"/>
    <cellStyle name="差_2016年4月收支情况表 2 2 2 5" xfId="1327" xr:uid="{00000000-0005-0000-0000-00009F090000}"/>
    <cellStyle name="差_2016年4月收支情况表 2 2 2 5 2" xfId="1328" xr:uid="{00000000-0005-0000-0000-0000A0090000}"/>
    <cellStyle name="差_2016年4月收支情况表 2 2 2 5 2 2" xfId="10155" xr:uid="{00000000-0005-0000-0000-0000A1090000}"/>
    <cellStyle name="差_2016年4月收支情况表 2 2 2 5 2 3" xfId="7912" xr:uid="{00000000-0005-0000-0000-0000A2090000}"/>
    <cellStyle name="差_2016年4月收支情况表 2 2 2 5 3" xfId="1329" xr:uid="{00000000-0005-0000-0000-0000A3090000}"/>
    <cellStyle name="差_2016年4月收支情况表 2 2 2 5 3 2" xfId="10156" xr:uid="{00000000-0005-0000-0000-0000A4090000}"/>
    <cellStyle name="差_2016年4月收支情况表 2 2 2 5 4" xfId="1330" xr:uid="{00000000-0005-0000-0000-0000A5090000}"/>
    <cellStyle name="差_2016年4月收支情况表 2 2 2 5 4 2" xfId="10157" xr:uid="{00000000-0005-0000-0000-0000A6090000}"/>
    <cellStyle name="差_2016年4月收支情况表 2 2 2 5 5" xfId="10154" xr:uid="{00000000-0005-0000-0000-0000A7090000}"/>
    <cellStyle name="差_2016年4月收支情况表 2 2 2 6" xfId="1331" xr:uid="{00000000-0005-0000-0000-0000A8090000}"/>
    <cellStyle name="差_2016年4月收支情况表 2 2 2 6 2" xfId="10158" xr:uid="{00000000-0005-0000-0000-0000A9090000}"/>
    <cellStyle name="差_2016年4月收支情况表 2 2 2 6 3" xfId="7913" xr:uid="{00000000-0005-0000-0000-0000AA090000}"/>
    <cellStyle name="差_2016年4月收支情况表 2 2 2 7" xfId="9656" xr:uid="{00000000-0005-0000-0000-0000AB090000}"/>
    <cellStyle name="差_2016年4月收支情况表 2 2 3" xfId="1332" xr:uid="{00000000-0005-0000-0000-0000AC090000}"/>
    <cellStyle name="差_2016年4月收支情况表 2 2 3 2" xfId="1333" xr:uid="{00000000-0005-0000-0000-0000AD090000}"/>
    <cellStyle name="差_2016年4月收支情况表 2 2 3 2 2" xfId="1334" xr:uid="{00000000-0005-0000-0000-0000AE090000}"/>
    <cellStyle name="差_2016年4月收支情况表 2 2 3 2 2 2" xfId="1335" xr:uid="{00000000-0005-0000-0000-0000AF090000}"/>
    <cellStyle name="差_2016年4月收支情况表 2 2 3 2 2 2 2" xfId="10159" xr:uid="{00000000-0005-0000-0000-0000B0090000}"/>
    <cellStyle name="差_2016年4月收支情况表 2 2 3 2 2 2 3" xfId="7914" xr:uid="{00000000-0005-0000-0000-0000B1090000}"/>
    <cellStyle name="差_2016年4月收支情况表 2 2 3 2 2 3" xfId="1336" xr:uid="{00000000-0005-0000-0000-0000B2090000}"/>
    <cellStyle name="差_2016年4月收支情况表 2 2 3 2 2 3 2" xfId="10160" xr:uid="{00000000-0005-0000-0000-0000B3090000}"/>
    <cellStyle name="差_2016年4月收支情况表 2 2 3 2 3" xfId="1337" xr:uid="{00000000-0005-0000-0000-0000B4090000}"/>
    <cellStyle name="差_2016年4月收支情况表 2 2 3 2 3 2" xfId="10161" xr:uid="{00000000-0005-0000-0000-0000B5090000}"/>
    <cellStyle name="差_2016年4月收支情况表 2 2 3 2 3 3" xfId="7915" xr:uid="{00000000-0005-0000-0000-0000B6090000}"/>
    <cellStyle name="差_2016年4月收支情况表 2 2 3 2 4" xfId="1338" xr:uid="{00000000-0005-0000-0000-0000B7090000}"/>
    <cellStyle name="差_2016年4月收支情况表 2 2 3 2 4 2" xfId="10162" xr:uid="{00000000-0005-0000-0000-0000B8090000}"/>
    <cellStyle name="差_2016年4月收支情况表 2 2 3 3" xfId="1339" xr:uid="{00000000-0005-0000-0000-0000B9090000}"/>
    <cellStyle name="差_2016年4月收支情况表 2 2 3 3 2" xfId="1340" xr:uid="{00000000-0005-0000-0000-0000BA090000}"/>
    <cellStyle name="差_2016年4月收支情况表 2 2 3 3 2 2" xfId="10163" xr:uid="{00000000-0005-0000-0000-0000BB090000}"/>
    <cellStyle name="差_2016年4月收支情况表 2 2 3 3 2 3" xfId="7916" xr:uid="{00000000-0005-0000-0000-0000BC090000}"/>
    <cellStyle name="差_2016年4月收支情况表 2 2 3 3 3" xfId="1341" xr:uid="{00000000-0005-0000-0000-0000BD090000}"/>
    <cellStyle name="差_2016年4月收支情况表 2 2 3 3 3 2" xfId="10164" xr:uid="{00000000-0005-0000-0000-0000BE090000}"/>
    <cellStyle name="差_2016年4月收支情况表 2 2 3 4" xfId="1342" xr:uid="{00000000-0005-0000-0000-0000BF090000}"/>
    <cellStyle name="差_2016年4月收支情况表 2 2 3 4 2" xfId="1343" xr:uid="{00000000-0005-0000-0000-0000C0090000}"/>
    <cellStyle name="差_2016年4月收支情况表 2 2 3 4 2 2" xfId="10165" xr:uid="{00000000-0005-0000-0000-0000C1090000}"/>
    <cellStyle name="差_2016年4月收支情况表 2 2 3 4 2 3" xfId="7917" xr:uid="{00000000-0005-0000-0000-0000C2090000}"/>
    <cellStyle name="差_2016年4月收支情况表 2 2 3 4 3" xfId="1344" xr:uid="{00000000-0005-0000-0000-0000C3090000}"/>
    <cellStyle name="差_2016年4月收支情况表 2 2 3 4 3 2" xfId="10166" xr:uid="{00000000-0005-0000-0000-0000C4090000}"/>
    <cellStyle name="差_2016年4月收支情况表 2 2 3 5" xfId="1345" xr:uid="{00000000-0005-0000-0000-0000C5090000}"/>
    <cellStyle name="差_2016年4月收支情况表 2 2 3 5 2" xfId="10167" xr:uid="{00000000-0005-0000-0000-0000C6090000}"/>
    <cellStyle name="差_2016年4月收支情况表 2 2 3 5 3" xfId="7918" xr:uid="{00000000-0005-0000-0000-0000C7090000}"/>
    <cellStyle name="差_2016年4月收支情况表 2 2 4" xfId="1346" xr:uid="{00000000-0005-0000-0000-0000C8090000}"/>
    <cellStyle name="差_2016年4月收支情况表 2 2 4 2" xfId="1347" xr:uid="{00000000-0005-0000-0000-0000C9090000}"/>
    <cellStyle name="差_2016年4月收支情况表 2 2 4 2 2" xfId="1348" xr:uid="{00000000-0005-0000-0000-0000CA090000}"/>
    <cellStyle name="差_2016年4月收支情况表 2 2 4 2 2 2" xfId="10169" xr:uid="{00000000-0005-0000-0000-0000CB090000}"/>
    <cellStyle name="差_2016年4月收支情况表 2 2 4 2 2 3" xfId="7919" xr:uid="{00000000-0005-0000-0000-0000CC090000}"/>
    <cellStyle name="差_2016年4月收支情况表 2 2 4 2 3" xfId="1349" xr:uid="{00000000-0005-0000-0000-0000CD090000}"/>
    <cellStyle name="差_2016年4月收支情况表 2 2 4 2 3 2" xfId="10170" xr:uid="{00000000-0005-0000-0000-0000CE090000}"/>
    <cellStyle name="差_2016年4月收支情况表 2 2 4 3" xfId="1350" xr:uid="{00000000-0005-0000-0000-0000CF090000}"/>
    <cellStyle name="差_2016年4月收支情况表 2 2 4 3 2" xfId="1351" xr:uid="{00000000-0005-0000-0000-0000D0090000}"/>
    <cellStyle name="差_2016年4月收支情况表 2 2 4 3 2 2" xfId="10172" xr:uid="{00000000-0005-0000-0000-0000D1090000}"/>
    <cellStyle name="差_2016年4月收支情况表 2 2 4 3 2 3" xfId="7920" xr:uid="{00000000-0005-0000-0000-0000D2090000}"/>
    <cellStyle name="差_2016年4月收支情况表 2 2 4 3 3" xfId="1352" xr:uid="{00000000-0005-0000-0000-0000D3090000}"/>
    <cellStyle name="差_2016年4月收支情况表 2 2 4 3 3 2" xfId="10173" xr:uid="{00000000-0005-0000-0000-0000D4090000}"/>
    <cellStyle name="差_2016年4月收支情况表 2 2 4 3 4" xfId="1353" xr:uid="{00000000-0005-0000-0000-0000D5090000}"/>
    <cellStyle name="差_2016年4月收支情况表 2 2 4 3 4 2" xfId="10174" xr:uid="{00000000-0005-0000-0000-0000D6090000}"/>
    <cellStyle name="差_2016年4月收支情况表 2 2 4 3 5" xfId="10171" xr:uid="{00000000-0005-0000-0000-0000D7090000}"/>
    <cellStyle name="差_2016年4月收支情况表 2 2 4 4" xfId="1354" xr:uid="{00000000-0005-0000-0000-0000D8090000}"/>
    <cellStyle name="差_2016年4月收支情况表 2 2 4 4 2" xfId="10175" xr:uid="{00000000-0005-0000-0000-0000D9090000}"/>
    <cellStyle name="差_2016年4月收支情况表 2 2 4 4 3" xfId="7921" xr:uid="{00000000-0005-0000-0000-0000DA090000}"/>
    <cellStyle name="差_2016年4月收支情况表 2 2 4 5" xfId="1355" xr:uid="{00000000-0005-0000-0000-0000DB090000}"/>
    <cellStyle name="差_2016年4月收支情况表 2 2 4 5 2" xfId="10176" xr:uid="{00000000-0005-0000-0000-0000DC090000}"/>
    <cellStyle name="差_2016年4月收支情况表 2 2 4 6" xfId="10168" xr:uid="{00000000-0005-0000-0000-0000DD090000}"/>
    <cellStyle name="差_2016年4月收支情况表 2 2 5" xfId="1356" xr:uid="{00000000-0005-0000-0000-0000DE090000}"/>
    <cellStyle name="差_2016年4月收支情况表 2 2 5 2" xfId="1357" xr:uid="{00000000-0005-0000-0000-0000DF090000}"/>
    <cellStyle name="差_2016年4月收支情况表 2 2 5 2 2" xfId="10178" xr:uid="{00000000-0005-0000-0000-0000E0090000}"/>
    <cellStyle name="差_2016年4月收支情况表 2 2 5 2 3" xfId="7922" xr:uid="{00000000-0005-0000-0000-0000E1090000}"/>
    <cellStyle name="差_2016年4月收支情况表 2 2 5 3" xfId="1358" xr:uid="{00000000-0005-0000-0000-0000E2090000}"/>
    <cellStyle name="差_2016年4月收支情况表 2 2 5 3 2" xfId="10179" xr:uid="{00000000-0005-0000-0000-0000E3090000}"/>
    <cellStyle name="差_2016年4月收支情况表 2 2 5 4" xfId="1359" xr:uid="{00000000-0005-0000-0000-0000E4090000}"/>
    <cellStyle name="差_2016年4月收支情况表 2 2 5 4 2" xfId="10180" xr:uid="{00000000-0005-0000-0000-0000E5090000}"/>
    <cellStyle name="差_2016年4月收支情况表 2 2 5 5" xfId="10177" xr:uid="{00000000-0005-0000-0000-0000E6090000}"/>
    <cellStyle name="差_2016年4月收支情况表 2 2 6" xfId="1360" xr:uid="{00000000-0005-0000-0000-0000E7090000}"/>
    <cellStyle name="差_2016年4月收支情况表 2 2 6 2" xfId="10181" xr:uid="{00000000-0005-0000-0000-0000E8090000}"/>
    <cellStyle name="差_2016年4月收支情况表 2 2 6 3" xfId="7923" xr:uid="{00000000-0005-0000-0000-0000E9090000}"/>
    <cellStyle name="差_2016年4月收支情况表 2 2 7" xfId="9429" xr:uid="{00000000-0005-0000-0000-0000EA090000}"/>
    <cellStyle name="差_2016年4月收支情况表 2 3" xfId="453" xr:uid="{00000000-0005-0000-0000-0000EB090000}"/>
    <cellStyle name="差_2016年4月收支情况表 2 3 2" xfId="1361" xr:uid="{00000000-0005-0000-0000-0000EC090000}"/>
    <cellStyle name="差_2016年4月收支情况表 2 3 2 2" xfId="1362" xr:uid="{00000000-0005-0000-0000-0000ED090000}"/>
    <cellStyle name="差_2016年4月收支情况表 2 3 2 2 2" xfId="1363" xr:uid="{00000000-0005-0000-0000-0000EE090000}"/>
    <cellStyle name="差_2016年4月收支情况表 2 3 2 2 2 2" xfId="10183" xr:uid="{00000000-0005-0000-0000-0000EF090000}"/>
    <cellStyle name="差_2016年4月收支情况表 2 3 2 2 2 3" xfId="7924" xr:uid="{00000000-0005-0000-0000-0000F0090000}"/>
    <cellStyle name="差_2016年4月收支情况表 2 3 2 2 3" xfId="1364" xr:uid="{00000000-0005-0000-0000-0000F1090000}"/>
    <cellStyle name="差_2016年4月收支情况表 2 3 2 2 3 2" xfId="10184" xr:uid="{00000000-0005-0000-0000-0000F2090000}"/>
    <cellStyle name="差_2016年4月收支情况表 2 3 2 3" xfId="1365" xr:uid="{00000000-0005-0000-0000-0000F3090000}"/>
    <cellStyle name="差_2016年4月收支情况表 2 3 2 3 2" xfId="1366" xr:uid="{00000000-0005-0000-0000-0000F4090000}"/>
    <cellStyle name="差_2016年4月收支情况表 2 3 2 3 2 2" xfId="10186" xr:uid="{00000000-0005-0000-0000-0000F5090000}"/>
    <cellStyle name="差_2016年4月收支情况表 2 3 2 3 2 3" xfId="7925" xr:uid="{00000000-0005-0000-0000-0000F6090000}"/>
    <cellStyle name="差_2016年4月收支情况表 2 3 2 3 3" xfId="1367" xr:uid="{00000000-0005-0000-0000-0000F7090000}"/>
    <cellStyle name="差_2016年4月收支情况表 2 3 2 3 3 2" xfId="10187" xr:uid="{00000000-0005-0000-0000-0000F8090000}"/>
    <cellStyle name="差_2016年4月收支情况表 2 3 2 3 4" xfId="1368" xr:uid="{00000000-0005-0000-0000-0000F9090000}"/>
    <cellStyle name="差_2016年4月收支情况表 2 3 2 3 4 2" xfId="10188" xr:uid="{00000000-0005-0000-0000-0000FA090000}"/>
    <cellStyle name="差_2016年4月收支情况表 2 3 2 3 5" xfId="10185" xr:uid="{00000000-0005-0000-0000-0000FB090000}"/>
    <cellStyle name="差_2016年4月收支情况表 2 3 2 4" xfId="1369" xr:uid="{00000000-0005-0000-0000-0000FC090000}"/>
    <cellStyle name="差_2016年4月收支情况表 2 3 2 4 2" xfId="10189" xr:uid="{00000000-0005-0000-0000-0000FD090000}"/>
    <cellStyle name="差_2016年4月收支情况表 2 3 2 4 3" xfId="7926" xr:uid="{00000000-0005-0000-0000-0000FE090000}"/>
    <cellStyle name="差_2016年4月收支情况表 2 3 2 5" xfId="1370" xr:uid="{00000000-0005-0000-0000-0000FF090000}"/>
    <cellStyle name="差_2016年4月收支情况表 2 3 2 5 2" xfId="10190" xr:uid="{00000000-0005-0000-0000-0000000A0000}"/>
    <cellStyle name="差_2016年4月收支情况表 2 3 2 6" xfId="10182" xr:uid="{00000000-0005-0000-0000-0000010A0000}"/>
    <cellStyle name="差_2016年4月收支情况表 2 3 3" xfId="1371" xr:uid="{00000000-0005-0000-0000-0000020A0000}"/>
    <cellStyle name="差_2016年4月收支情况表 2 3 3 2" xfId="1372" xr:uid="{00000000-0005-0000-0000-0000030A0000}"/>
    <cellStyle name="差_2016年4月收支情况表 2 3 3 2 2" xfId="1373" xr:uid="{00000000-0005-0000-0000-0000040A0000}"/>
    <cellStyle name="差_2016年4月收支情况表 2 3 3 2 2 2" xfId="10192" xr:uid="{00000000-0005-0000-0000-0000050A0000}"/>
    <cellStyle name="差_2016年4月收支情况表 2 3 3 2 2 3" xfId="7927" xr:uid="{00000000-0005-0000-0000-0000060A0000}"/>
    <cellStyle name="差_2016年4月收支情况表 2 3 3 2 3" xfId="1374" xr:uid="{00000000-0005-0000-0000-0000070A0000}"/>
    <cellStyle name="差_2016年4月收支情况表 2 3 3 2 3 2" xfId="10193" xr:uid="{00000000-0005-0000-0000-0000080A0000}"/>
    <cellStyle name="差_2016年4月收支情况表 2 3 3 3" xfId="1375" xr:uid="{00000000-0005-0000-0000-0000090A0000}"/>
    <cellStyle name="差_2016年4月收支情况表 2 3 3 3 2" xfId="10194" xr:uid="{00000000-0005-0000-0000-00000A0A0000}"/>
    <cellStyle name="差_2016年4月收支情况表 2 3 3 3 3" xfId="7928" xr:uid="{00000000-0005-0000-0000-00000B0A0000}"/>
    <cellStyle name="差_2016年4月收支情况表 2 3 3 4" xfId="1376" xr:uid="{00000000-0005-0000-0000-00000C0A0000}"/>
    <cellStyle name="差_2016年4月收支情况表 2 3 3 4 2" xfId="10195" xr:uid="{00000000-0005-0000-0000-00000D0A0000}"/>
    <cellStyle name="差_2016年4月收支情况表 2 3 3 5" xfId="10191" xr:uid="{00000000-0005-0000-0000-00000E0A0000}"/>
    <cellStyle name="差_2016年4月收支情况表 2 3 4" xfId="1377" xr:uid="{00000000-0005-0000-0000-00000F0A0000}"/>
    <cellStyle name="差_2016年4月收支情况表 2 3 4 2" xfId="1378" xr:uid="{00000000-0005-0000-0000-0000100A0000}"/>
    <cellStyle name="差_2016年4月收支情况表 2 3 4 2 2" xfId="10196" xr:uid="{00000000-0005-0000-0000-0000110A0000}"/>
    <cellStyle name="差_2016年4月收支情况表 2 3 4 2 3" xfId="7929" xr:uid="{00000000-0005-0000-0000-0000120A0000}"/>
    <cellStyle name="差_2016年4月收支情况表 2 3 4 3" xfId="1379" xr:uid="{00000000-0005-0000-0000-0000130A0000}"/>
    <cellStyle name="差_2016年4月收支情况表 2 3 4 3 2" xfId="10197" xr:uid="{00000000-0005-0000-0000-0000140A0000}"/>
    <cellStyle name="差_2016年4月收支情况表 2 3 5" xfId="1380" xr:uid="{00000000-0005-0000-0000-0000150A0000}"/>
    <cellStyle name="差_2016年4月收支情况表 2 3 5 2" xfId="1381" xr:uid="{00000000-0005-0000-0000-0000160A0000}"/>
    <cellStyle name="差_2016年4月收支情况表 2 3 5 2 2" xfId="10199" xr:uid="{00000000-0005-0000-0000-0000170A0000}"/>
    <cellStyle name="差_2016年4月收支情况表 2 3 5 2 3" xfId="7930" xr:uid="{00000000-0005-0000-0000-0000180A0000}"/>
    <cellStyle name="差_2016年4月收支情况表 2 3 5 3" xfId="1382" xr:uid="{00000000-0005-0000-0000-0000190A0000}"/>
    <cellStyle name="差_2016年4月收支情况表 2 3 5 3 2" xfId="10200" xr:uid="{00000000-0005-0000-0000-00001A0A0000}"/>
    <cellStyle name="差_2016年4月收支情况表 2 3 5 4" xfId="1383" xr:uid="{00000000-0005-0000-0000-00001B0A0000}"/>
    <cellStyle name="差_2016年4月收支情况表 2 3 5 4 2" xfId="10201" xr:uid="{00000000-0005-0000-0000-00001C0A0000}"/>
    <cellStyle name="差_2016年4月收支情况表 2 3 5 5" xfId="10198" xr:uid="{00000000-0005-0000-0000-00001D0A0000}"/>
    <cellStyle name="差_2016年4月收支情况表 2 3 6" xfId="1384" xr:uid="{00000000-0005-0000-0000-00001E0A0000}"/>
    <cellStyle name="差_2016年4月收支情况表 2 3 6 2" xfId="10202" xr:uid="{00000000-0005-0000-0000-00001F0A0000}"/>
    <cellStyle name="差_2016年4月收支情况表 2 3 6 3" xfId="7931" xr:uid="{00000000-0005-0000-0000-0000200A0000}"/>
    <cellStyle name="差_2016年4月收支情况表 2 3 7" xfId="9657" xr:uid="{00000000-0005-0000-0000-0000210A0000}"/>
    <cellStyle name="差_2016年4月收支情况表 2 3 8" xfId="27415" xr:uid="{00000000-0005-0000-0000-0000220A0000}"/>
    <cellStyle name="差_2016年4月收支情况表 2 4" xfId="1385" xr:uid="{00000000-0005-0000-0000-0000230A0000}"/>
    <cellStyle name="差_2016年4月收支情况表 2 4 2" xfId="1386" xr:uid="{00000000-0005-0000-0000-0000240A0000}"/>
    <cellStyle name="差_2016年4月收支情况表 2 4 2 2" xfId="1387" xr:uid="{00000000-0005-0000-0000-0000250A0000}"/>
    <cellStyle name="差_2016年4月收支情况表 2 4 2 2 2" xfId="1388" xr:uid="{00000000-0005-0000-0000-0000260A0000}"/>
    <cellStyle name="差_2016年4月收支情况表 2 4 2 2 2 2" xfId="10203" xr:uid="{00000000-0005-0000-0000-0000270A0000}"/>
    <cellStyle name="差_2016年4月收支情况表 2 4 2 2 2 3" xfId="7932" xr:uid="{00000000-0005-0000-0000-0000280A0000}"/>
    <cellStyle name="差_2016年4月收支情况表 2 4 2 2 3" xfId="1389" xr:uid="{00000000-0005-0000-0000-0000290A0000}"/>
    <cellStyle name="差_2016年4月收支情况表 2 4 2 2 3 2" xfId="10204" xr:uid="{00000000-0005-0000-0000-00002A0A0000}"/>
    <cellStyle name="差_2016年4月收支情况表 2 4 2 3" xfId="1390" xr:uid="{00000000-0005-0000-0000-00002B0A0000}"/>
    <cellStyle name="差_2016年4月收支情况表 2 4 2 3 2" xfId="10205" xr:uid="{00000000-0005-0000-0000-00002C0A0000}"/>
    <cellStyle name="差_2016年4月收支情况表 2 4 2 3 3" xfId="7933" xr:uid="{00000000-0005-0000-0000-00002D0A0000}"/>
    <cellStyle name="差_2016年4月收支情况表 2 4 2 4" xfId="1391" xr:uid="{00000000-0005-0000-0000-00002E0A0000}"/>
    <cellStyle name="差_2016年4月收支情况表 2 4 2 4 2" xfId="10206" xr:uid="{00000000-0005-0000-0000-00002F0A0000}"/>
    <cellStyle name="差_2016年4月收支情况表 2 4 3" xfId="1392" xr:uid="{00000000-0005-0000-0000-0000300A0000}"/>
    <cellStyle name="差_2016年4月收支情况表 2 4 3 2" xfId="1393" xr:uid="{00000000-0005-0000-0000-0000310A0000}"/>
    <cellStyle name="差_2016年4月收支情况表 2 4 3 2 2" xfId="10207" xr:uid="{00000000-0005-0000-0000-0000320A0000}"/>
    <cellStyle name="差_2016年4月收支情况表 2 4 3 2 3" xfId="7934" xr:uid="{00000000-0005-0000-0000-0000330A0000}"/>
    <cellStyle name="差_2016年4月收支情况表 2 4 3 3" xfId="1394" xr:uid="{00000000-0005-0000-0000-0000340A0000}"/>
    <cellStyle name="差_2016年4月收支情况表 2 4 3 3 2" xfId="10208" xr:uid="{00000000-0005-0000-0000-0000350A0000}"/>
    <cellStyle name="差_2016年4月收支情况表 2 4 4" xfId="1395" xr:uid="{00000000-0005-0000-0000-0000360A0000}"/>
    <cellStyle name="差_2016年4月收支情况表 2 4 4 2" xfId="1396" xr:uid="{00000000-0005-0000-0000-0000370A0000}"/>
    <cellStyle name="差_2016年4月收支情况表 2 4 4 2 2" xfId="10209" xr:uid="{00000000-0005-0000-0000-0000380A0000}"/>
    <cellStyle name="差_2016年4月收支情况表 2 4 4 2 3" xfId="7935" xr:uid="{00000000-0005-0000-0000-0000390A0000}"/>
    <cellStyle name="差_2016年4月收支情况表 2 4 4 3" xfId="1397" xr:uid="{00000000-0005-0000-0000-00003A0A0000}"/>
    <cellStyle name="差_2016年4月收支情况表 2 4 4 3 2" xfId="10210" xr:uid="{00000000-0005-0000-0000-00003B0A0000}"/>
    <cellStyle name="差_2016年4月收支情况表 2 4 5" xfId="1398" xr:uid="{00000000-0005-0000-0000-00003C0A0000}"/>
    <cellStyle name="差_2016年4月收支情况表 2 4 5 2" xfId="10211" xr:uid="{00000000-0005-0000-0000-00003D0A0000}"/>
    <cellStyle name="差_2016年4月收支情况表 2 4 5 3" xfId="7936" xr:uid="{00000000-0005-0000-0000-00003E0A0000}"/>
    <cellStyle name="差_2016年4月收支情况表 2 5" xfId="1399" xr:uid="{00000000-0005-0000-0000-00003F0A0000}"/>
    <cellStyle name="差_2016年4月收支情况表 2 5 2" xfId="1400" xr:uid="{00000000-0005-0000-0000-0000400A0000}"/>
    <cellStyle name="差_2016年4月收支情况表 2 5 2 2" xfId="1401" xr:uid="{00000000-0005-0000-0000-0000410A0000}"/>
    <cellStyle name="差_2016年4月收支情况表 2 5 2 2 2" xfId="10213" xr:uid="{00000000-0005-0000-0000-0000420A0000}"/>
    <cellStyle name="差_2016年4月收支情况表 2 5 2 2 3" xfId="7937" xr:uid="{00000000-0005-0000-0000-0000430A0000}"/>
    <cellStyle name="差_2016年4月收支情况表 2 5 2 3" xfId="1402" xr:uid="{00000000-0005-0000-0000-0000440A0000}"/>
    <cellStyle name="差_2016年4月收支情况表 2 5 2 3 2" xfId="10214" xr:uid="{00000000-0005-0000-0000-0000450A0000}"/>
    <cellStyle name="差_2016年4月收支情况表 2 5 3" xfId="1403" xr:uid="{00000000-0005-0000-0000-0000460A0000}"/>
    <cellStyle name="差_2016年4月收支情况表 2 5 3 2" xfId="1404" xr:uid="{00000000-0005-0000-0000-0000470A0000}"/>
    <cellStyle name="差_2016年4月收支情况表 2 5 3 2 2" xfId="10216" xr:uid="{00000000-0005-0000-0000-0000480A0000}"/>
    <cellStyle name="差_2016年4月收支情况表 2 5 3 2 3" xfId="7938" xr:uid="{00000000-0005-0000-0000-0000490A0000}"/>
    <cellStyle name="差_2016年4月收支情况表 2 5 3 3" xfId="1405" xr:uid="{00000000-0005-0000-0000-00004A0A0000}"/>
    <cellStyle name="差_2016年4月收支情况表 2 5 3 3 2" xfId="10217" xr:uid="{00000000-0005-0000-0000-00004B0A0000}"/>
    <cellStyle name="差_2016年4月收支情况表 2 5 3 4" xfId="1406" xr:uid="{00000000-0005-0000-0000-00004C0A0000}"/>
    <cellStyle name="差_2016年4月收支情况表 2 5 3 4 2" xfId="10218" xr:uid="{00000000-0005-0000-0000-00004D0A0000}"/>
    <cellStyle name="差_2016年4月收支情况表 2 5 3 5" xfId="10215" xr:uid="{00000000-0005-0000-0000-00004E0A0000}"/>
    <cellStyle name="差_2016年4月收支情况表 2 5 4" xfId="1407" xr:uid="{00000000-0005-0000-0000-00004F0A0000}"/>
    <cellStyle name="差_2016年4月收支情况表 2 5 4 2" xfId="10219" xr:uid="{00000000-0005-0000-0000-0000500A0000}"/>
    <cellStyle name="差_2016年4月收支情况表 2 5 4 3" xfId="7939" xr:uid="{00000000-0005-0000-0000-0000510A0000}"/>
    <cellStyle name="差_2016年4月收支情况表 2 5 5" xfId="1408" xr:uid="{00000000-0005-0000-0000-0000520A0000}"/>
    <cellStyle name="差_2016年4月收支情况表 2 5 5 2" xfId="10220" xr:uid="{00000000-0005-0000-0000-0000530A0000}"/>
    <cellStyle name="差_2016年4月收支情况表 2 5 6" xfId="10212" xr:uid="{00000000-0005-0000-0000-0000540A0000}"/>
    <cellStyle name="差_2016年4月收支情况表 2 6" xfId="1409" xr:uid="{00000000-0005-0000-0000-0000550A0000}"/>
    <cellStyle name="差_2016年4月收支情况表 2 6 2" xfId="1410" xr:uid="{00000000-0005-0000-0000-0000560A0000}"/>
    <cellStyle name="差_2016年4月收支情况表 2 6 2 2" xfId="10222" xr:uid="{00000000-0005-0000-0000-0000570A0000}"/>
    <cellStyle name="差_2016年4月收支情况表 2 6 2 3" xfId="7940" xr:uid="{00000000-0005-0000-0000-0000580A0000}"/>
    <cellStyle name="差_2016年4月收支情况表 2 6 3" xfId="1411" xr:uid="{00000000-0005-0000-0000-0000590A0000}"/>
    <cellStyle name="差_2016年4月收支情况表 2 6 3 2" xfId="10223" xr:uid="{00000000-0005-0000-0000-00005A0A0000}"/>
    <cellStyle name="差_2016年4月收支情况表 2 6 4" xfId="1412" xr:uid="{00000000-0005-0000-0000-00005B0A0000}"/>
    <cellStyle name="差_2016年4月收支情况表 2 6 4 2" xfId="10224" xr:uid="{00000000-0005-0000-0000-00005C0A0000}"/>
    <cellStyle name="差_2016年4月收支情况表 2 6 5" xfId="10221" xr:uid="{00000000-0005-0000-0000-00005D0A0000}"/>
    <cellStyle name="差_2016年4月收支情况表 2 7" xfId="1413" xr:uid="{00000000-0005-0000-0000-00005E0A0000}"/>
    <cellStyle name="差_2016年4月收支情况表 2 7 2" xfId="10225" xr:uid="{00000000-0005-0000-0000-00005F0A0000}"/>
    <cellStyle name="差_2016年4月收支情况表 2 7 3" xfId="7941" xr:uid="{00000000-0005-0000-0000-0000600A0000}"/>
    <cellStyle name="差_2016年4月收支情况表 2 8" xfId="9428" xr:uid="{00000000-0005-0000-0000-0000610A0000}"/>
    <cellStyle name="差_2016年4月收支情况表 3" xfId="51" xr:uid="{00000000-0005-0000-0000-0000620A0000}"/>
    <cellStyle name="差_2016年4月收支情况表 3 2" xfId="451" xr:uid="{00000000-0005-0000-0000-0000630A0000}"/>
    <cellStyle name="差_2016年4月收支情况表 3 2 2" xfId="1414" xr:uid="{00000000-0005-0000-0000-0000640A0000}"/>
    <cellStyle name="差_2016年4月收支情况表 3 2 2 2" xfId="1415" xr:uid="{00000000-0005-0000-0000-0000650A0000}"/>
    <cellStyle name="差_2016年4月收支情况表 3 2 2 2 2" xfId="1416" xr:uid="{00000000-0005-0000-0000-0000660A0000}"/>
    <cellStyle name="差_2016年4月收支情况表 3 2 2 2 2 2" xfId="10227" xr:uid="{00000000-0005-0000-0000-0000670A0000}"/>
    <cellStyle name="差_2016年4月收支情况表 3 2 2 2 2 3" xfId="7942" xr:uid="{00000000-0005-0000-0000-0000680A0000}"/>
    <cellStyle name="差_2016年4月收支情况表 3 2 2 2 3" xfId="1417" xr:uid="{00000000-0005-0000-0000-0000690A0000}"/>
    <cellStyle name="差_2016年4月收支情况表 3 2 2 2 3 2" xfId="10228" xr:uid="{00000000-0005-0000-0000-00006A0A0000}"/>
    <cellStyle name="差_2016年4月收支情况表 3 2 2 3" xfId="1418" xr:uid="{00000000-0005-0000-0000-00006B0A0000}"/>
    <cellStyle name="差_2016年4月收支情况表 3 2 2 3 2" xfId="1419" xr:uid="{00000000-0005-0000-0000-00006C0A0000}"/>
    <cellStyle name="差_2016年4月收支情况表 3 2 2 3 2 2" xfId="10230" xr:uid="{00000000-0005-0000-0000-00006D0A0000}"/>
    <cellStyle name="差_2016年4月收支情况表 3 2 2 3 2 3" xfId="7943" xr:uid="{00000000-0005-0000-0000-00006E0A0000}"/>
    <cellStyle name="差_2016年4月收支情况表 3 2 2 3 3" xfId="1420" xr:uid="{00000000-0005-0000-0000-00006F0A0000}"/>
    <cellStyle name="差_2016年4月收支情况表 3 2 2 3 3 2" xfId="10231" xr:uid="{00000000-0005-0000-0000-0000700A0000}"/>
    <cellStyle name="差_2016年4月收支情况表 3 2 2 3 4" xfId="1421" xr:uid="{00000000-0005-0000-0000-0000710A0000}"/>
    <cellStyle name="差_2016年4月收支情况表 3 2 2 3 4 2" xfId="10232" xr:uid="{00000000-0005-0000-0000-0000720A0000}"/>
    <cellStyle name="差_2016年4月收支情况表 3 2 2 3 5" xfId="10229" xr:uid="{00000000-0005-0000-0000-0000730A0000}"/>
    <cellStyle name="差_2016年4月收支情况表 3 2 2 4" xfId="1422" xr:uid="{00000000-0005-0000-0000-0000740A0000}"/>
    <cellStyle name="差_2016年4月收支情况表 3 2 2 4 2" xfId="10233" xr:uid="{00000000-0005-0000-0000-0000750A0000}"/>
    <cellStyle name="差_2016年4月收支情况表 3 2 2 4 3" xfId="7944" xr:uid="{00000000-0005-0000-0000-0000760A0000}"/>
    <cellStyle name="差_2016年4月收支情况表 3 2 2 5" xfId="1423" xr:uid="{00000000-0005-0000-0000-0000770A0000}"/>
    <cellStyle name="差_2016年4月收支情况表 3 2 2 5 2" xfId="10234" xr:uid="{00000000-0005-0000-0000-0000780A0000}"/>
    <cellStyle name="差_2016年4月收支情况表 3 2 2 6" xfId="10226" xr:uid="{00000000-0005-0000-0000-0000790A0000}"/>
    <cellStyle name="差_2016年4月收支情况表 3 2 3" xfId="1424" xr:uid="{00000000-0005-0000-0000-00007A0A0000}"/>
    <cellStyle name="差_2016年4月收支情况表 3 2 3 2" xfId="1425" xr:uid="{00000000-0005-0000-0000-00007B0A0000}"/>
    <cellStyle name="差_2016年4月收支情况表 3 2 3 2 2" xfId="1426" xr:uid="{00000000-0005-0000-0000-00007C0A0000}"/>
    <cellStyle name="差_2016年4月收支情况表 3 2 3 2 2 2" xfId="10236" xr:uid="{00000000-0005-0000-0000-00007D0A0000}"/>
    <cellStyle name="差_2016年4月收支情况表 3 2 3 2 2 3" xfId="7945" xr:uid="{00000000-0005-0000-0000-00007E0A0000}"/>
    <cellStyle name="差_2016年4月收支情况表 3 2 3 2 3" xfId="1427" xr:uid="{00000000-0005-0000-0000-00007F0A0000}"/>
    <cellStyle name="差_2016年4月收支情况表 3 2 3 2 3 2" xfId="10237" xr:uid="{00000000-0005-0000-0000-0000800A0000}"/>
    <cellStyle name="差_2016年4月收支情况表 3 2 3 3" xfId="1428" xr:uid="{00000000-0005-0000-0000-0000810A0000}"/>
    <cellStyle name="差_2016年4月收支情况表 3 2 3 3 2" xfId="10238" xr:uid="{00000000-0005-0000-0000-0000820A0000}"/>
    <cellStyle name="差_2016年4月收支情况表 3 2 3 3 3" xfId="7946" xr:uid="{00000000-0005-0000-0000-0000830A0000}"/>
    <cellStyle name="差_2016年4月收支情况表 3 2 3 4" xfId="1429" xr:uid="{00000000-0005-0000-0000-0000840A0000}"/>
    <cellStyle name="差_2016年4月收支情况表 3 2 3 4 2" xfId="10239" xr:uid="{00000000-0005-0000-0000-0000850A0000}"/>
    <cellStyle name="差_2016年4月收支情况表 3 2 3 5" xfId="10235" xr:uid="{00000000-0005-0000-0000-0000860A0000}"/>
    <cellStyle name="差_2016年4月收支情况表 3 2 4" xfId="1430" xr:uid="{00000000-0005-0000-0000-0000870A0000}"/>
    <cellStyle name="差_2016年4月收支情况表 3 2 4 2" xfId="1431" xr:uid="{00000000-0005-0000-0000-0000880A0000}"/>
    <cellStyle name="差_2016年4月收支情况表 3 2 4 2 2" xfId="10240" xr:uid="{00000000-0005-0000-0000-0000890A0000}"/>
    <cellStyle name="差_2016年4月收支情况表 3 2 4 2 3" xfId="7947" xr:uid="{00000000-0005-0000-0000-00008A0A0000}"/>
    <cellStyle name="差_2016年4月收支情况表 3 2 4 3" xfId="1432" xr:uid="{00000000-0005-0000-0000-00008B0A0000}"/>
    <cellStyle name="差_2016年4月收支情况表 3 2 4 3 2" xfId="10241" xr:uid="{00000000-0005-0000-0000-00008C0A0000}"/>
    <cellStyle name="差_2016年4月收支情况表 3 2 5" xfId="1433" xr:uid="{00000000-0005-0000-0000-00008D0A0000}"/>
    <cellStyle name="差_2016年4月收支情况表 3 2 5 2" xfId="1434" xr:uid="{00000000-0005-0000-0000-00008E0A0000}"/>
    <cellStyle name="差_2016年4月收支情况表 3 2 5 2 2" xfId="10243" xr:uid="{00000000-0005-0000-0000-00008F0A0000}"/>
    <cellStyle name="差_2016年4月收支情况表 3 2 5 2 3" xfId="7948" xr:uid="{00000000-0005-0000-0000-0000900A0000}"/>
    <cellStyle name="差_2016年4月收支情况表 3 2 5 3" xfId="1435" xr:uid="{00000000-0005-0000-0000-0000910A0000}"/>
    <cellStyle name="差_2016年4月收支情况表 3 2 5 3 2" xfId="10244" xr:uid="{00000000-0005-0000-0000-0000920A0000}"/>
    <cellStyle name="差_2016年4月收支情况表 3 2 5 4" xfId="1436" xr:uid="{00000000-0005-0000-0000-0000930A0000}"/>
    <cellStyle name="差_2016年4月收支情况表 3 2 5 4 2" xfId="10245" xr:uid="{00000000-0005-0000-0000-0000940A0000}"/>
    <cellStyle name="差_2016年4月收支情况表 3 2 5 5" xfId="10242" xr:uid="{00000000-0005-0000-0000-0000950A0000}"/>
    <cellStyle name="差_2016年4月收支情况表 3 2 6" xfId="1437" xr:uid="{00000000-0005-0000-0000-0000960A0000}"/>
    <cellStyle name="差_2016年4月收支情况表 3 2 6 2" xfId="10246" xr:uid="{00000000-0005-0000-0000-0000970A0000}"/>
    <cellStyle name="差_2016年4月收支情况表 3 2 6 3" xfId="7949" xr:uid="{00000000-0005-0000-0000-0000980A0000}"/>
    <cellStyle name="差_2016年4月收支情况表 3 2 7" xfId="9655" xr:uid="{00000000-0005-0000-0000-0000990A0000}"/>
    <cellStyle name="差_2016年4月收支情况表 3 3" xfId="1438" xr:uid="{00000000-0005-0000-0000-00009A0A0000}"/>
    <cellStyle name="差_2016年4月收支情况表 3 3 2" xfId="1439" xr:uid="{00000000-0005-0000-0000-00009B0A0000}"/>
    <cellStyle name="差_2016年4月收支情况表 3 3 2 2" xfId="1440" xr:uid="{00000000-0005-0000-0000-00009C0A0000}"/>
    <cellStyle name="差_2016年4月收支情况表 3 3 2 2 2" xfId="1441" xr:uid="{00000000-0005-0000-0000-00009D0A0000}"/>
    <cellStyle name="差_2016年4月收支情况表 3 3 2 2 2 2" xfId="10247" xr:uid="{00000000-0005-0000-0000-00009E0A0000}"/>
    <cellStyle name="差_2016年4月收支情况表 3 3 2 2 2 3" xfId="7950" xr:uid="{00000000-0005-0000-0000-00009F0A0000}"/>
    <cellStyle name="差_2016年4月收支情况表 3 3 2 2 3" xfId="1442" xr:uid="{00000000-0005-0000-0000-0000A00A0000}"/>
    <cellStyle name="差_2016年4月收支情况表 3 3 2 2 3 2" xfId="10248" xr:uid="{00000000-0005-0000-0000-0000A10A0000}"/>
    <cellStyle name="差_2016年4月收支情况表 3 3 2 3" xfId="1443" xr:uid="{00000000-0005-0000-0000-0000A20A0000}"/>
    <cellStyle name="差_2016年4月收支情况表 3 3 2 3 2" xfId="10249" xr:uid="{00000000-0005-0000-0000-0000A30A0000}"/>
    <cellStyle name="差_2016年4月收支情况表 3 3 2 3 3" xfId="7951" xr:uid="{00000000-0005-0000-0000-0000A40A0000}"/>
    <cellStyle name="差_2016年4月收支情况表 3 3 2 4" xfId="1444" xr:uid="{00000000-0005-0000-0000-0000A50A0000}"/>
    <cellStyle name="差_2016年4月收支情况表 3 3 2 4 2" xfId="10250" xr:uid="{00000000-0005-0000-0000-0000A60A0000}"/>
    <cellStyle name="差_2016年4月收支情况表 3 3 3" xfId="1445" xr:uid="{00000000-0005-0000-0000-0000A70A0000}"/>
    <cellStyle name="差_2016年4月收支情况表 3 3 3 2" xfId="1446" xr:uid="{00000000-0005-0000-0000-0000A80A0000}"/>
    <cellStyle name="差_2016年4月收支情况表 3 3 3 2 2" xfId="10251" xr:uid="{00000000-0005-0000-0000-0000A90A0000}"/>
    <cellStyle name="差_2016年4月收支情况表 3 3 3 2 3" xfId="7952" xr:uid="{00000000-0005-0000-0000-0000AA0A0000}"/>
    <cellStyle name="差_2016年4月收支情况表 3 3 3 3" xfId="1447" xr:uid="{00000000-0005-0000-0000-0000AB0A0000}"/>
    <cellStyle name="差_2016年4月收支情况表 3 3 3 3 2" xfId="10252" xr:uid="{00000000-0005-0000-0000-0000AC0A0000}"/>
    <cellStyle name="差_2016年4月收支情况表 3 3 4" xfId="1448" xr:uid="{00000000-0005-0000-0000-0000AD0A0000}"/>
    <cellStyle name="差_2016年4月收支情况表 3 3 4 2" xfId="1449" xr:uid="{00000000-0005-0000-0000-0000AE0A0000}"/>
    <cellStyle name="差_2016年4月收支情况表 3 3 4 2 2" xfId="10253" xr:uid="{00000000-0005-0000-0000-0000AF0A0000}"/>
    <cellStyle name="差_2016年4月收支情况表 3 3 4 2 3" xfId="7953" xr:uid="{00000000-0005-0000-0000-0000B00A0000}"/>
    <cellStyle name="差_2016年4月收支情况表 3 3 4 3" xfId="1450" xr:uid="{00000000-0005-0000-0000-0000B10A0000}"/>
    <cellStyle name="差_2016年4月收支情况表 3 3 4 3 2" xfId="10254" xr:uid="{00000000-0005-0000-0000-0000B20A0000}"/>
    <cellStyle name="差_2016年4月收支情况表 3 3 5" xfId="1451" xr:uid="{00000000-0005-0000-0000-0000B30A0000}"/>
    <cellStyle name="差_2016年4月收支情况表 3 3 5 2" xfId="10255" xr:uid="{00000000-0005-0000-0000-0000B40A0000}"/>
    <cellStyle name="差_2016年4月收支情况表 3 3 5 3" xfId="7954" xr:uid="{00000000-0005-0000-0000-0000B50A0000}"/>
    <cellStyle name="差_2016年4月收支情况表 3 4" xfId="1452" xr:uid="{00000000-0005-0000-0000-0000B60A0000}"/>
    <cellStyle name="差_2016年4月收支情况表 3 4 2" xfId="1453" xr:uid="{00000000-0005-0000-0000-0000B70A0000}"/>
    <cellStyle name="差_2016年4月收支情况表 3 4 2 2" xfId="1454" xr:uid="{00000000-0005-0000-0000-0000B80A0000}"/>
    <cellStyle name="差_2016年4月收支情况表 3 4 2 2 2" xfId="10257" xr:uid="{00000000-0005-0000-0000-0000B90A0000}"/>
    <cellStyle name="差_2016年4月收支情况表 3 4 2 2 3" xfId="7955" xr:uid="{00000000-0005-0000-0000-0000BA0A0000}"/>
    <cellStyle name="差_2016年4月收支情况表 3 4 2 3" xfId="1455" xr:uid="{00000000-0005-0000-0000-0000BB0A0000}"/>
    <cellStyle name="差_2016年4月收支情况表 3 4 2 3 2" xfId="10258" xr:uid="{00000000-0005-0000-0000-0000BC0A0000}"/>
    <cellStyle name="差_2016年4月收支情况表 3 4 3" xfId="1456" xr:uid="{00000000-0005-0000-0000-0000BD0A0000}"/>
    <cellStyle name="差_2016年4月收支情况表 3 4 3 2" xfId="1457" xr:uid="{00000000-0005-0000-0000-0000BE0A0000}"/>
    <cellStyle name="差_2016年4月收支情况表 3 4 3 2 2" xfId="10260" xr:uid="{00000000-0005-0000-0000-0000BF0A0000}"/>
    <cellStyle name="差_2016年4月收支情况表 3 4 3 2 3" xfId="7956" xr:uid="{00000000-0005-0000-0000-0000C00A0000}"/>
    <cellStyle name="差_2016年4月收支情况表 3 4 3 3" xfId="1458" xr:uid="{00000000-0005-0000-0000-0000C10A0000}"/>
    <cellStyle name="差_2016年4月收支情况表 3 4 3 3 2" xfId="10261" xr:uid="{00000000-0005-0000-0000-0000C20A0000}"/>
    <cellStyle name="差_2016年4月收支情况表 3 4 3 4" xfId="1459" xr:uid="{00000000-0005-0000-0000-0000C30A0000}"/>
    <cellStyle name="差_2016年4月收支情况表 3 4 3 4 2" xfId="10262" xr:uid="{00000000-0005-0000-0000-0000C40A0000}"/>
    <cellStyle name="差_2016年4月收支情况表 3 4 3 5" xfId="10259" xr:uid="{00000000-0005-0000-0000-0000C50A0000}"/>
    <cellStyle name="差_2016年4月收支情况表 3 4 4" xfId="1460" xr:uid="{00000000-0005-0000-0000-0000C60A0000}"/>
    <cellStyle name="差_2016年4月收支情况表 3 4 4 2" xfId="10263" xr:uid="{00000000-0005-0000-0000-0000C70A0000}"/>
    <cellStyle name="差_2016年4月收支情况表 3 4 4 3" xfId="7957" xr:uid="{00000000-0005-0000-0000-0000C80A0000}"/>
    <cellStyle name="差_2016年4月收支情况表 3 4 5" xfId="1461" xr:uid="{00000000-0005-0000-0000-0000C90A0000}"/>
    <cellStyle name="差_2016年4月收支情况表 3 4 5 2" xfId="10264" xr:uid="{00000000-0005-0000-0000-0000CA0A0000}"/>
    <cellStyle name="差_2016年4月收支情况表 3 4 6" xfId="10256" xr:uid="{00000000-0005-0000-0000-0000CB0A0000}"/>
    <cellStyle name="差_2016年4月收支情况表 3 5" xfId="1462" xr:uid="{00000000-0005-0000-0000-0000CC0A0000}"/>
    <cellStyle name="差_2016年4月收支情况表 3 5 2" xfId="1463" xr:uid="{00000000-0005-0000-0000-0000CD0A0000}"/>
    <cellStyle name="差_2016年4月收支情况表 3 5 2 2" xfId="10266" xr:uid="{00000000-0005-0000-0000-0000CE0A0000}"/>
    <cellStyle name="差_2016年4月收支情况表 3 5 2 3" xfId="7958" xr:uid="{00000000-0005-0000-0000-0000CF0A0000}"/>
    <cellStyle name="差_2016年4月收支情况表 3 5 3" xfId="1464" xr:uid="{00000000-0005-0000-0000-0000D00A0000}"/>
    <cellStyle name="差_2016年4月收支情况表 3 5 3 2" xfId="10267" xr:uid="{00000000-0005-0000-0000-0000D10A0000}"/>
    <cellStyle name="差_2016年4月收支情况表 3 5 4" xfId="1465" xr:uid="{00000000-0005-0000-0000-0000D20A0000}"/>
    <cellStyle name="差_2016年4月收支情况表 3 5 4 2" xfId="10268" xr:uid="{00000000-0005-0000-0000-0000D30A0000}"/>
    <cellStyle name="差_2016年4月收支情况表 3 5 5" xfId="10265" xr:uid="{00000000-0005-0000-0000-0000D40A0000}"/>
    <cellStyle name="差_2016年4月收支情况表 3 6" xfId="1466" xr:uid="{00000000-0005-0000-0000-0000D50A0000}"/>
    <cellStyle name="差_2016年4月收支情况表 3 6 2" xfId="10269" xr:uid="{00000000-0005-0000-0000-0000D60A0000}"/>
    <cellStyle name="差_2016年4月收支情况表 3 6 3" xfId="7959" xr:uid="{00000000-0005-0000-0000-0000D70A0000}"/>
    <cellStyle name="差_2016年4月收支情况表 3 7" xfId="9430" xr:uid="{00000000-0005-0000-0000-0000D80A0000}"/>
    <cellStyle name="差_2016年4月收支情况表 4" xfId="454" xr:uid="{00000000-0005-0000-0000-0000D90A0000}"/>
    <cellStyle name="差_2016年4月收支情况表 4 2" xfId="1467" xr:uid="{00000000-0005-0000-0000-0000DA0A0000}"/>
    <cellStyle name="差_2016年4月收支情况表 4 2 2" xfId="1468" xr:uid="{00000000-0005-0000-0000-0000DB0A0000}"/>
    <cellStyle name="差_2016年4月收支情况表 4 2 2 2" xfId="1469" xr:uid="{00000000-0005-0000-0000-0000DC0A0000}"/>
    <cellStyle name="差_2016年4月收支情况表 4 2 2 2 2" xfId="10271" xr:uid="{00000000-0005-0000-0000-0000DD0A0000}"/>
    <cellStyle name="差_2016年4月收支情况表 4 2 2 2 3" xfId="7960" xr:uid="{00000000-0005-0000-0000-0000DE0A0000}"/>
    <cellStyle name="差_2016年4月收支情况表 4 2 2 3" xfId="1470" xr:uid="{00000000-0005-0000-0000-0000DF0A0000}"/>
    <cellStyle name="差_2016年4月收支情况表 4 2 2 3 2" xfId="10272" xr:uid="{00000000-0005-0000-0000-0000E00A0000}"/>
    <cellStyle name="差_2016年4月收支情况表 4 2 3" xfId="1471" xr:uid="{00000000-0005-0000-0000-0000E10A0000}"/>
    <cellStyle name="差_2016年4月收支情况表 4 2 3 2" xfId="1472" xr:uid="{00000000-0005-0000-0000-0000E20A0000}"/>
    <cellStyle name="差_2016年4月收支情况表 4 2 3 2 2" xfId="10274" xr:uid="{00000000-0005-0000-0000-0000E30A0000}"/>
    <cellStyle name="差_2016年4月收支情况表 4 2 3 2 3" xfId="7961" xr:uid="{00000000-0005-0000-0000-0000E40A0000}"/>
    <cellStyle name="差_2016年4月收支情况表 4 2 3 3" xfId="1473" xr:uid="{00000000-0005-0000-0000-0000E50A0000}"/>
    <cellStyle name="差_2016年4月收支情况表 4 2 3 3 2" xfId="10275" xr:uid="{00000000-0005-0000-0000-0000E60A0000}"/>
    <cellStyle name="差_2016年4月收支情况表 4 2 3 4" xfId="1474" xr:uid="{00000000-0005-0000-0000-0000E70A0000}"/>
    <cellStyle name="差_2016年4月收支情况表 4 2 3 4 2" xfId="10276" xr:uid="{00000000-0005-0000-0000-0000E80A0000}"/>
    <cellStyle name="差_2016年4月收支情况表 4 2 3 5" xfId="10273" xr:uid="{00000000-0005-0000-0000-0000E90A0000}"/>
    <cellStyle name="差_2016年4月收支情况表 4 2 4" xfId="1475" xr:uid="{00000000-0005-0000-0000-0000EA0A0000}"/>
    <cellStyle name="差_2016年4月收支情况表 4 2 4 2" xfId="10277" xr:uid="{00000000-0005-0000-0000-0000EB0A0000}"/>
    <cellStyle name="差_2016年4月收支情况表 4 2 4 3" xfId="7962" xr:uid="{00000000-0005-0000-0000-0000EC0A0000}"/>
    <cellStyle name="差_2016年4月收支情况表 4 2 5" xfId="1476" xr:uid="{00000000-0005-0000-0000-0000ED0A0000}"/>
    <cellStyle name="差_2016年4月收支情况表 4 2 5 2" xfId="10278" xr:uid="{00000000-0005-0000-0000-0000EE0A0000}"/>
    <cellStyle name="差_2016年4月收支情况表 4 2 6" xfId="10270" xr:uid="{00000000-0005-0000-0000-0000EF0A0000}"/>
    <cellStyle name="差_2016年4月收支情况表 4 3" xfId="1477" xr:uid="{00000000-0005-0000-0000-0000F00A0000}"/>
    <cellStyle name="差_2016年4月收支情况表 4 3 2" xfId="1478" xr:uid="{00000000-0005-0000-0000-0000F10A0000}"/>
    <cellStyle name="差_2016年4月收支情况表 4 3 2 2" xfId="1479" xr:uid="{00000000-0005-0000-0000-0000F20A0000}"/>
    <cellStyle name="差_2016年4月收支情况表 4 3 2 2 2" xfId="10280" xr:uid="{00000000-0005-0000-0000-0000F30A0000}"/>
    <cellStyle name="差_2016年4月收支情况表 4 3 2 2 3" xfId="7963" xr:uid="{00000000-0005-0000-0000-0000F40A0000}"/>
    <cellStyle name="差_2016年4月收支情况表 4 3 2 3" xfId="1480" xr:uid="{00000000-0005-0000-0000-0000F50A0000}"/>
    <cellStyle name="差_2016年4月收支情况表 4 3 2 3 2" xfId="10281" xr:uid="{00000000-0005-0000-0000-0000F60A0000}"/>
    <cellStyle name="差_2016年4月收支情况表 4 3 3" xfId="1481" xr:uid="{00000000-0005-0000-0000-0000F70A0000}"/>
    <cellStyle name="差_2016年4月收支情况表 4 3 3 2" xfId="10282" xr:uid="{00000000-0005-0000-0000-0000F80A0000}"/>
    <cellStyle name="差_2016年4月收支情况表 4 3 3 3" xfId="7964" xr:uid="{00000000-0005-0000-0000-0000F90A0000}"/>
    <cellStyle name="差_2016年4月收支情况表 4 3 4" xfId="1482" xr:uid="{00000000-0005-0000-0000-0000FA0A0000}"/>
    <cellStyle name="差_2016年4月收支情况表 4 3 4 2" xfId="10283" xr:uid="{00000000-0005-0000-0000-0000FB0A0000}"/>
    <cellStyle name="差_2016年4月收支情况表 4 3 5" xfId="10279" xr:uid="{00000000-0005-0000-0000-0000FC0A0000}"/>
    <cellStyle name="差_2016年4月收支情况表 4 4" xfId="1483" xr:uid="{00000000-0005-0000-0000-0000FD0A0000}"/>
    <cellStyle name="差_2016年4月收支情况表 4 4 2" xfId="1484" xr:uid="{00000000-0005-0000-0000-0000FE0A0000}"/>
    <cellStyle name="差_2016年4月收支情况表 4 4 2 2" xfId="10284" xr:uid="{00000000-0005-0000-0000-0000FF0A0000}"/>
    <cellStyle name="差_2016年4月收支情况表 4 4 2 3" xfId="7965" xr:uid="{00000000-0005-0000-0000-0000000B0000}"/>
    <cellStyle name="差_2016年4月收支情况表 4 4 3" xfId="1485" xr:uid="{00000000-0005-0000-0000-0000010B0000}"/>
    <cellStyle name="差_2016年4月收支情况表 4 4 3 2" xfId="10285" xr:uid="{00000000-0005-0000-0000-0000020B0000}"/>
    <cellStyle name="差_2016年4月收支情况表 4 5" xfId="1486" xr:uid="{00000000-0005-0000-0000-0000030B0000}"/>
    <cellStyle name="差_2016年4月收支情况表 4 5 2" xfId="1487" xr:uid="{00000000-0005-0000-0000-0000040B0000}"/>
    <cellStyle name="差_2016年4月收支情况表 4 5 2 2" xfId="10287" xr:uid="{00000000-0005-0000-0000-0000050B0000}"/>
    <cellStyle name="差_2016年4月收支情况表 4 5 2 3" xfId="7966" xr:uid="{00000000-0005-0000-0000-0000060B0000}"/>
    <cellStyle name="差_2016年4月收支情况表 4 5 3" xfId="1488" xr:uid="{00000000-0005-0000-0000-0000070B0000}"/>
    <cellStyle name="差_2016年4月收支情况表 4 5 3 2" xfId="10288" xr:uid="{00000000-0005-0000-0000-0000080B0000}"/>
    <cellStyle name="差_2016年4月收支情况表 4 5 4" xfId="1489" xr:uid="{00000000-0005-0000-0000-0000090B0000}"/>
    <cellStyle name="差_2016年4月收支情况表 4 5 4 2" xfId="10289" xr:uid="{00000000-0005-0000-0000-00000A0B0000}"/>
    <cellStyle name="差_2016年4月收支情况表 4 5 5" xfId="10286" xr:uid="{00000000-0005-0000-0000-00000B0B0000}"/>
    <cellStyle name="差_2016年4月收支情况表 4 6" xfId="1490" xr:uid="{00000000-0005-0000-0000-00000C0B0000}"/>
    <cellStyle name="差_2016年4月收支情况表 4 6 2" xfId="10290" xr:uid="{00000000-0005-0000-0000-00000D0B0000}"/>
    <cellStyle name="差_2016年4月收支情况表 4 6 3" xfId="7967" xr:uid="{00000000-0005-0000-0000-00000E0B0000}"/>
    <cellStyle name="差_2016年4月收支情况表 4 7" xfId="9658" xr:uid="{00000000-0005-0000-0000-00000F0B0000}"/>
    <cellStyle name="差_2016年4月收支情况表 4 8" xfId="27416" xr:uid="{00000000-0005-0000-0000-0000100B0000}"/>
    <cellStyle name="差_2016年4月收支情况表 5" xfId="1491" xr:uid="{00000000-0005-0000-0000-0000110B0000}"/>
    <cellStyle name="差_2016年4月收支情况表 5 2" xfId="1492" xr:uid="{00000000-0005-0000-0000-0000120B0000}"/>
    <cellStyle name="差_2016年4月收支情况表 5 2 2" xfId="1493" xr:uid="{00000000-0005-0000-0000-0000130B0000}"/>
    <cellStyle name="差_2016年4月收支情况表 5 2 2 2" xfId="1494" xr:uid="{00000000-0005-0000-0000-0000140B0000}"/>
    <cellStyle name="差_2016年4月收支情况表 5 2 2 2 2" xfId="10291" xr:uid="{00000000-0005-0000-0000-0000150B0000}"/>
    <cellStyle name="差_2016年4月收支情况表 5 2 2 2 3" xfId="7968" xr:uid="{00000000-0005-0000-0000-0000160B0000}"/>
    <cellStyle name="差_2016年4月收支情况表 5 2 2 3" xfId="1495" xr:uid="{00000000-0005-0000-0000-0000170B0000}"/>
    <cellStyle name="差_2016年4月收支情况表 5 2 2 3 2" xfId="10292" xr:uid="{00000000-0005-0000-0000-0000180B0000}"/>
    <cellStyle name="差_2016年4月收支情况表 5 2 3" xfId="1496" xr:uid="{00000000-0005-0000-0000-0000190B0000}"/>
    <cellStyle name="差_2016年4月收支情况表 5 2 3 2" xfId="10293" xr:uid="{00000000-0005-0000-0000-00001A0B0000}"/>
    <cellStyle name="差_2016年4月收支情况表 5 2 3 3" xfId="7969" xr:uid="{00000000-0005-0000-0000-00001B0B0000}"/>
    <cellStyle name="差_2016年4月收支情况表 5 2 4" xfId="1497" xr:uid="{00000000-0005-0000-0000-00001C0B0000}"/>
    <cellStyle name="差_2016年4月收支情况表 5 2 4 2" xfId="10294" xr:uid="{00000000-0005-0000-0000-00001D0B0000}"/>
    <cellStyle name="差_2016年4月收支情况表 5 3" xfId="1498" xr:uid="{00000000-0005-0000-0000-00001E0B0000}"/>
    <cellStyle name="差_2016年4月收支情况表 5 3 2" xfId="1499" xr:uid="{00000000-0005-0000-0000-00001F0B0000}"/>
    <cellStyle name="差_2016年4月收支情况表 5 3 2 2" xfId="10295" xr:uid="{00000000-0005-0000-0000-0000200B0000}"/>
    <cellStyle name="差_2016年4月收支情况表 5 3 2 3" xfId="7970" xr:uid="{00000000-0005-0000-0000-0000210B0000}"/>
    <cellStyle name="差_2016年4月收支情况表 5 3 3" xfId="1500" xr:uid="{00000000-0005-0000-0000-0000220B0000}"/>
    <cellStyle name="差_2016年4月收支情况表 5 3 3 2" xfId="10296" xr:uid="{00000000-0005-0000-0000-0000230B0000}"/>
    <cellStyle name="差_2016年4月收支情况表 5 4" xfId="1501" xr:uid="{00000000-0005-0000-0000-0000240B0000}"/>
    <cellStyle name="差_2016年4月收支情况表 5 4 2" xfId="1502" xr:uid="{00000000-0005-0000-0000-0000250B0000}"/>
    <cellStyle name="差_2016年4月收支情况表 5 4 2 2" xfId="10297" xr:uid="{00000000-0005-0000-0000-0000260B0000}"/>
    <cellStyle name="差_2016年4月收支情况表 5 4 2 3" xfId="7971" xr:uid="{00000000-0005-0000-0000-0000270B0000}"/>
    <cellStyle name="差_2016年4月收支情况表 5 4 3" xfId="1503" xr:uid="{00000000-0005-0000-0000-0000280B0000}"/>
    <cellStyle name="差_2016年4月收支情况表 5 4 3 2" xfId="10298" xr:uid="{00000000-0005-0000-0000-0000290B0000}"/>
    <cellStyle name="差_2016年4月收支情况表 5 5" xfId="1504" xr:uid="{00000000-0005-0000-0000-00002A0B0000}"/>
    <cellStyle name="差_2016年4月收支情况表 5 5 2" xfId="10299" xr:uid="{00000000-0005-0000-0000-00002B0B0000}"/>
    <cellStyle name="差_2016年4月收支情况表 5 5 3" xfId="7972" xr:uid="{00000000-0005-0000-0000-00002C0B0000}"/>
    <cellStyle name="差_2016年4月收支情况表 6" xfId="1505" xr:uid="{00000000-0005-0000-0000-00002D0B0000}"/>
    <cellStyle name="差_2016年4月收支情况表 6 2" xfId="1506" xr:uid="{00000000-0005-0000-0000-00002E0B0000}"/>
    <cellStyle name="差_2016年4月收支情况表 6 2 2" xfId="1507" xr:uid="{00000000-0005-0000-0000-00002F0B0000}"/>
    <cellStyle name="差_2016年4月收支情况表 6 2 2 2" xfId="10301" xr:uid="{00000000-0005-0000-0000-0000300B0000}"/>
    <cellStyle name="差_2016年4月收支情况表 6 2 2 3" xfId="7973" xr:uid="{00000000-0005-0000-0000-0000310B0000}"/>
    <cellStyle name="差_2016年4月收支情况表 6 2 3" xfId="1508" xr:uid="{00000000-0005-0000-0000-0000320B0000}"/>
    <cellStyle name="差_2016年4月收支情况表 6 2 3 2" xfId="10302" xr:uid="{00000000-0005-0000-0000-0000330B0000}"/>
    <cellStyle name="差_2016年4月收支情况表 6 3" xfId="1509" xr:uid="{00000000-0005-0000-0000-0000340B0000}"/>
    <cellStyle name="差_2016年4月收支情况表 6 3 2" xfId="1510" xr:uid="{00000000-0005-0000-0000-0000350B0000}"/>
    <cellStyle name="差_2016年4月收支情况表 6 3 2 2" xfId="10304" xr:uid="{00000000-0005-0000-0000-0000360B0000}"/>
    <cellStyle name="差_2016年4月收支情况表 6 3 2 3" xfId="7974" xr:uid="{00000000-0005-0000-0000-0000370B0000}"/>
    <cellStyle name="差_2016年4月收支情况表 6 3 3" xfId="1511" xr:uid="{00000000-0005-0000-0000-0000380B0000}"/>
    <cellStyle name="差_2016年4月收支情况表 6 3 3 2" xfId="10305" xr:uid="{00000000-0005-0000-0000-0000390B0000}"/>
    <cellStyle name="差_2016年4月收支情况表 6 3 4" xfId="1512" xr:uid="{00000000-0005-0000-0000-00003A0B0000}"/>
    <cellStyle name="差_2016年4月收支情况表 6 3 4 2" xfId="10306" xr:uid="{00000000-0005-0000-0000-00003B0B0000}"/>
    <cellStyle name="差_2016年4月收支情况表 6 3 5" xfId="10303" xr:uid="{00000000-0005-0000-0000-00003C0B0000}"/>
    <cellStyle name="差_2016年4月收支情况表 6 4" xfId="1513" xr:uid="{00000000-0005-0000-0000-00003D0B0000}"/>
    <cellStyle name="差_2016年4月收支情况表 6 4 2" xfId="10307" xr:uid="{00000000-0005-0000-0000-00003E0B0000}"/>
    <cellStyle name="差_2016年4月收支情况表 6 4 3" xfId="7975" xr:uid="{00000000-0005-0000-0000-00003F0B0000}"/>
    <cellStyle name="差_2016年4月收支情况表 6 5" xfId="1514" xr:uid="{00000000-0005-0000-0000-0000400B0000}"/>
    <cellStyle name="差_2016年4月收支情况表 6 5 2" xfId="10308" xr:uid="{00000000-0005-0000-0000-0000410B0000}"/>
    <cellStyle name="差_2016年4月收支情况表 6 6" xfId="10300" xr:uid="{00000000-0005-0000-0000-0000420B0000}"/>
    <cellStyle name="差_2016年4月收支情况表 7" xfId="1515" xr:uid="{00000000-0005-0000-0000-0000430B0000}"/>
    <cellStyle name="差_2016年4月收支情况表 7 2" xfId="1516" xr:uid="{00000000-0005-0000-0000-0000440B0000}"/>
    <cellStyle name="差_2016年4月收支情况表 7 2 2" xfId="10310" xr:uid="{00000000-0005-0000-0000-0000450B0000}"/>
    <cellStyle name="差_2016年4月收支情况表 7 2 3" xfId="7976" xr:uid="{00000000-0005-0000-0000-0000460B0000}"/>
    <cellStyle name="差_2016年4月收支情况表 7 3" xfId="1517" xr:uid="{00000000-0005-0000-0000-0000470B0000}"/>
    <cellStyle name="差_2016年4月收支情况表 7 3 2" xfId="10311" xr:uid="{00000000-0005-0000-0000-0000480B0000}"/>
    <cellStyle name="差_2016年4月收支情况表 7 4" xfId="1518" xr:uid="{00000000-0005-0000-0000-0000490B0000}"/>
    <cellStyle name="差_2016年4月收支情况表 7 4 2" xfId="10312" xr:uid="{00000000-0005-0000-0000-00004A0B0000}"/>
    <cellStyle name="差_2016年4月收支情况表 7 5" xfId="10309" xr:uid="{00000000-0005-0000-0000-00004B0B0000}"/>
    <cellStyle name="差_2016年4月收支情况表 8" xfId="1519" xr:uid="{00000000-0005-0000-0000-00004C0B0000}"/>
    <cellStyle name="差_2016年4月收支情况表 8 2" xfId="10313" xr:uid="{00000000-0005-0000-0000-00004D0B0000}"/>
    <cellStyle name="差_2016年4月收支情况表 8 3" xfId="7977" xr:uid="{00000000-0005-0000-0000-00004E0B0000}"/>
    <cellStyle name="差_2016年4月收支情况表 9" xfId="9427" xr:uid="{00000000-0005-0000-0000-00004F0B0000}"/>
    <cellStyle name="差_2016年分科目收入情况" xfId="52" xr:uid="{00000000-0005-0000-0000-0000500B0000}"/>
    <cellStyle name="差_2016年分科目收入情况 2" xfId="53" xr:uid="{00000000-0005-0000-0000-0000510B0000}"/>
    <cellStyle name="差_2016年分科目收入情况 2 2" xfId="54" xr:uid="{00000000-0005-0000-0000-0000520B0000}"/>
    <cellStyle name="差_2016年分科目收入情况 2 2 2" xfId="448" xr:uid="{00000000-0005-0000-0000-0000530B0000}"/>
    <cellStyle name="差_2016年分科目收入情况 2 2 2 2" xfId="1520" xr:uid="{00000000-0005-0000-0000-0000540B0000}"/>
    <cellStyle name="差_2016年分科目收入情况 2 2 2 2 2" xfId="1521" xr:uid="{00000000-0005-0000-0000-0000550B0000}"/>
    <cellStyle name="差_2016年分科目收入情况 2 2 2 2 2 2" xfId="1522" xr:uid="{00000000-0005-0000-0000-0000560B0000}"/>
    <cellStyle name="差_2016年分科目收入情况 2 2 2 2 2 2 2" xfId="10315" xr:uid="{00000000-0005-0000-0000-0000570B0000}"/>
    <cellStyle name="差_2016年分科目收入情况 2 2 2 2 2 2 3" xfId="7978" xr:uid="{00000000-0005-0000-0000-0000580B0000}"/>
    <cellStyle name="差_2016年分科目收入情况 2 2 2 2 2 3" xfId="1523" xr:uid="{00000000-0005-0000-0000-0000590B0000}"/>
    <cellStyle name="差_2016年分科目收入情况 2 2 2 2 2 3 2" xfId="10316" xr:uid="{00000000-0005-0000-0000-00005A0B0000}"/>
    <cellStyle name="差_2016年分科目收入情况 2 2 2 2 3" xfId="1524" xr:uid="{00000000-0005-0000-0000-00005B0B0000}"/>
    <cellStyle name="差_2016年分科目收入情况 2 2 2 2 3 2" xfId="1525" xr:uid="{00000000-0005-0000-0000-00005C0B0000}"/>
    <cellStyle name="差_2016年分科目收入情况 2 2 2 2 3 2 2" xfId="10318" xr:uid="{00000000-0005-0000-0000-00005D0B0000}"/>
    <cellStyle name="差_2016年分科目收入情况 2 2 2 2 3 2 3" xfId="7979" xr:uid="{00000000-0005-0000-0000-00005E0B0000}"/>
    <cellStyle name="差_2016年分科目收入情况 2 2 2 2 3 3" xfId="1526" xr:uid="{00000000-0005-0000-0000-00005F0B0000}"/>
    <cellStyle name="差_2016年分科目收入情况 2 2 2 2 3 3 2" xfId="10319" xr:uid="{00000000-0005-0000-0000-0000600B0000}"/>
    <cellStyle name="差_2016年分科目收入情况 2 2 2 2 3 4" xfId="1527" xr:uid="{00000000-0005-0000-0000-0000610B0000}"/>
    <cellStyle name="差_2016年分科目收入情况 2 2 2 2 3 4 2" xfId="10320" xr:uid="{00000000-0005-0000-0000-0000620B0000}"/>
    <cellStyle name="差_2016年分科目收入情况 2 2 2 2 3 5" xfId="10317" xr:uid="{00000000-0005-0000-0000-0000630B0000}"/>
    <cellStyle name="差_2016年分科目收入情况 2 2 2 2 4" xfId="1528" xr:uid="{00000000-0005-0000-0000-0000640B0000}"/>
    <cellStyle name="差_2016年分科目收入情况 2 2 2 2 4 2" xfId="10321" xr:uid="{00000000-0005-0000-0000-0000650B0000}"/>
    <cellStyle name="差_2016年分科目收入情况 2 2 2 2 4 3" xfId="7980" xr:uid="{00000000-0005-0000-0000-0000660B0000}"/>
    <cellStyle name="差_2016年分科目收入情况 2 2 2 2 5" xfId="1529" xr:uid="{00000000-0005-0000-0000-0000670B0000}"/>
    <cellStyle name="差_2016年分科目收入情况 2 2 2 2 5 2" xfId="10322" xr:uid="{00000000-0005-0000-0000-0000680B0000}"/>
    <cellStyle name="差_2016年分科目收入情况 2 2 2 2 6" xfId="10314" xr:uid="{00000000-0005-0000-0000-0000690B0000}"/>
    <cellStyle name="差_2016年分科目收入情况 2 2 2 3" xfId="1530" xr:uid="{00000000-0005-0000-0000-00006A0B0000}"/>
    <cellStyle name="差_2016年分科目收入情况 2 2 2 3 2" xfId="1531" xr:uid="{00000000-0005-0000-0000-00006B0B0000}"/>
    <cellStyle name="差_2016年分科目收入情况 2 2 2 3 2 2" xfId="1532" xr:uid="{00000000-0005-0000-0000-00006C0B0000}"/>
    <cellStyle name="差_2016年分科目收入情况 2 2 2 3 2 2 2" xfId="10324" xr:uid="{00000000-0005-0000-0000-00006D0B0000}"/>
    <cellStyle name="差_2016年分科目收入情况 2 2 2 3 2 2 3" xfId="7981" xr:uid="{00000000-0005-0000-0000-00006E0B0000}"/>
    <cellStyle name="差_2016年分科目收入情况 2 2 2 3 2 3" xfId="1533" xr:uid="{00000000-0005-0000-0000-00006F0B0000}"/>
    <cellStyle name="差_2016年分科目收入情况 2 2 2 3 2 3 2" xfId="10325" xr:uid="{00000000-0005-0000-0000-0000700B0000}"/>
    <cellStyle name="差_2016年分科目收入情况 2 2 2 3 3" xfId="1534" xr:uid="{00000000-0005-0000-0000-0000710B0000}"/>
    <cellStyle name="差_2016年分科目收入情况 2 2 2 3 3 2" xfId="10326" xr:uid="{00000000-0005-0000-0000-0000720B0000}"/>
    <cellStyle name="差_2016年分科目收入情况 2 2 2 3 3 3" xfId="7982" xr:uid="{00000000-0005-0000-0000-0000730B0000}"/>
    <cellStyle name="差_2016年分科目收入情况 2 2 2 3 4" xfId="1535" xr:uid="{00000000-0005-0000-0000-0000740B0000}"/>
    <cellStyle name="差_2016年分科目收入情况 2 2 2 3 4 2" xfId="10327" xr:uid="{00000000-0005-0000-0000-0000750B0000}"/>
    <cellStyle name="差_2016年分科目收入情况 2 2 2 3 5" xfId="10323" xr:uid="{00000000-0005-0000-0000-0000760B0000}"/>
    <cellStyle name="差_2016年分科目收入情况 2 2 2 4" xfId="1536" xr:uid="{00000000-0005-0000-0000-0000770B0000}"/>
    <cellStyle name="差_2016年分科目收入情况 2 2 2 4 2" xfId="1537" xr:uid="{00000000-0005-0000-0000-0000780B0000}"/>
    <cellStyle name="差_2016年分科目收入情况 2 2 2 4 2 2" xfId="10328" xr:uid="{00000000-0005-0000-0000-0000790B0000}"/>
    <cellStyle name="差_2016年分科目收入情况 2 2 2 4 2 3" xfId="7983" xr:uid="{00000000-0005-0000-0000-00007A0B0000}"/>
    <cellStyle name="差_2016年分科目收入情况 2 2 2 4 3" xfId="1538" xr:uid="{00000000-0005-0000-0000-00007B0B0000}"/>
    <cellStyle name="差_2016年分科目收入情况 2 2 2 4 3 2" xfId="10329" xr:uid="{00000000-0005-0000-0000-00007C0B0000}"/>
    <cellStyle name="差_2016年分科目收入情况 2 2 2 5" xfId="1539" xr:uid="{00000000-0005-0000-0000-00007D0B0000}"/>
    <cellStyle name="差_2016年分科目收入情况 2 2 2 5 2" xfId="1540" xr:uid="{00000000-0005-0000-0000-00007E0B0000}"/>
    <cellStyle name="差_2016年分科目收入情况 2 2 2 5 2 2" xfId="10331" xr:uid="{00000000-0005-0000-0000-00007F0B0000}"/>
    <cellStyle name="差_2016年分科目收入情况 2 2 2 5 2 3" xfId="7984" xr:uid="{00000000-0005-0000-0000-0000800B0000}"/>
    <cellStyle name="差_2016年分科目收入情况 2 2 2 5 3" xfId="1541" xr:uid="{00000000-0005-0000-0000-0000810B0000}"/>
    <cellStyle name="差_2016年分科目收入情况 2 2 2 5 3 2" xfId="10332" xr:uid="{00000000-0005-0000-0000-0000820B0000}"/>
    <cellStyle name="差_2016年分科目收入情况 2 2 2 5 4" xfId="1542" xr:uid="{00000000-0005-0000-0000-0000830B0000}"/>
    <cellStyle name="差_2016年分科目收入情况 2 2 2 5 4 2" xfId="10333" xr:uid="{00000000-0005-0000-0000-0000840B0000}"/>
    <cellStyle name="差_2016年分科目收入情况 2 2 2 5 5" xfId="10330" xr:uid="{00000000-0005-0000-0000-0000850B0000}"/>
    <cellStyle name="差_2016年分科目收入情况 2 2 2 6" xfId="1543" xr:uid="{00000000-0005-0000-0000-0000860B0000}"/>
    <cellStyle name="差_2016年分科目收入情况 2 2 2 6 2" xfId="10334" xr:uid="{00000000-0005-0000-0000-0000870B0000}"/>
    <cellStyle name="差_2016年分科目收入情况 2 2 2 6 3" xfId="7985" xr:uid="{00000000-0005-0000-0000-0000880B0000}"/>
    <cellStyle name="差_2016年分科目收入情况 2 2 2 7" xfId="9652" xr:uid="{00000000-0005-0000-0000-0000890B0000}"/>
    <cellStyle name="差_2016年分科目收入情况 2 2 3" xfId="1544" xr:uid="{00000000-0005-0000-0000-00008A0B0000}"/>
    <cellStyle name="差_2016年分科目收入情况 2 2 3 2" xfId="1545" xr:uid="{00000000-0005-0000-0000-00008B0B0000}"/>
    <cellStyle name="差_2016年分科目收入情况 2 2 3 2 2" xfId="1546" xr:uid="{00000000-0005-0000-0000-00008C0B0000}"/>
    <cellStyle name="差_2016年分科目收入情况 2 2 3 2 2 2" xfId="1547" xr:uid="{00000000-0005-0000-0000-00008D0B0000}"/>
    <cellStyle name="差_2016年分科目收入情况 2 2 3 2 2 2 2" xfId="10335" xr:uid="{00000000-0005-0000-0000-00008E0B0000}"/>
    <cellStyle name="差_2016年分科目收入情况 2 2 3 2 2 2 3" xfId="7986" xr:uid="{00000000-0005-0000-0000-00008F0B0000}"/>
    <cellStyle name="差_2016年分科目收入情况 2 2 3 2 2 3" xfId="1548" xr:uid="{00000000-0005-0000-0000-0000900B0000}"/>
    <cellStyle name="差_2016年分科目收入情况 2 2 3 2 2 3 2" xfId="10336" xr:uid="{00000000-0005-0000-0000-0000910B0000}"/>
    <cellStyle name="差_2016年分科目收入情况 2 2 3 2 3" xfId="1549" xr:uid="{00000000-0005-0000-0000-0000920B0000}"/>
    <cellStyle name="差_2016年分科目收入情况 2 2 3 2 3 2" xfId="10337" xr:uid="{00000000-0005-0000-0000-0000930B0000}"/>
    <cellStyle name="差_2016年分科目收入情况 2 2 3 2 3 3" xfId="7987" xr:uid="{00000000-0005-0000-0000-0000940B0000}"/>
    <cellStyle name="差_2016年分科目收入情况 2 2 3 2 4" xfId="1550" xr:uid="{00000000-0005-0000-0000-0000950B0000}"/>
    <cellStyle name="差_2016年分科目收入情况 2 2 3 2 4 2" xfId="10338" xr:uid="{00000000-0005-0000-0000-0000960B0000}"/>
    <cellStyle name="差_2016年分科目收入情况 2 2 3 3" xfId="1551" xr:uid="{00000000-0005-0000-0000-0000970B0000}"/>
    <cellStyle name="差_2016年分科目收入情况 2 2 3 3 2" xfId="1552" xr:uid="{00000000-0005-0000-0000-0000980B0000}"/>
    <cellStyle name="差_2016年分科目收入情况 2 2 3 3 2 2" xfId="10339" xr:uid="{00000000-0005-0000-0000-0000990B0000}"/>
    <cellStyle name="差_2016年分科目收入情况 2 2 3 3 2 3" xfId="7988" xr:uid="{00000000-0005-0000-0000-00009A0B0000}"/>
    <cellStyle name="差_2016年分科目收入情况 2 2 3 3 3" xfId="1553" xr:uid="{00000000-0005-0000-0000-00009B0B0000}"/>
    <cellStyle name="差_2016年分科目收入情况 2 2 3 3 3 2" xfId="10340" xr:uid="{00000000-0005-0000-0000-00009C0B0000}"/>
    <cellStyle name="差_2016年分科目收入情况 2 2 3 4" xfId="1554" xr:uid="{00000000-0005-0000-0000-00009D0B0000}"/>
    <cellStyle name="差_2016年分科目收入情况 2 2 3 4 2" xfId="1555" xr:uid="{00000000-0005-0000-0000-00009E0B0000}"/>
    <cellStyle name="差_2016年分科目收入情况 2 2 3 4 2 2" xfId="10341" xr:uid="{00000000-0005-0000-0000-00009F0B0000}"/>
    <cellStyle name="差_2016年分科目收入情况 2 2 3 4 2 3" xfId="7989" xr:uid="{00000000-0005-0000-0000-0000A00B0000}"/>
    <cellStyle name="差_2016年分科目收入情况 2 2 3 4 3" xfId="1556" xr:uid="{00000000-0005-0000-0000-0000A10B0000}"/>
    <cellStyle name="差_2016年分科目收入情况 2 2 3 4 3 2" xfId="10342" xr:uid="{00000000-0005-0000-0000-0000A20B0000}"/>
    <cellStyle name="差_2016年分科目收入情况 2 2 3 5" xfId="1557" xr:uid="{00000000-0005-0000-0000-0000A30B0000}"/>
    <cellStyle name="差_2016年分科目收入情况 2 2 3 5 2" xfId="10343" xr:uid="{00000000-0005-0000-0000-0000A40B0000}"/>
    <cellStyle name="差_2016年分科目收入情况 2 2 3 5 3" xfId="7990" xr:uid="{00000000-0005-0000-0000-0000A50B0000}"/>
    <cellStyle name="差_2016年分科目收入情况 2 2 4" xfId="1558" xr:uid="{00000000-0005-0000-0000-0000A60B0000}"/>
    <cellStyle name="差_2016年分科目收入情况 2 2 4 2" xfId="1559" xr:uid="{00000000-0005-0000-0000-0000A70B0000}"/>
    <cellStyle name="差_2016年分科目收入情况 2 2 4 2 2" xfId="1560" xr:uid="{00000000-0005-0000-0000-0000A80B0000}"/>
    <cellStyle name="差_2016年分科目收入情况 2 2 4 2 2 2" xfId="10345" xr:uid="{00000000-0005-0000-0000-0000A90B0000}"/>
    <cellStyle name="差_2016年分科目收入情况 2 2 4 2 2 3" xfId="7991" xr:uid="{00000000-0005-0000-0000-0000AA0B0000}"/>
    <cellStyle name="差_2016年分科目收入情况 2 2 4 2 3" xfId="1561" xr:uid="{00000000-0005-0000-0000-0000AB0B0000}"/>
    <cellStyle name="差_2016年分科目收入情况 2 2 4 2 3 2" xfId="10346" xr:uid="{00000000-0005-0000-0000-0000AC0B0000}"/>
    <cellStyle name="差_2016年分科目收入情况 2 2 4 3" xfId="1562" xr:uid="{00000000-0005-0000-0000-0000AD0B0000}"/>
    <cellStyle name="差_2016年分科目收入情况 2 2 4 3 2" xfId="1563" xr:uid="{00000000-0005-0000-0000-0000AE0B0000}"/>
    <cellStyle name="差_2016年分科目收入情况 2 2 4 3 2 2" xfId="10348" xr:uid="{00000000-0005-0000-0000-0000AF0B0000}"/>
    <cellStyle name="差_2016年分科目收入情况 2 2 4 3 2 3" xfId="7992" xr:uid="{00000000-0005-0000-0000-0000B00B0000}"/>
    <cellStyle name="差_2016年分科目收入情况 2 2 4 3 3" xfId="1564" xr:uid="{00000000-0005-0000-0000-0000B10B0000}"/>
    <cellStyle name="差_2016年分科目收入情况 2 2 4 3 3 2" xfId="10349" xr:uid="{00000000-0005-0000-0000-0000B20B0000}"/>
    <cellStyle name="差_2016年分科目收入情况 2 2 4 3 4" xfId="1565" xr:uid="{00000000-0005-0000-0000-0000B30B0000}"/>
    <cellStyle name="差_2016年分科目收入情况 2 2 4 3 4 2" xfId="10350" xr:uid="{00000000-0005-0000-0000-0000B40B0000}"/>
    <cellStyle name="差_2016年分科目收入情况 2 2 4 3 5" xfId="10347" xr:uid="{00000000-0005-0000-0000-0000B50B0000}"/>
    <cellStyle name="差_2016年分科目收入情况 2 2 4 4" xfId="1566" xr:uid="{00000000-0005-0000-0000-0000B60B0000}"/>
    <cellStyle name="差_2016年分科目收入情况 2 2 4 4 2" xfId="10351" xr:uid="{00000000-0005-0000-0000-0000B70B0000}"/>
    <cellStyle name="差_2016年分科目收入情况 2 2 4 4 3" xfId="7993" xr:uid="{00000000-0005-0000-0000-0000B80B0000}"/>
    <cellStyle name="差_2016年分科目收入情况 2 2 4 5" xfId="1567" xr:uid="{00000000-0005-0000-0000-0000B90B0000}"/>
    <cellStyle name="差_2016年分科目收入情况 2 2 4 5 2" xfId="10352" xr:uid="{00000000-0005-0000-0000-0000BA0B0000}"/>
    <cellStyle name="差_2016年分科目收入情况 2 2 4 6" xfId="10344" xr:uid="{00000000-0005-0000-0000-0000BB0B0000}"/>
    <cellStyle name="差_2016年分科目收入情况 2 2 5" xfId="1568" xr:uid="{00000000-0005-0000-0000-0000BC0B0000}"/>
    <cellStyle name="差_2016年分科目收入情况 2 2 5 2" xfId="1569" xr:uid="{00000000-0005-0000-0000-0000BD0B0000}"/>
    <cellStyle name="差_2016年分科目收入情况 2 2 5 2 2" xfId="10354" xr:uid="{00000000-0005-0000-0000-0000BE0B0000}"/>
    <cellStyle name="差_2016年分科目收入情况 2 2 5 2 3" xfId="7994" xr:uid="{00000000-0005-0000-0000-0000BF0B0000}"/>
    <cellStyle name="差_2016年分科目收入情况 2 2 5 3" xfId="1570" xr:uid="{00000000-0005-0000-0000-0000C00B0000}"/>
    <cellStyle name="差_2016年分科目收入情况 2 2 5 3 2" xfId="10355" xr:uid="{00000000-0005-0000-0000-0000C10B0000}"/>
    <cellStyle name="差_2016年分科目收入情况 2 2 5 4" xfId="1571" xr:uid="{00000000-0005-0000-0000-0000C20B0000}"/>
    <cellStyle name="差_2016年分科目收入情况 2 2 5 4 2" xfId="10356" xr:uid="{00000000-0005-0000-0000-0000C30B0000}"/>
    <cellStyle name="差_2016年分科目收入情况 2 2 5 5" xfId="10353" xr:uid="{00000000-0005-0000-0000-0000C40B0000}"/>
    <cellStyle name="差_2016年分科目收入情况 2 2 6" xfId="1572" xr:uid="{00000000-0005-0000-0000-0000C50B0000}"/>
    <cellStyle name="差_2016年分科目收入情况 2 2 6 2" xfId="10357" xr:uid="{00000000-0005-0000-0000-0000C60B0000}"/>
    <cellStyle name="差_2016年分科目收入情况 2 2 6 3" xfId="7995" xr:uid="{00000000-0005-0000-0000-0000C70B0000}"/>
    <cellStyle name="差_2016年分科目收入情况 2 2 7" xfId="9433" xr:uid="{00000000-0005-0000-0000-0000C80B0000}"/>
    <cellStyle name="差_2016年分科目收入情况 2 3" xfId="449" xr:uid="{00000000-0005-0000-0000-0000C90B0000}"/>
    <cellStyle name="差_2016年分科目收入情况 2 3 2" xfId="1573" xr:uid="{00000000-0005-0000-0000-0000CA0B0000}"/>
    <cellStyle name="差_2016年分科目收入情况 2 3 2 2" xfId="1574" xr:uid="{00000000-0005-0000-0000-0000CB0B0000}"/>
    <cellStyle name="差_2016年分科目收入情况 2 3 2 2 2" xfId="1575" xr:uid="{00000000-0005-0000-0000-0000CC0B0000}"/>
    <cellStyle name="差_2016年分科目收入情况 2 3 2 2 2 2" xfId="10359" xr:uid="{00000000-0005-0000-0000-0000CD0B0000}"/>
    <cellStyle name="差_2016年分科目收入情况 2 3 2 2 2 3" xfId="7996" xr:uid="{00000000-0005-0000-0000-0000CE0B0000}"/>
    <cellStyle name="差_2016年分科目收入情况 2 3 2 2 3" xfId="1576" xr:uid="{00000000-0005-0000-0000-0000CF0B0000}"/>
    <cellStyle name="差_2016年分科目收入情况 2 3 2 2 3 2" xfId="10360" xr:uid="{00000000-0005-0000-0000-0000D00B0000}"/>
    <cellStyle name="差_2016年分科目收入情况 2 3 2 3" xfId="1577" xr:uid="{00000000-0005-0000-0000-0000D10B0000}"/>
    <cellStyle name="差_2016年分科目收入情况 2 3 2 3 2" xfId="1578" xr:uid="{00000000-0005-0000-0000-0000D20B0000}"/>
    <cellStyle name="差_2016年分科目收入情况 2 3 2 3 2 2" xfId="10362" xr:uid="{00000000-0005-0000-0000-0000D30B0000}"/>
    <cellStyle name="差_2016年分科目收入情况 2 3 2 3 2 3" xfId="7997" xr:uid="{00000000-0005-0000-0000-0000D40B0000}"/>
    <cellStyle name="差_2016年分科目收入情况 2 3 2 3 3" xfId="1579" xr:uid="{00000000-0005-0000-0000-0000D50B0000}"/>
    <cellStyle name="差_2016年分科目收入情况 2 3 2 3 3 2" xfId="10363" xr:uid="{00000000-0005-0000-0000-0000D60B0000}"/>
    <cellStyle name="差_2016年分科目收入情况 2 3 2 3 4" xfId="1580" xr:uid="{00000000-0005-0000-0000-0000D70B0000}"/>
    <cellStyle name="差_2016年分科目收入情况 2 3 2 3 4 2" xfId="10364" xr:uid="{00000000-0005-0000-0000-0000D80B0000}"/>
    <cellStyle name="差_2016年分科目收入情况 2 3 2 3 5" xfId="10361" xr:uid="{00000000-0005-0000-0000-0000D90B0000}"/>
    <cellStyle name="差_2016年分科目收入情况 2 3 2 4" xfId="1581" xr:uid="{00000000-0005-0000-0000-0000DA0B0000}"/>
    <cellStyle name="差_2016年分科目收入情况 2 3 2 4 2" xfId="10365" xr:uid="{00000000-0005-0000-0000-0000DB0B0000}"/>
    <cellStyle name="差_2016年分科目收入情况 2 3 2 4 3" xfId="7998" xr:uid="{00000000-0005-0000-0000-0000DC0B0000}"/>
    <cellStyle name="差_2016年分科目收入情况 2 3 2 5" xfId="1582" xr:uid="{00000000-0005-0000-0000-0000DD0B0000}"/>
    <cellStyle name="差_2016年分科目收入情况 2 3 2 5 2" xfId="10366" xr:uid="{00000000-0005-0000-0000-0000DE0B0000}"/>
    <cellStyle name="差_2016年分科目收入情况 2 3 2 6" xfId="10358" xr:uid="{00000000-0005-0000-0000-0000DF0B0000}"/>
    <cellStyle name="差_2016年分科目收入情况 2 3 3" xfId="1583" xr:uid="{00000000-0005-0000-0000-0000E00B0000}"/>
    <cellStyle name="差_2016年分科目收入情况 2 3 3 2" xfId="1584" xr:uid="{00000000-0005-0000-0000-0000E10B0000}"/>
    <cellStyle name="差_2016年分科目收入情况 2 3 3 2 2" xfId="1585" xr:uid="{00000000-0005-0000-0000-0000E20B0000}"/>
    <cellStyle name="差_2016年分科目收入情况 2 3 3 2 2 2" xfId="10368" xr:uid="{00000000-0005-0000-0000-0000E30B0000}"/>
    <cellStyle name="差_2016年分科目收入情况 2 3 3 2 2 3" xfId="7999" xr:uid="{00000000-0005-0000-0000-0000E40B0000}"/>
    <cellStyle name="差_2016年分科目收入情况 2 3 3 2 3" xfId="1586" xr:uid="{00000000-0005-0000-0000-0000E50B0000}"/>
    <cellStyle name="差_2016年分科目收入情况 2 3 3 2 3 2" xfId="10369" xr:uid="{00000000-0005-0000-0000-0000E60B0000}"/>
    <cellStyle name="差_2016年分科目收入情况 2 3 3 3" xfId="1587" xr:uid="{00000000-0005-0000-0000-0000E70B0000}"/>
    <cellStyle name="差_2016年分科目收入情况 2 3 3 3 2" xfId="10370" xr:uid="{00000000-0005-0000-0000-0000E80B0000}"/>
    <cellStyle name="差_2016年分科目收入情况 2 3 3 3 3" xfId="8000" xr:uid="{00000000-0005-0000-0000-0000E90B0000}"/>
    <cellStyle name="差_2016年分科目收入情况 2 3 3 4" xfId="1588" xr:uid="{00000000-0005-0000-0000-0000EA0B0000}"/>
    <cellStyle name="差_2016年分科目收入情况 2 3 3 4 2" xfId="10371" xr:uid="{00000000-0005-0000-0000-0000EB0B0000}"/>
    <cellStyle name="差_2016年分科目收入情况 2 3 3 5" xfId="10367" xr:uid="{00000000-0005-0000-0000-0000EC0B0000}"/>
    <cellStyle name="差_2016年分科目收入情况 2 3 4" xfId="1589" xr:uid="{00000000-0005-0000-0000-0000ED0B0000}"/>
    <cellStyle name="差_2016年分科目收入情况 2 3 4 2" xfId="1590" xr:uid="{00000000-0005-0000-0000-0000EE0B0000}"/>
    <cellStyle name="差_2016年分科目收入情况 2 3 4 2 2" xfId="10372" xr:uid="{00000000-0005-0000-0000-0000EF0B0000}"/>
    <cellStyle name="差_2016年分科目收入情况 2 3 4 2 3" xfId="8001" xr:uid="{00000000-0005-0000-0000-0000F00B0000}"/>
    <cellStyle name="差_2016年分科目收入情况 2 3 4 3" xfId="1591" xr:uid="{00000000-0005-0000-0000-0000F10B0000}"/>
    <cellStyle name="差_2016年分科目收入情况 2 3 4 3 2" xfId="10373" xr:uid="{00000000-0005-0000-0000-0000F20B0000}"/>
    <cellStyle name="差_2016年分科目收入情况 2 3 5" xfId="1592" xr:uid="{00000000-0005-0000-0000-0000F30B0000}"/>
    <cellStyle name="差_2016年分科目收入情况 2 3 5 2" xfId="1593" xr:uid="{00000000-0005-0000-0000-0000F40B0000}"/>
    <cellStyle name="差_2016年分科目收入情况 2 3 5 2 2" xfId="10375" xr:uid="{00000000-0005-0000-0000-0000F50B0000}"/>
    <cellStyle name="差_2016年分科目收入情况 2 3 5 2 3" xfId="8002" xr:uid="{00000000-0005-0000-0000-0000F60B0000}"/>
    <cellStyle name="差_2016年分科目收入情况 2 3 5 3" xfId="1594" xr:uid="{00000000-0005-0000-0000-0000F70B0000}"/>
    <cellStyle name="差_2016年分科目收入情况 2 3 5 3 2" xfId="10376" xr:uid="{00000000-0005-0000-0000-0000F80B0000}"/>
    <cellStyle name="差_2016年分科目收入情况 2 3 5 4" xfId="1595" xr:uid="{00000000-0005-0000-0000-0000F90B0000}"/>
    <cellStyle name="差_2016年分科目收入情况 2 3 5 4 2" xfId="10377" xr:uid="{00000000-0005-0000-0000-0000FA0B0000}"/>
    <cellStyle name="差_2016年分科目收入情况 2 3 5 5" xfId="10374" xr:uid="{00000000-0005-0000-0000-0000FB0B0000}"/>
    <cellStyle name="差_2016年分科目收入情况 2 3 6" xfId="1596" xr:uid="{00000000-0005-0000-0000-0000FC0B0000}"/>
    <cellStyle name="差_2016年分科目收入情况 2 3 6 2" xfId="10378" xr:uid="{00000000-0005-0000-0000-0000FD0B0000}"/>
    <cellStyle name="差_2016年分科目收入情况 2 3 6 3" xfId="8003" xr:uid="{00000000-0005-0000-0000-0000FE0B0000}"/>
    <cellStyle name="差_2016年分科目收入情况 2 3 7" xfId="9653" xr:uid="{00000000-0005-0000-0000-0000FF0B0000}"/>
    <cellStyle name="差_2016年分科目收入情况 2 3 8" xfId="27417" xr:uid="{00000000-0005-0000-0000-0000000C0000}"/>
    <cellStyle name="差_2016年分科目收入情况 2 4" xfId="1597" xr:uid="{00000000-0005-0000-0000-0000010C0000}"/>
    <cellStyle name="差_2016年分科目收入情况 2 4 2" xfId="1598" xr:uid="{00000000-0005-0000-0000-0000020C0000}"/>
    <cellStyle name="差_2016年分科目收入情况 2 4 2 2" xfId="1599" xr:uid="{00000000-0005-0000-0000-0000030C0000}"/>
    <cellStyle name="差_2016年分科目收入情况 2 4 2 2 2" xfId="1600" xr:uid="{00000000-0005-0000-0000-0000040C0000}"/>
    <cellStyle name="差_2016年分科目收入情况 2 4 2 2 2 2" xfId="10379" xr:uid="{00000000-0005-0000-0000-0000050C0000}"/>
    <cellStyle name="差_2016年分科目收入情况 2 4 2 2 2 3" xfId="8004" xr:uid="{00000000-0005-0000-0000-0000060C0000}"/>
    <cellStyle name="差_2016年分科目收入情况 2 4 2 2 3" xfId="1601" xr:uid="{00000000-0005-0000-0000-0000070C0000}"/>
    <cellStyle name="差_2016年分科目收入情况 2 4 2 2 3 2" xfId="10380" xr:uid="{00000000-0005-0000-0000-0000080C0000}"/>
    <cellStyle name="差_2016年分科目收入情况 2 4 2 3" xfId="1602" xr:uid="{00000000-0005-0000-0000-0000090C0000}"/>
    <cellStyle name="差_2016年分科目收入情况 2 4 2 3 2" xfId="10381" xr:uid="{00000000-0005-0000-0000-00000A0C0000}"/>
    <cellStyle name="差_2016年分科目收入情况 2 4 2 3 3" xfId="8005" xr:uid="{00000000-0005-0000-0000-00000B0C0000}"/>
    <cellStyle name="差_2016年分科目收入情况 2 4 2 4" xfId="1603" xr:uid="{00000000-0005-0000-0000-00000C0C0000}"/>
    <cellStyle name="差_2016年分科目收入情况 2 4 2 4 2" xfId="10382" xr:uid="{00000000-0005-0000-0000-00000D0C0000}"/>
    <cellStyle name="差_2016年分科目收入情况 2 4 3" xfId="1604" xr:uid="{00000000-0005-0000-0000-00000E0C0000}"/>
    <cellStyle name="差_2016年分科目收入情况 2 4 3 2" xfId="1605" xr:uid="{00000000-0005-0000-0000-00000F0C0000}"/>
    <cellStyle name="差_2016年分科目收入情况 2 4 3 2 2" xfId="10383" xr:uid="{00000000-0005-0000-0000-0000100C0000}"/>
    <cellStyle name="差_2016年分科目收入情况 2 4 3 2 3" xfId="8006" xr:uid="{00000000-0005-0000-0000-0000110C0000}"/>
    <cellStyle name="差_2016年分科目收入情况 2 4 3 3" xfId="1606" xr:uid="{00000000-0005-0000-0000-0000120C0000}"/>
    <cellStyle name="差_2016年分科目收入情况 2 4 3 3 2" xfId="10384" xr:uid="{00000000-0005-0000-0000-0000130C0000}"/>
    <cellStyle name="差_2016年分科目收入情况 2 4 4" xfId="1607" xr:uid="{00000000-0005-0000-0000-0000140C0000}"/>
    <cellStyle name="差_2016年分科目收入情况 2 4 4 2" xfId="1608" xr:uid="{00000000-0005-0000-0000-0000150C0000}"/>
    <cellStyle name="差_2016年分科目收入情况 2 4 4 2 2" xfId="10385" xr:uid="{00000000-0005-0000-0000-0000160C0000}"/>
    <cellStyle name="差_2016年分科目收入情况 2 4 4 2 3" xfId="8007" xr:uid="{00000000-0005-0000-0000-0000170C0000}"/>
    <cellStyle name="差_2016年分科目收入情况 2 4 4 3" xfId="1609" xr:uid="{00000000-0005-0000-0000-0000180C0000}"/>
    <cellStyle name="差_2016年分科目收入情况 2 4 4 3 2" xfId="10386" xr:uid="{00000000-0005-0000-0000-0000190C0000}"/>
    <cellStyle name="差_2016年分科目收入情况 2 4 5" xfId="1610" xr:uid="{00000000-0005-0000-0000-00001A0C0000}"/>
    <cellStyle name="差_2016年分科目收入情况 2 4 5 2" xfId="10387" xr:uid="{00000000-0005-0000-0000-00001B0C0000}"/>
    <cellStyle name="差_2016年分科目收入情况 2 4 5 3" xfId="8008" xr:uid="{00000000-0005-0000-0000-00001C0C0000}"/>
    <cellStyle name="差_2016年分科目收入情况 2 5" xfId="1611" xr:uid="{00000000-0005-0000-0000-00001D0C0000}"/>
    <cellStyle name="差_2016年分科目收入情况 2 5 2" xfId="1612" xr:uid="{00000000-0005-0000-0000-00001E0C0000}"/>
    <cellStyle name="差_2016年分科目收入情况 2 5 2 2" xfId="1613" xr:uid="{00000000-0005-0000-0000-00001F0C0000}"/>
    <cellStyle name="差_2016年分科目收入情况 2 5 2 2 2" xfId="10389" xr:uid="{00000000-0005-0000-0000-0000200C0000}"/>
    <cellStyle name="差_2016年分科目收入情况 2 5 2 2 3" xfId="8009" xr:uid="{00000000-0005-0000-0000-0000210C0000}"/>
    <cellStyle name="差_2016年分科目收入情况 2 5 2 3" xfId="1614" xr:uid="{00000000-0005-0000-0000-0000220C0000}"/>
    <cellStyle name="差_2016年分科目收入情况 2 5 2 3 2" xfId="10390" xr:uid="{00000000-0005-0000-0000-0000230C0000}"/>
    <cellStyle name="差_2016年分科目收入情况 2 5 3" xfId="1615" xr:uid="{00000000-0005-0000-0000-0000240C0000}"/>
    <cellStyle name="差_2016年分科目收入情况 2 5 3 2" xfId="1616" xr:uid="{00000000-0005-0000-0000-0000250C0000}"/>
    <cellStyle name="差_2016年分科目收入情况 2 5 3 2 2" xfId="10392" xr:uid="{00000000-0005-0000-0000-0000260C0000}"/>
    <cellStyle name="差_2016年分科目收入情况 2 5 3 2 3" xfId="8010" xr:uid="{00000000-0005-0000-0000-0000270C0000}"/>
    <cellStyle name="差_2016年分科目收入情况 2 5 3 3" xfId="1617" xr:uid="{00000000-0005-0000-0000-0000280C0000}"/>
    <cellStyle name="差_2016年分科目收入情况 2 5 3 3 2" xfId="10393" xr:uid="{00000000-0005-0000-0000-0000290C0000}"/>
    <cellStyle name="差_2016年分科目收入情况 2 5 3 4" xfId="1618" xr:uid="{00000000-0005-0000-0000-00002A0C0000}"/>
    <cellStyle name="差_2016年分科目收入情况 2 5 3 4 2" xfId="10394" xr:uid="{00000000-0005-0000-0000-00002B0C0000}"/>
    <cellStyle name="差_2016年分科目收入情况 2 5 3 5" xfId="10391" xr:uid="{00000000-0005-0000-0000-00002C0C0000}"/>
    <cellStyle name="差_2016年分科目收入情况 2 5 4" xfId="1619" xr:uid="{00000000-0005-0000-0000-00002D0C0000}"/>
    <cellStyle name="差_2016年分科目收入情况 2 5 4 2" xfId="10395" xr:uid="{00000000-0005-0000-0000-00002E0C0000}"/>
    <cellStyle name="差_2016年分科目收入情况 2 5 4 3" xfId="8011" xr:uid="{00000000-0005-0000-0000-00002F0C0000}"/>
    <cellStyle name="差_2016年分科目收入情况 2 5 5" xfId="1620" xr:uid="{00000000-0005-0000-0000-0000300C0000}"/>
    <cellStyle name="差_2016年分科目收入情况 2 5 5 2" xfId="10396" xr:uid="{00000000-0005-0000-0000-0000310C0000}"/>
    <cellStyle name="差_2016年分科目收入情况 2 5 6" xfId="10388" xr:uid="{00000000-0005-0000-0000-0000320C0000}"/>
    <cellStyle name="差_2016年分科目收入情况 2 6" xfId="1621" xr:uid="{00000000-0005-0000-0000-0000330C0000}"/>
    <cellStyle name="差_2016年分科目收入情况 2 6 2" xfId="1622" xr:uid="{00000000-0005-0000-0000-0000340C0000}"/>
    <cellStyle name="差_2016年分科目收入情况 2 6 2 2" xfId="10398" xr:uid="{00000000-0005-0000-0000-0000350C0000}"/>
    <cellStyle name="差_2016年分科目收入情况 2 6 2 3" xfId="8012" xr:uid="{00000000-0005-0000-0000-0000360C0000}"/>
    <cellStyle name="差_2016年分科目收入情况 2 6 3" xfId="1623" xr:uid="{00000000-0005-0000-0000-0000370C0000}"/>
    <cellStyle name="差_2016年分科目收入情况 2 6 3 2" xfId="10399" xr:uid="{00000000-0005-0000-0000-0000380C0000}"/>
    <cellStyle name="差_2016年分科目收入情况 2 6 4" xfId="1624" xr:uid="{00000000-0005-0000-0000-0000390C0000}"/>
    <cellStyle name="差_2016年分科目收入情况 2 6 4 2" xfId="10400" xr:uid="{00000000-0005-0000-0000-00003A0C0000}"/>
    <cellStyle name="差_2016年分科目收入情况 2 6 5" xfId="10397" xr:uid="{00000000-0005-0000-0000-00003B0C0000}"/>
    <cellStyle name="差_2016年分科目收入情况 2 7" xfId="1625" xr:uid="{00000000-0005-0000-0000-00003C0C0000}"/>
    <cellStyle name="差_2016年分科目收入情况 2 7 2" xfId="10401" xr:uid="{00000000-0005-0000-0000-00003D0C0000}"/>
    <cellStyle name="差_2016年分科目收入情况 2 7 3" xfId="8013" xr:uid="{00000000-0005-0000-0000-00003E0C0000}"/>
    <cellStyle name="差_2016年分科目收入情况 2 8" xfId="9432" xr:uid="{00000000-0005-0000-0000-00003F0C0000}"/>
    <cellStyle name="差_2016年分科目收入情况 3" xfId="55" xr:uid="{00000000-0005-0000-0000-0000400C0000}"/>
    <cellStyle name="差_2016年分科目收入情况 3 2" xfId="447" xr:uid="{00000000-0005-0000-0000-0000410C0000}"/>
    <cellStyle name="差_2016年分科目收入情况 3 2 2" xfId="1626" xr:uid="{00000000-0005-0000-0000-0000420C0000}"/>
    <cellStyle name="差_2016年分科目收入情况 3 2 2 2" xfId="1627" xr:uid="{00000000-0005-0000-0000-0000430C0000}"/>
    <cellStyle name="差_2016年分科目收入情况 3 2 2 2 2" xfId="1628" xr:uid="{00000000-0005-0000-0000-0000440C0000}"/>
    <cellStyle name="差_2016年分科目收入情况 3 2 2 2 2 2" xfId="10403" xr:uid="{00000000-0005-0000-0000-0000450C0000}"/>
    <cellStyle name="差_2016年分科目收入情况 3 2 2 2 2 3" xfId="8014" xr:uid="{00000000-0005-0000-0000-0000460C0000}"/>
    <cellStyle name="差_2016年分科目收入情况 3 2 2 2 3" xfId="1629" xr:uid="{00000000-0005-0000-0000-0000470C0000}"/>
    <cellStyle name="差_2016年分科目收入情况 3 2 2 2 3 2" xfId="10404" xr:uid="{00000000-0005-0000-0000-0000480C0000}"/>
    <cellStyle name="差_2016年分科目收入情况 3 2 2 3" xfId="1630" xr:uid="{00000000-0005-0000-0000-0000490C0000}"/>
    <cellStyle name="差_2016年分科目收入情况 3 2 2 3 2" xfId="1631" xr:uid="{00000000-0005-0000-0000-00004A0C0000}"/>
    <cellStyle name="差_2016年分科目收入情况 3 2 2 3 2 2" xfId="10406" xr:uid="{00000000-0005-0000-0000-00004B0C0000}"/>
    <cellStyle name="差_2016年分科目收入情况 3 2 2 3 2 3" xfId="8015" xr:uid="{00000000-0005-0000-0000-00004C0C0000}"/>
    <cellStyle name="差_2016年分科目收入情况 3 2 2 3 3" xfId="1632" xr:uid="{00000000-0005-0000-0000-00004D0C0000}"/>
    <cellStyle name="差_2016年分科目收入情况 3 2 2 3 3 2" xfId="10407" xr:uid="{00000000-0005-0000-0000-00004E0C0000}"/>
    <cellStyle name="差_2016年分科目收入情况 3 2 2 3 4" xfId="1633" xr:uid="{00000000-0005-0000-0000-00004F0C0000}"/>
    <cellStyle name="差_2016年分科目收入情况 3 2 2 3 4 2" xfId="10408" xr:uid="{00000000-0005-0000-0000-0000500C0000}"/>
    <cellStyle name="差_2016年分科目收入情况 3 2 2 3 5" xfId="10405" xr:uid="{00000000-0005-0000-0000-0000510C0000}"/>
    <cellStyle name="差_2016年分科目收入情况 3 2 2 4" xfId="1634" xr:uid="{00000000-0005-0000-0000-0000520C0000}"/>
    <cellStyle name="差_2016年分科目收入情况 3 2 2 4 2" xfId="10409" xr:uid="{00000000-0005-0000-0000-0000530C0000}"/>
    <cellStyle name="差_2016年分科目收入情况 3 2 2 4 3" xfId="8016" xr:uid="{00000000-0005-0000-0000-0000540C0000}"/>
    <cellStyle name="差_2016年分科目收入情况 3 2 2 5" xfId="1635" xr:uid="{00000000-0005-0000-0000-0000550C0000}"/>
    <cellStyle name="差_2016年分科目收入情况 3 2 2 5 2" xfId="10410" xr:uid="{00000000-0005-0000-0000-0000560C0000}"/>
    <cellStyle name="差_2016年分科目收入情况 3 2 2 6" xfId="10402" xr:uid="{00000000-0005-0000-0000-0000570C0000}"/>
    <cellStyle name="差_2016年分科目收入情况 3 2 3" xfId="1636" xr:uid="{00000000-0005-0000-0000-0000580C0000}"/>
    <cellStyle name="差_2016年分科目收入情况 3 2 3 2" xfId="1637" xr:uid="{00000000-0005-0000-0000-0000590C0000}"/>
    <cellStyle name="差_2016年分科目收入情况 3 2 3 2 2" xfId="1638" xr:uid="{00000000-0005-0000-0000-00005A0C0000}"/>
    <cellStyle name="差_2016年分科目收入情况 3 2 3 2 2 2" xfId="10412" xr:uid="{00000000-0005-0000-0000-00005B0C0000}"/>
    <cellStyle name="差_2016年分科目收入情况 3 2 3 2 2 3" xfId="8017" xr:uid="{00000000-0005-0000-0000-00005C0C0000}"/>
    <cellStyle name="差_2016年分科目收入情况 3 2 3 2 3" xfId="1639" xr:uid="{00000000-0005-0000-0000-00005D0C0000}"/>
    <cellStyle name="差_2016年分科目收入情况 3 2 3 2 3 2" xfId="10413" xr:uid="{00000000-0005-0000-0000-00005E0C0000}"/>
    <cellStyle name="差_2016年分科目收入情况 3 2 3 3" xfId="1640" xr:uid="{00000000-0005-0000-0000-00005F0C0000}"/>
    <cellStyle name="差_2016年分科目收入情况 3 2 3 3 2" xfId="10414" xr:uid="{00000000-0005-0000-0000-0000600C0000}"/>
    <cellStyle name="差_2016年分科目收入情况 3 2 3 3 3" xfId="8018" xr:uid="{00000000-0005-0000-0000-0000610C0000}"/>
    <cellStyle name="差_2016年分科目收入情况 3 2 3 4" xfId="1641" xr:uid="{00000000-0005-0000-0000-0000620C0000}"/>
    <cellStyle name="差_2016年分科目收入情况 3 2 3 4 2" xfId="10415" xr:uid="{00000000-0005-0000-0000-0000630C0000}"/>
    <cellStyle name="差_2016年分科目收入情况 3 2 3 5" xfId="10411" xr:uid="{00000000-0005-0000-0000-0000640C0000}"/>
    <cellStyle name="差_2016年分科目收入情况 3 2 4" xfId="1642" xr:uid="{00000000-0005-0000-0000-0000650C0000}"/>
    <cellStyle name="差_2016年分科目收入情况 3 2 4 2" xfId="1643" xr:uid="{00000000-0005-0000-0000-0000660C0000}"/>
    <cellStyle name="差_2016年分科目收入情况 3 2 4 2 2" xfId="10416" xr:uid="{00000000-0005-0000-0000-0000670C0000}"/>
    <cellStyle name="差_2016年分科目收入情况 3 2 4 2 3" xfId="8019" xr:uid="{00000000-0005-0000-0000-0000680C0000}"/>
    <cellStyle name="差_2016年分科目收入情况 3 2 4 3" xfId="1644" xr:uid="{00000000-0005-0000-0000-0000690C0000}"/>
    <cellStyle name="差_2016年分科目收入情况 3 2 4 3 2" xfId="10417" xr:uid="{00000000-0005-0000-0000-00006A0C0000}"/>
    <cellStyle name="差_2016年分科目收入情况 3 2 5" xfId="1645" xr:uid="{00000000-0005-0000-0000-00006B0C0000}"/>
    <cellStyle name="差_2016年分科目收入情况 3 2 5 2" xfId="1646" xr:uid="{00000000-0005-0000-0000-00006C0C0000}"/>
    <cellStyle name="差_2016年分科目收入情况 3 2 5 2 2" xfId="10419" xr:uid="{00000000-0005-0000-0000-00006D0C0000}"/>
    <cellStyle name="差_2016年分科目收入情况 3 2 5 2 3" xfId="8020" xr:uid="{00000000-0005-0000-0000-00006E0C0000}"/>
    <cellStyle name="差_2016年分科目收入情况 3 2 5 3" xfId="1647" xr:uid="{00000000-0005-0000-0000-00006F0C0000}"/>
    <cellStyle name="差_2016年分科目收入情况 3 2 5 3 2" xfId="10420" xr:uid="{00000000-0005-0000-0000-0000700C0000}"/>
    <cellStyle name="差_2016年分科目收入情况 3 2 5 4" xfId="1648" xr:uid="{00000000-0005-0000-0000-0000710C0000}"/>
    <cellStyle name="差_2016年分科目收入情况 3 2 5 4 2" xfId="10421" xr:uid="{00000000-0005-0000-0000-0000720C0000}"/>
    <cellStyle name="差_2016年分科目收入情况 3 2 5 5" xfId="10418" xr:uid="{00000000-0005-0000-0000-0000730C0000}"/>
    <cellStyle name="差_2016年分科目收入情况 3 2 6" xfId="1649" xr:uid="{00000000-0005-0000-0000-0000740C0000}"/>
    <cellStyle name="差_2016年分科目收入情况 3 2 6 2" xfId="10422" xr:uid="{00000000-0005-0000-0000-0000750C0000}"/>
    <cellStyle name="差_2016年分科目收入情况 3 2 6 3" xfId="8021" xr:uid="{00000000-0005-0000-0000-0000760C0000}"/>
    <cellStyle name="差_2016年分科目收入情况 3 2 7" xfId="9651" xr:uid="{00000000-0005-0000-0000-0000770C0000}"/>
    <cellStyle name="差_2016年分科目收入情况 3 3" xfId="1650" xr:uid="{00000000-0005-0000-0000-0000780C0000}"/>
    <cellStyle name="差_2016年分科目收入情况 3 3 2" xfId="1651" xr:uid="{00000000-0005-0000-0000-0000790C0000}"/>
    <cellStyle name="差_2016年分科目收入情况 3 3 2 2" xfId="1652" xr:uid="{00000000-0005-0000-0000-00007A0C0000}"/>
    <cellStyle name="差_2016年分科目收入情况 3 3 2 2 2" xfId="1653" xr:uid="{00000000-0005-0000-0000-00007B0C0000}"/>
    <cellStyle name="差_2016年分科目收入情况 3 3 2 2 2 2" xfId="10423" xr:uid="{00000000-0005-0000-0000-00007C0C0000}"/>
    <cellStyle name="差_2016年分科目收入情况 3 3 2 2 2 3" xfId="8022" xr:uid="{00000000-0005-0000-0000-00007D0C0000}"/>
    <cellStyle name="差_2016年分科目收入情况 3 3 2 2 3" xfId="1654" xr:uid="{00000000-0005-0000-0000-00007E0C0000}"/>
    <cellStyle name="差_2016年分科目收入情况 3 3 2 2 3 2" xfId="10424" xr:uid="{00000000-0005-0000-0000-00007F0C0000}"/>
    <cellStyle name="差_2016年分科目收入情况 3 3 2 3" xfId="1655" xr:uid="{00000000-0005-0000-0000-0000800C0000}"/>
    <cellStyle name="差_2016年分科目收入情况 3 3 2 3 2" xfId="10425" xr:uid="{00000000-0005-0000-0000-0000810C0000}"/>
    <cellStyle name="差_2016年分科目收入情况 3 3 2 3 3" xfId="8023" xr:uid="{00000000-0005-0000-0000-0000820C0000}"/>
    <cellStyle name="差_2016年分科目收入情况 3 3 2 4" xfId="1656" xr:uid="{00000000-0005-0000-0000-0000830C0000}"/>
    <cellStyle name="差_2016年分科目收入情况 3 3 2 4 2" xfId="10426" xr:uid="{00000000-0005-0000-0000-0000840C0000}"/>
    <cellStyle name="差_2016年分科目收入情况 3 3 3" xfId="1657" xr:uid="{00000000-0005-0000-0000-0000850C0000}"/>
    <cellStyle name="差_2016年分科目收入情况 3 3 3 2" xfId="1658" xr:uid="{00000000-0005-0000-0000-0000860C0000}"/>
    <cellStyle name="差_2016年分科目收入情况 3 3 3 2 2" xfId="10427" xr:uid="{00000000-0005-0000-0000-0000870C0000}"/>
    <cellStyle name="差_2016年分科目收入情况 3 3 3 2 3" xfId="8024" xr:uid="{00000000-0005-0000-0000-0000880C0000}"/>
    <cellStyle name="差_2016年分科目收入情况 3 3 3 3" xfId="1659" xr:uid="{00000000-0005-0000-0000-0000890C0000}"/>
    <cellStyle name="差_2016年分科目收入情况 3 3 3 3 2" xfId="10428" xr:uid="{00000000-0005-0000-0000-00008A0C0000}"/>
    <cellStyle name="差_2016年分科目收入情况 3 3 4" xfId="1660" xr:uid="{00000000-0005-0000-0000-00008B0C0000}"/>
    <cellStyle name="差_2016年分科目收入情况 3 3 4 2" xfId="1661" xr:uid="{00000000-0005-0000-0000-00008C0C0000}"/>
    <cellStyle name="差_2016年分科目收入情况 3 3 4 2 2" xfId="10429" xr:uid="{00000000-0005-0000-0000-00008D0C0000}"/>
    <cellStyle name="差_2016年分科目收入情况 3 3 4 2 3" xfId="8025" xr:uid="{00000000-0005-0000-0000-00008E0C0000}"/>
    <cellStyle name="差_2016年分科目收入情况 3 3 4 3" xfId="1662" xr:uid="{00000000-0005-0000-0000-00008F0C0000}"/>
    <cellStyle name="差_2016年分科目收入情况 3 3 4 3 2" xfId="10430" xr:uid="{00000000-0005-0000-0000-0000900C0000}"/>
    <cellStyle name="差_2016年分科目收入情况 3 3 5" xfId="1663" xr:uid="{00000000-0005-0000-0000-0000910C0000}"/>
    <cellStyle name="差_2016年分科目收入情况 3 3 5 2" xfId="10431" xr:uid="{00000000-0005-0000-0000-0000920C0000}"/>
    <cellStyle name="差_2016年分科目收入情况 3 3 5 3" xfId="8026" xr:uid="{00000000-0005-0000-0000-0000930C0000}"/>
    <cellStyle name="差_2016年分科目收入情况 3 4" xfId="1664" xr:uid="{00000000-0005-0000-0000-0000940C0000}"/>
    <cellStyle name="差_2016年分科目收入情况 3 4 2" xfId="1665" xr:uid="{00000000-0005-0000-0000-0000950C0000}"/>
    <cellStyle name="差_2016年分科目收入情况 3 4 2 2" xfId="1666" xr:uid="{00000000-0005-0000-0000-0000960C0000}"/>
    <cellStyle name="差_2016年分科目收入情况 3 4 2 2 2" xfId="10433" xr:uid="{00000000-0005-0000-0000-0000970C0000}"/>
    <cellStyle name="差_2016年分科目收入情况 3 4 2 2 3" xfId="8027" xr:uid="{00000000-0005-0000-0000-0000980C0000}"/>
    <cellStyle name="差_2016年分科目收入情况 3 4 2 3" xfId="1667" xr:uid="{00000000-0005-0000-0000-0000990C0000}"/>
    <cellStyle name="差_2016年分科目收入情况 3 4 2 3 2" xfId="10434" xr:uid="{00000000-0005-0000-0000-00009A0C0000}"/>
    <cellStyle name="差_2016年分科目收入情况 3 4 3" xfId="1668" xr:uid="{00000000-0005-0000-0000-00009B0C0000}"/>
    <cellStyle name="差_2016年分科目收入情况 3 4 3 2" xfId="1669" xr:uid="{00000000-0005-0000-0000-00009C0C0000}"/>
    <cellStyle name="差_2016年分科目收入情况 3 4 3 2 2" xfId="10436" xr:uid="{00000000-0005-0000-0000-00009D0C0000}"/>
    <cellStyle name="差_2016年分科目收入情况 3 4 3 2 3" xfId="8028" xr:uid="{00000000-0005-0000-0000-00009E0C0000}"/>
    <cellStyle name="差_2016年分科目收入情况 3 4 3 3" xfId="1670" xr:uid="{00000000-0005-0000-0000-00009F0C0000}"/>
    <cellStyle name="差_2016年分科目收入情况 3 4 3 3 2" xfId="10437" xr:uid="{00000000-0005-0000-0000-0000A00C0000}"/>
    <cellStyle name="差_2016年分科目收入情况 3 4 3 4" xfId="1671" xr:uid="{00000000-0005-0000-0000-0000A10C0000}"/>
    <cellStyle name="差_2016年分科目收入情况 3 4 3 4 2" xfId="10438" xr:uid="{00000000-0005-0000-0000-0000A20C0000}"/>
    <cellStyle name="差_2016年分科目收入情况 3 4 3 5" xfId="10435" xr:uid="{00000000-0005-0000-0000-0000A30C0000}"/>
    <cellStyle name="差_2016年分科目收入情况 3 4 4" xfId="1672" xr:uid="{00000000-0005-0000-0000-0000A40C0000}"/>
    <cellStyle name="差_2016年分科目收入情况 3 4 4 2" xfId="10439" xr:uid="{00000000-0005-0000-0000-0000A50C0000}"/>
    <cellStyle name="差_2016年分科目收入情况 3 4 4 3" xfId="8029" xr:uid="{00000000-0005-0000-0000-0000A60C0000}"/>
    <cellStyle name="差_2016年分科目收入情况 3 4 5" xfId="1673" xr:uid="{00000000-0005-0000-0000-0000A70C0000}"/>
    <cellStyle name="差_2016年分科目收入情况 3 4 5 2" xfId="10440" xr:uid="{00000000-0005-0000-0000-0000A80C0000}"/>
    <cellStyle name="差_2016年分科目收入情况 3 4 6" xfId="10432" xr:uid="{00000000-0005-0000-0000-0000A90C0000}"/>
    <cellStyle name="差_2016年分科目收入情况 3 5" xfId="1674" xr:uid="{00000000-0005-0000-0000-0000AA0C0000}"/>
    <cellStyle name="差_2016年分科目收入情况 3 5 2" xfId="1675" xr:uid="{00000000-0005-0000-0000-0000AB0C0000}"/>
    <cellStyle name="差_2016年分科目收入情况 3 5 2 2" xfId="10442" xr:uid="{00000000-0005-0000-0000-0000AC0C0000}"/>
    <cellStyle name="差_2016年分科目收入情况 3 5 2 3" xfId="8030" xr:uid="{00000000-0005-0000-0000-0000AD0C0000}"/>
    <cellStyle name="差_2016年分科目收入情况 3 5 3" xfId="1676" xr:uid="{00000000-0005-0000-0000-0000AE0C0000}"/>
    <cellStyle name="差_2016年分科目收入情况 3 5 3 2" xfId="10443" xr:uid="{00000000-0005-0000-0000-0000AF0C0000}"/>
    <cellStyle name="差_2016年分科目收入情况 3 5 4" xfId="1677" xr:uid="{00000000-0005-0000-0000-0000B00C0000}"/>
    <cellStyle name="差_2016年分科目收入情况 3 5 4 2" xfId="10444" xr:uid="{00000000-0005-0000-0000-0000B10C0000}"/>
    <cellStyle name="差_2016年分科目收入情况 3 5 5" xfId="10441" xr:uid="{00000000-0005-0000-0000-0000B20C0000}"/>
    <cellStyle name="差_2016年分科目收入情况 3 6" xfId="1678" xr:uid="{00000000-0005-0000-0000-0000B30C0000}"/>
    <cellStyle name="差_2016年分科目收入情况 3 6 2" xfId="10445" xr:uid="{00000000-0005-0000-0000-0000B40C0000}"/>
    <cellStyle name="差_2016年分科目收入情况 3 6 3" xfId="8031" xr:uid="{00000000-0005-0000-0000-0000B50C0000}"/>
    <cellStyle name="差_2016年分科目收入情况 3 7" xfId="9434" xr:uid="{00000000-0005-0000-0000-0000B60C0000}"/>
    <cellStyle name="差_2016年分科目收入情况 4" xfId="450" xr:uid="{00000000-0005-0000-0000-0000B70C0000}"/>
    <cellStyle name="差_2016年分科目收入情况 4 2" xfId="1679" xr:uid="{00000000-0005-0000-0000-0000B80C0000}"/>
    <cellStyle name="差_2016年分科目收入情况 4 2 2" xfId="1680" xr:uid="{00000000-0005-0000-0000-0000B90C0000}"/>
    <cellStyle name="差_2016年分科目收入情况 4 2 2 2" xfId="1681" xr:uid="{00000000-0005-0000-0000-0000BA0C0000}"/>
    <cellStyle name="差_2016年分科目收入情况 4 2 2 2 2" xfId="10447" xr:uid="{00000000-0005-0000-0000-0000BB0C0000}"/>
    <cellStyle name="差_2016年分科目收入情况 4 2 2 2 3" xfId="8032" xr:uid="{00000000-0005-0000-0000-0000BC0C0000}"/>
    <cellStyle name="差_2016年分科目收入情况 4 2 2 3" xfId="1682" xr:uid="{00000000-0005-0000-0000-0000BD0C0000}"/>
    <cellStyle name="差_2016年分科目收入情况 4 2 2 3 2" xfId="10448" xr:uid="{00000000-0005-0000-0000-0000BE0C0000}"/>
    <cellStyle name="差_2016年分科目收入情况 4 2 3" xfId="1683" xr:uid="{00000000-0005-0000-0000-0000BF0C0000}"/>
    <cellStyle name="差_2016年分科目收入情况 4 2 3 2" xfId="1684" xr:uid="{00000000-0005-0000-0000-0000C00C0000}"/>
    <cellStyle name="差_2016年分科目收入情况 4 2 3 2 2" xfId="10450" xr:uid="{00000000-0005-0000-0000-0000C10C0000}"/>
    <cellStyle name="差_2016年分科目收入情况 4 2 3 2 3" xfId="8033" xr:uid="{00000000-0005-0000-0000-0000C20C0000}"/>
    <cellStyle name="差_2016年分科目收入情况 4 2 3 3" xfId="1685" xr:uid="{00000000-0005-0000-0000-0000C30C0000}"/>
    <cellStyle name="差_2016年分科目收入情况 4 2 3 3 2" xfId="10451" xr:uid="{00000000-0005-0000-0000-0000C40C0000}"/>
    <cellStyle name="差_2016年分科目收入情况 4 2 3 4" xfId="1686" xr:uid="{00000000-0005-0000-0000-0000C50C0000}"/>
    <cellStyle name="差_2016年分科目收入情况 4 2 3 4 2" xfId="10452" xr:uid="{00000000-0005-0000-0000-0000C60C0000}"/>
    <cellStyle name="差_2016年分科目收入情况 4 2 3 5" xfId="10449" xr:uid="{00000000-0005-0000-0000-0000C70C0000}"/>
    <cellStyle name="差_2016年分科目收入情况 4 2 4" xfId="1687" xr:uid="{00000000-0005-0000-0000-0000C80C0000}"/>
    <cellStyle name="差_2016年分科目收入情况 4 2 4 2" xfId="10453" xr:uid="{00000000-0005-0000-0000-0000C90C0000}"/>
    <cellStyle name="差_2016年分科目收入情况 4 2 4 3" xfId="8034" xr:uid="{00000000-0005-0000-0000-0000CA0C0000}"/>
    <cellStyle name="差_2016年分科目收入情况 4 2 5" xfId="1688" xr:uid="{00000000-0005-0000-0000-0000CB0C0000}"/>
    <cellStyle name="差_2016年分科目收入情况 4 2 5 2" xfId="10454" xr:uid="{00000000-0005-0000-0000-0000CC0C0000}"/>
    <cellStyle name="差_2016年分科目收入情况 4 2 6" xfId="10446" xr:uid="{00000000-0005-0000-0000-0000CD0C0000}"/>
    <cellStyle name="差_2016年分科目收入情况 4 3" xfId="1689" xr:uid="{00000000-0005-0000-0000-0000CE0C0000}"/>
    <cellStyle name="差_2016年分科目收入情况 4 3 2" xfId="1690" xr:uid="{00000000-0005-0000-0000-0000CF0C0000}"/>
    <cellStyle name="差_2016年分科目收入情况 4 3 2 2" xfId="1691" xr:uid="{00000000-0005-0000-0000-0000D00C0000}"/>
    <cellStyle name="差_2016年分科目收入情况 4 3 2 2 2" xfId="10456" xr:uid="{00000000-0005-0000-0000-0000D10C0000}"/>
    <cellStyle name="差_2016年分科目收入情况 4 3 2 2 3" xfId="8035" xr:uid="{00000000-0005-0000-0000-0000D20C0000}"/>
    <cellStyle name="差_2016年分科目收入情况 4 3 2 3" xfId="1692" xr:uid="{00000000-0005-0000-0000-0000D30C0000}"/>
    <cellStyle name="差_2016年分科目收入情况 4 3 2 3 2" xfId="10457" xr:uid="{00000000-0005-0000-0000-0000D40C0000}"/>
    <cellStyle name="差_2016年分科目收入情况 4 3 3" xfId="1693" xr:uid="{00000000-0005-0000-0000-0000D50C0000}"/>
    <cellStyle name="差_2016年分科目收入情况 4 3 3 2" xfId="10458" xr:uid="{00000000-0005-0000-0000-0000D60C0000}"/>
    <cellStyle name="差_2016年分科目收入情况 4 3 3 3" xfId="8036" xr:uid="{00000000-0005-0000-0000-0000D70C0000}"/>
    <cellStyle name="差_2016年分科目收入情况 4 3 4" xfId="1694" xr:uid="{00000000-0005-0000-0000-0000D80C0000}"/>
    <cellStyle name="差_2016年分科目收入情况 4 3 4 2" xfId="10459" xr:uid="{00000000-0005-0000-0000-0000D90C0000}"/>
    <cellStyle name="差_2016年分科目收入情况 4 3 5" xfId="10455" xr:uid="{00000000-0005-0000-0000-0000DA0C0000}"/>
    <cellStyle name="差_2016年分科目收入情况 4 4" xfId="1695" xr:uid="{00000000-0005-0000-0000-0000DB0C0000}"/>
    <cellStyle name="差_2016年分科目收入情况 4 4 2" xfId="1696" xr:uid="{00000000-0005-0000-0000-0000DC0C0000}"/>
    <cellStyle name="差_2016年分科目收入情况 4 4 2 2" xfId="10460" xr:uid="{00000000-0005-0000-0000-0000DD0C0000}"/>
    <cellStyle name="差_2016年分科目收入情况 4 4 2 3" xfId="8037" xr:uid="{00000000-0005-0000-0000-0000DE0C0000}"/>
    <cellStyle name="差_2016年分科目收入情况 4 4 3" xfId="1697" xr:uid="{00000000-0005-0000-0000-0000DF0C0000}"/>
    <cellStyle name="差_2016年分科目收入情况 4 4 3 2" xfId="10461" xr:uid="{00000000-0005-0000-0000-0000E00C0000}"/>
    <cellStyle name="差_2016年分科目收入情况 4 5" xfId="1698" xr:uid="{00000000-0005-0000-0000-0000E10C0000}"/>
    <cellStyle name="差_2016年分科目收入情况 4 5 2" xfId="1699" xr:uid="{00000000-0005-0000-0000-0000E20C0000}"/>
    <cellStyle name="差_2016年分科目收入情况 4 5 2 2" xfId="10463" xr:uid="{00000000-0005-0000-0000-0000E30C0000}"/>
    <cellStyle name="差_2016年分科目收入情况 4 5 2 3" xfId="8038" xr:uid="{00000000-0005-0000-0000-0000E40C0000}"/>
    <cellStyle name="差_2016年分科目收入情况 4 5 3" xfId="1700" xr:uid="{00000000-0005-0000-0000-0000E50C0000}"/>
    <cellStyle name="差_2016年分科目收入情况 4 5 3 2" xfId="10464" xr:uid="{00000000-0005-0000-0000-0000E60C0000}"/>
    <cellStyle name="差_2016年分科目收入情况 4 5 4" xfId="1701" xr:uid="{00000000-0005-0000-0000-0000E70C0000}"/>
    <cellStyle name="差_2016年分科目收入情况 4 5 4 2" xfId="10465" xr:uid="{00000000-0005-0000-0000-0000E80C0000}"/>
    <cellStyle name="差_2016年分科目收入情况 4 5 5" xfId="10462" xr:uid="{00000000-0005-0000-0000-0000E90C0000}"/>
    <cellStyle name="差_2016年分科目收入情况 4 6" xfId="1702" xr:uid="{00000000-0005-0000-0000-0000EA0C0000}"/>
    <cellStyle name="差_2016年分科目收入情况 4 6 2" xfId="10466" xr:uid="{00000000-0005-0000-0000-0000EB0C0000}"/>
    <cellStyle name="差_2016年分科目收入情况 4 6 3" xfId="8039" xr:uid="{00000000-0005-0000-0000-0000EC0C0000}"/>
    <cellStyle name="差_2016年分科目收入情况 4 7" xfId="9654" xr:uid="{00000000-0005-0000-0000-0000ED0C0000}"/>
    <cellStyle name="差_2016年分科目收入情况 4 8" xfId="27418" xr:uid="{00000000-0005-0000-0000-0000EE0C0000}"/>
    <cellStyle name="差_2016年分科目收入情况 5" xfId="1703" xr:uid="{00000000-0005-0000-0000-0000EF0C0000}"/>
    <cellStyle name="差_2016年分科目收入情况 5 2" xfId="1704" xr:uid="{00000000-0005-0000-0000-0000F00C0000}"/>
    <cellStyle name="差_2016年分科目收入情况 5 2 2" xfId="1705" xr:uid="{00000000-0005-0000-0000-0000F10C0000}"/>
    <cellStyle name="差_2016年分科目收入情况 5 2 2 2" xfId="1706" xr:uid="{00000000-0005-0000-0000-0000F20C0000}"/>
    <cellStyle name="差_2016年分科目收入情况 5 2 2 2 2" xfId="10467" xr:uid="{00000000-0005-0000-0000-0000F30C0000}"/>
    <cellStyle name="差_2016年分科目收入情况 5 2 2 2 3" xfId="8040" xr:uid="{00000000-0005-0000-0000-0000F40C0000}"/>
    <cellStyle name="差_2016年分科目收入情况 5 2 2 3" xfId="1707" xr:uid="{00000000-0005-0000-0000-0000F50C0000}"/>
    <cellStyle name="差_2016年分科目收入情况 5 2 2 3 2" xfId="10468" xr:uid="{00000000-0005-0000-0000-0000F60C0000}"/>
    <cellStyle name="差_2016年分科目收入情况 5 2 3" xfId="1708" xr:uid="{00000000-0005-0000-0000-0000F70C0000}"/>
    <cellStyle name="差_2016年分科目收入情况 5 2 3 2" xfId="10469" xr:uid="{00000000-0005-0000-0000-0000F80C0000}"/>
    <cellStyle name="差_2016年分科目收入情况 5 2 3 3" xfId="8041" xr:uid="{00000000-0005-0000-0000-0000F90C0000}"/>
    <cellStyle name="差_2016年分科目收入情况 5 2 4" xfId="1709" xr:uid="{00000000-0005-0000-0000-0000FA0C0000}"/>
    <cellStyle name="差_2016年分科目收入情况 5 2 4 2" xfId="10470" xr:uid="{00000000-0005-0000-0000-0000FB0C0000}"/>
    <cellStyle name="差_2016年分科目收入情况 5 3" xfId="1710" xr:uid="{00000000-0005-0000-0000-0000FC0C0000}"/>
    <cellStyle name="差_2016年分科目收入情况 5 3 2" xfId="1711" xr:uid="{00000000-0005-0000-0000-0000FD0C0000}"/>
    <cellStyle name="差_2016年分科目收入情况 5 3 2 2" xfId="10471" xr:uid="{00000000-0005-0000-0000-0000FE0C0000}"/>
    <cellStyle name="差_2016年分科目收入情况 5 3 2 3" xfId="8042" xr:uid="{00000000-0005-0000-0000-0000FF0C0000}"/>
    <cellStyle name="差_2016年分科目收入情况 5 3 3" xfId="1712" xr:uid="{00000000-0005-0000-0000-0000000D0000}"/>
    <cellStyle name="差_2016年分科目收入情况 5 3 3 2" xfId="10472" xr:uid="{00000000-0005-0000-0000-0000010D0000}"/>
    <cellStyle name="差_2016年分科目收入情况 5 4" xfId="1713" xr:uid="{00000000-0005-0000-0000-0000020D0000}"/>
    <cellStyle name="差_2016年分科目收入情况 5 4 2" xfId="1714" xr:uid="{00000000-0005-0000-0000-0000030D0000}"/>
    <cellStyle name="差_2016年分科目收入情况 5 4 2 2" xfId="10473" xr:uid="{00000000-0005-0000-0000-0000040D0000}"/>
    <cellStyle name="差_2016年分科目收入情况 5 4 2 3" xfId="8043" xr:uid="{00000000-0005-0000-0000-0000050D0000}"/>
    <cellStyle name="差_2016年分科目收入情况 5 4 3" xfId="1715" xr:uid="{00000000-0005-0000-0000-0000060D0000}"/>
    <cellStyle name="差_2016年分科目收入情况 5 4 3 2" xfId="10474" xr:uid="{00000000-0005-0000-0000-0000070D0000}"/>
    <cellStyle name="差_2016年分科目收入情况 5 5" xfId="1716" xr:uid="{00000000-0005-0000-0000-0000080D0000}"/>
    <cellStyle name="差_2016年分科目收入情况 5 5 2" xfId="10475" xr:uid="{00000000-0005-0000-0000-0000090D0000}"/>
    <cellStyle name="差_2016年分科目收入情况 5 5 3" xfId="8044" xr:uid="{00000000-0005-0000-0000-00000A0D0000}"/>
    <cellStyle name="差_2016年分科目收入情况 6" xfId="1717" xr:uid="{00000000-0005-0000-0000-00000B0D0000}"/>
    <cellStyle name="差_2016年分科目收入情况 6 2" xfId="1718" xr:uid="{00000000-0005-0000-0000-00000C0D0000}"/>
    <cellStyle name="差_2016年分科目收入情况 6 2 2" xfId="1719" xr:uid="{00000000-0005-0000-0000-00000D0D0000}"/>
    <cellStyle name="差_2016年分科目收入情况 6 2 2 2" xfId="10477" xr:uid="{00000000-0005-0000-0000-00000E0D0000}"/>
    <cellStyle name="差_2016年分科目收入情况 6 2 2 3" xfId="8045" xr:uid="{00000000-0005-0000-0000-00000F0D0000}"/>
    <cellStyle name="差_2016年分科目收入情况 6 2 3" xfId="1720" xr:uid="{00000000-0005-0000-0000-0000100D0000}"/>
    <cellStyle name="差_2016年分科目收入情况 6 2 3 2" xfId="10478" xr:uid="{00000000-0005-0000-0000-0000110D0000}"/>
    <cellStyle name="差_2016年分科目收入情况 6 3" xfId="1721" xr:uid="{00000000-0005-0000-0000-0000120D0000}"/>
    <cellStyle name="差_2016年分科目收入情况 6 3 2" xfId="1722" xr:uid="{00000000-0005-0000-0000-0000130D0000}"/>
    <cellStyle name="差_2016年分科目收入情况 6 3 2 2" xfId="10480" xr:uid="{00000000-0005-0000-0000-0000140D0000}"/>
    <cellStyle name="差_2016年分科目收入情况 6 3 2 3" xfId="8046" xr:uid="{00000000-0005-0000-0000-0000150D0000}"/>
    <cellStyle name="差_2016年分科目收入情况 6 3 3" xfId="1723" xr:uid="{00000000-0005-0000-0000-0000160D0000}"/>
    <cellStyle name="差_2016年分科目收入情况 6 3 3 2" xfId="10481" xr:uid="{00000000-0005-0000-0000-0000170D0000}"/>
    <cellStyle name="差_2016年分科目收入情况 6 3 4" xfId="1724" xr:uid="{00000000-0005-0000-0000-0000180D0000}"/>
    <cellStyle name="差_2016年分科目收入情况 6 3 4 2" xfId="10482" xr:uid="{00000000-0005-0000-0000-0000190D0000}"/>
    <cellStyle name="差_2016年分科目收入情况 6 3 5" xfId="10479" xr:uid="{00000000-0005-0000-0000-00001A0D0000}"/>
    <cellStyle name="差_2016年分科目收入情况 6 4" xfId="1725" xr:uid="{00000000-0005-0000-0000-00001B0D0000}"/>
    <cellStyle name="差_2016年分科目收入情况 6 4 2" xfId="10483" xr:uid="{00000000-0005-0000-0000-00001C0D0000}"/>
    <cellStyle name="差_2016年分科目收入情况 6 4 3" xfId="8047" xr:uid="{00000000-0005-0000-0000-00001D0D0000}"/>
    <cellStyle name="差_2016年分科目收入情况 6 5" xfId="1726" xr:uid="{00000000-0005-0000-0000-00001E0D0000}"/>
    <cellStyle name="差_2016年分科目收入情况 6 5 2" xfId="10484" xr:uid="{00000000-0005-0000-0000-00001F0D0000}"/>
    <cellStyle name="差_2016年分科目收入情况 6 6" xfId="10476" xr:uid="{00000000-0005-0000-0000-0000200D0000}"/>
    <cellStyle name="差_2016年分科目收入情况 7" xfId="1727" xr:uid="{00000000-0005-0000-0000-0000210D0000}"/>
    <cellStyle name="差_2016年分科目收入情况 7 2" xfId="1728" xr:uid="{00000000-0005-0000-0000-0000220D0000}"/>
    <cellStyle name="差_2016年分科目收入情况 7 2 2" xfId="10486" xr:uid="{00000000-0005-0000-0000-0000230D0000}"/>
    <cellStyle name="差_2016年分科目收入情况 7 2 3" xfId="8048" xr:uid="{00000000-0005-0000-0000-0000240D0000}"/>
    <cellStyle name="差_2016年分科目收入情况 7 3" xfId="1729" xr:uid="{00000000-0005-0000-0000-0000250D0000}"/>
    <cellStyle name="差_2016年分科目收入情况 7 3 2" xfId="10487" xr:uid="{00000000-0005-0000-0000-0000260D0000}"/>
    <cellStyle name="差_2016年分科目收入情况 7 4" xfId="1730" xr:uid="{00000000-0005-0000-0000-0000270D0000}"/>
    <cellStyle name="差_2016年分科目收入情况 7 4 2" xfId="10488" xr:uid="{00000000-0005-0000-0000-0000280D0000}"/>
    <cellStyle name="差_2016年分科目收入情况 7 5" xfId="10485" xr:uid="{00000000-0005-0000-0000-0000290D0000}"/>
    <cellStyle name="差_2016年分科目收入情况 8" xfId="1731" xr:uid="{00000000-0005-0000-0000-00002A0D0000}"/>
    <cellStyle name="差_2016年分科目收入情况 8 2" xfId="10489" xr:uid="{00000000-0005-0000-0000-00002B0D0000}"/>
    <cellStyle name="差_2016年分科目收入情况 8 3" xfId="8049" xr:uid="{00000000-0005-0000-0000-00002C0D0000}"/>
    <cellStyle name="差_2016年分科目收入情况 9" xfId="9431" xr:uid="{00000000-0005-0000-0000-00002D0D0000}"/>
    <cellStyle name="差_2016年收入进度" xfId="56" xr:uid="{00000000-0005-0000-0000-00002E0D0000}"/>
    <cellStyle name="差_2016年收入进度 2" xfId="57" xr:uid="{00000000-0005-0000-0000-00002F0D0000}"/>
    <cellStyle name="差_2016年收入进度 2 2" xfId="58" xr:uid="{00000000-0005-0000-0000-0000300D0000}"/>
    <cellStyle name="差_2016年收入进度 2 2 2" xfId="444" xr:uid="{00000000-0005-0000-0000-0000310D0000}"/>
    <cellStyle name="差_2016年收入进度 2 2 2 2" xfId="1732" xr:uid="{00000000-0005-0000-0000-0000320D0000}"/>
    <cellStyle name="差_2016年收入进度 2 2 2 2 2" xfId="1733" xr:uid="{00000000-0005-0000-0000-0000330D0000}"/>
    <cellStyle name="差_2016年收入进度 2 2 2 2 2 2" xfId="1734" xr:uid="{00000000-0005-0000-0000-0000340D0000}"/>
    <cellStyle name="差_2016年收入进度 2 2 2 2 2 2 2" xfId="10490" xr:uid="{00000000-0005-0000-0000-0000350D0000}"/>
    <cellStyle name="差_2016年收入进度 2 2 2 2 2 2 3" xfId="8050" xr:uid="{00000000-0005-0000-0000-0000360D0000}"/>
    <cellStyle name="差_2016年收入进度 2 2 2 2 2 3" xfId="1735" xr:uid="{00000000-0005-0000-0000-0000370D0000}"/>
    <cellStyle name="差_2016年收入进度 2 2 2 2 2 3 2" xfId="10491" xr:uid="{00000000-0005-0000-0000-0000380D0000}"/>
    <cellStyle name="差_2016年收入进度 2 2 2 2 3" xfId="1736" xr:uid="{00000000-0005-0000-0000-0000390D0000}"/>
    <cellStyle name="差_2016年收入进度 2 2 2 2 3 2" xfId="10492" xr:uid="{00000000-0005-0000-0000-00003A0D0000}"/>
    <cellStyle name="差_2016年收入进度 2 2 2 2 3 3" xfId="8051" xr:uid="{00000000-0005-0000-0000-00003B0D0000}"/>
    <cellStyle name="差_2016年收入进度 2 2 2 2 4" xfId="1737" xr:uid="{00000000-0005-0000-0000-00003C0D0000}"/>
    <cellStyle name="差_2016年收入进度 2 2 2 2 4 2" xfId="10493" xr:uid="{00000000-0005-0000-0000-00003D0D0000}"/>
    <cellStyle name="差_2016年收入进度 2 2 2 3" xfId="1738" xr:uid="{00000000-0005-0000-0000-00003E0D0000}"/>
    <cellStyle name="差_2016年收入进度 2 2 2 3 2" xfId="1739" xr:uid="{00000000-0005-0000-0000-00003F0D0000}"/>
    <cellStyle name="差_2016年收入进度 2 2 2 3 2 2" xfId="10494" xr:uid="{00000000-0005-0000-0000-0000400D0000}"/>
    <cellStyle name="差_2016年收入进度 2 2 2 3 2 3" xfId="8052" xr:uid="{00000000-0005-0000-0000-0000410D0000}"/>
    <cellStyle name="差_2016年收入进度 2 2 2 3 3" xfId="1740" xr:uid="{00000000-0005-0000-0000-0000420D0000}"/>
    <cellStyle name="差_2016年收入进度 2 2 2 3 3 2" xfId="10495" xr:uid="{00000000-0005-0000-0000-0000430D0000}"/>
    <cellStyle name="差_2016年收入进度 2 2 2 4" xfId="1741" xr:uid="{00000000-0005-0000-0000-0000440D0000}"/>
    <cellStyle name="差_2016年收入进度 2 2 2 4 2" xfId="1742" xr:uid="{00000000-0005-0000-0000-0000450D0000}"/>
    <cellStyle name="差_2016年收入进度 2 2 2 4 2 2" xfId="10496" xr:uid="{00000000-0005-0000-0000-0000460D0000}"/>
    <cellStyle name="差_2016年收入进度 2 2 2 4 2 3" xfId="8053" xr:uid="{00000000-0005-0000-0000-0000470D0000}"/>
    <cellStyle name="差_2016年收入进度 2 2 2 4 3" xfId="1743" xr:uid="{00000000-0005-0000-0000-0000480D0000}"/>
    <cellStyle name="差_2016年收入进度 2 2 2 4 3 2" xfId="10497" xr:uid="{00000000-0005-0000-0000-0000490D0000}"/>
    <cellStyle name="差_2016年收入进度 2 2 2 5" xfId="1744" xr:uid="{00000000-0005-0000-0000-00004A0D0000}"/>
    <cellStyle name="差_2016年收入进度 2 2 2 5 2" xfId="10498" xr:uid="{00000000-0005-0000-0000-00004B0D0000}"/>
    <cellStyle name="差_2016年收入进度 2 2 2 5 3" xfId="8054" xr:uid="{00000000-0005-0000-0000-00004C0D0000}"/>
    <cellStyle name="差_2016年收入进度 2 2 3" xfId="1745" xr:uid="{00000000-0005-0000-0000-00004D0D0000}"/>
    <cellStyle name="差_2016年收入进度 2 2 3 2" xfId="1746" xr:uid="{00000000-0005-0000-0000-00004E0D0000}"/>
    <cellStyle name="差_2016年收入进度 2 2 3 2 2" xfId="1747" xr:uid="{00000000-0005-0000-0000-00004F0D0000}"/>
    <cellStyle name="差_2016年收入进度 2 2 3 2 2 2" xfId="10499" xr:uid="{00000000-0005-0000-0000-0000500D0000}"/>
    <cellStyle name="差_2016年收入进度 2 2 3 2 2 3" xfId="8055" xr:uid="{00000000-0005-0000-0000-0000510D0000}"/>
    <cellStyle name="差_2016年收入进度 2 2 3 2 3" xfId="1748" xr:uid="{00000000-0005-0000-0000-0000520D0000}"/>
    <cellStyle name="差_2016年收入进度 2 2 3 2 3 2" xfId="10500" xr:uid="{00000000-0005-0000-0000-0000530D0000}"/>
    <cellStyle name="差_2016年收入进度 2 2 3 3" xfId="1749" xr:uid="{00000000-0005-0000-0000-0000540D0000}"/>
    <cellStyle name="差_2016年收入进度 2 2 3 3 2" xfId="10501" xr:uid="{00000000-0005-0000-0000-0000550D0000}"/>
    <cellStyle name="差_2016年收入进度 2 2 3 3 3" xfId="8056" xr:uid="{00000000-0005-0000-0000-0000560D0000}"/>
    <cellStyle name="差_2016年收入进度 2 2 3 4" xfId="1750" xr:uid="{00000000-0005-0000-0000-0000570D0000}"/>
    <cellStyle name="差_2016年收入进度 2 2 3 4 2" xfId="10502" xr:uid="{00000000-0005-0000-0000-0000580D0000}"/>
    <cellStyle name="差_2016年收入进度 2 2 4" xfId="1751" xr:uid="{00000000-0005-0000-0000-0000590D0000}"/>
    <cellStyle name="差_2016年收入进度 2 2 4 2" xfId="1752" xr:uid="{00000000-0005-0000-0000-00005A0D0000}"/>
    <cellStyle name="差_2016年收入进度 2 2 4 2 2" xfId="10503" xr:uid="{00000000-0005-0000-0000-00005B0D0000}"/>
    <cellStyle name="差_2016年收入进度 2 2 4 2 3" xfId="8057" xr:uid="{00000000-0005-0000-0000-00005C0D0000}"/>
    <cellStyle name="差_2016年收入进度 2 2 4 3" xfId="1753" xr:uid="{00000000-0005-0000-0000-00005D0D0000}"/>
    <cellStyle name="差_2016年收入进度 2 2 4 3 2" xfId="10504" xr:uid="{00000000-0005-0000-0000-00005E0D0000}"/>
    <cellStyle name="差_2016年收入进度 2 2 5" xfId="1754" xr:uid="{00000000-0005-0000-0000-00005F0D0000}"/>
    <cellStyle name="差_2016年收入进度 2 2 5 2" xfId="10505" xr:uid="{00000000-0005-0000-0000-0000600D0000}"/>
    <cellStyle name="差_2016年收入进度 2 2 5 3" xfId="8058" xr:uid="{00000000-0005-0000-0000-0000610D0000}"/>
    <cellStyle name="差_2016年收入进度 2 2 6" xfId="9437" xr:uid="{00000000-0005-0000-0000-0000620D0000}"/>
    <cellStyle name="差_2016年收入进度 2 3" xfId="445" xr:uid="{00000000-0005-0000-0000-0000630D0000}"/>
    <cellStyle name="差_2016年收入进度 2 3 2" xfId="1755" xr:uid="{00000000-0005-0000-0000-0000640D0000}"/>
    <cellStyle name="差_2016年收入进度 2 3 2 2" xfId="1756" xr:uid="{00000000-0005-0000-0000-0000650D0000}"/>
    <cellStyle name="差_2016年收入进度 2 3 2 2 2" xfId="1757" xr:uid="{00000000-0005-0000-0000-0000660D0000}"/>
    <cellStyle name="差_2016年收入进度 2 3 2 2 2 2" xfId="10506" xr:uid="{00000000-0005-0000-0000-0000670D0000}"/>
    <cellStyle name="差_2016年收入进度 2 3 2 2 2 3" xfId="8059" xr:uid="{00000000-0005-0000-0000-0000680D0000}"/>
    <cellStyle name="差_2016年收入进度 2 3 2 2 3" xfId="1758" xr:uid="{00000000-0005-0000-0000-0000690D0000}"/>
    <cellStyle name="差_2016年收入进度 2 3 2 2 3 2" xfId="10507" xr:uid="{00000000-0005-0000-0000-00006A0D0000}"/>
    <cellStyle name="差_2016年收入进度 2 3 2 3" xfId="1759" xr:uid="{00000000-0005-0000-0000-00006B0D0000}"/>
    <cellStyle name="差_2016年收入进度 2 3 2 3 2" xfId="10508" xr:uid="{00000000-0005-0000-0000-00006C0D0000}"/>
    <cellStyle name="差_2016年收入进度 2 3 2 3 3" xfId="8060" xr:uid="{00000000-0005-0000-0000-00006D0D0000}"/>
    <cellStyle name="差_2016年收入进度 2 3 2 4" xfId="1760" xr:uid="{00000000-0005-0000-0000-00006E0D0000}"/>
    <cellStyle name="差_2016年收入进度 2 3 2 4 2" xfId="10509" xr:uid="{00000000-0005-0000-0000-00006F0D0000}"/>
    <cellStyle name="差_2016年收入进度 2 3 3" xfId="1761" xr:uid="{00000000-0005-0000-0000-0000700D0000}"/>
    <cellStyle name="差_2016年收入进度 2 3 3 2" xfId="1762" xr:uid="{00000000-0005-0000-0000-0000710D0000}"/>
    <cellStyle name="差_2016年收入进度 2 3 3 2 2" xfId="10510" xr:uid="{00000000-0005-0000-0000-0000720D0000}"/>
    <cellStyle name="差_2016年收入进度 2 3 3 2 3" xfId="8061" xr:uid="{00000000-0005-0000-0000-0000730D0000}"/>
    <cellStyle name="差_2016年收入进度 2 3 3 3" xfId="1763" xr:uid="{00000000-0005-0000-0000-0000740D0000}"/>
    <cellStyle name="差_2016年收入进度 2 3 3 3 2" xfId="10511" xr:uid="{00000000-0005-0000-0000-0000750D0000}"/>
    <cellStyle name="差_2016年收入进度 2 3 4" xfId="1764" xr:uid="{00000000-0005-0000-0000-0000760D0000}"/>
    <cellStyle name="差_2016年收入进度 2 3 4 2" xfId="1765" xr:uid="{00000000-0005-0000-0000-0000770D0000}"/>
    <cellStyle name="差_2016年收入进度 2 3 4 2 2" xfId="10512" xr:uid="{00000000-0005-0000-0000-0000780D0000}"/>
    <cellStyle name="差_2016年收入进度 2 3 4 2 3" xfId="8062" xr:uid="{00000000-0005-0000-0000-0000790D0000}"/>
    <cellStyle name="差_2016年收入进度 2 3 4 3" xfId="1766" xr:uid="{00000000-0005-0000-0000-00007A0D0000}"/>
    <cellStyle name="差_2016年收入进度 2 3 4 3 2" xfId="10513" xr:uid="{00000000-0005-0000-0000-00007B0D0000}"/>
    <cellStyle name="差_2016年收入进度 2 3 5" xfId="1767" xr:uid="{00000000-0005-0000-0000-00007C0D0000}"/>
    <cellStyle name="差_2016年收入进度 2 3 5 2" xfId="10514" xr:uid="{00000000-0005-0000-0000-00007D0D0000}"/>
    <cellStyle name="差_2016年收入进度 2 3 5 3" xfId="8063" xr:uid="{00000000-0005-0000-0000-00007E0D0000}"/>
    <cellStyle name="差_2016年收入进度 2 4" xfId="1768" xr:uid="{00000000-0005-0000-0000-00007F0D0000}"/>
    <cellStyle name="差_2016年收入进度 2 4 2" xfId="1769" xr:uid="{00000000-0005-0000-0000-0000800D0000}"/>
    <cellStyle name="差_2016年收入进度 2 4 2 2" xfId="1770" xr:uid="{00000000-0005-0000-0000-0000810D0000}"/>
    <cellStyle name="差_2016年收入进度 2 4 2 2 2" xfId="10515" xr:uid="{00000000-0005-0000-0000-0000820D0000}"/>
    <cellStyle name="差_2016年收入进度 2 4 2 2 3" xfId="8064" xr:uid="{00000000-0005-0000-0000-0000830D0000}"/>
    <cellStyle name="差_2016年收入进度 2 4 2 3" xfId="1771" xr:uid="{00000000-0005-0000-0000-0000840D0000}"/>
    <cellStyle name="差_2016年收入进度 2 4 2 3 2" xfId="10516" xr:uid="{00000000-0005-0000-0000-0000850D0000}"/>
    <cellStyle name="差_2016年收入进度 2 4 3" xfId="1772" xr:uid="{00000000-0005-0000-0000-0000860D0000}"/>
    <cellStyle name="差_2016年收入进度 2 4 3 2" xfId="10517" xr:uid="{00000000-0005-0000-0000-0000870D0000}"/>
    <cellStyle name="差_2016年收入进度 2 4 3 3" xfId="8065" xr:uid="{00000000-0005-0000-0000-0000880D0000}"/>
    <cellStyle name="差_2016年收入进度 2 4 4" xfId="1773" xr:uid="{00000000-0005-0000-0000-0000890D0000}"/>
    <cellStyle name="差_2016年收入进度 2 4 4 2" xfId="10518" xr:uid="{00000000-0005-0000-0000-00008A0D0000}"/>
    <cellStyle name="差_2016年收入进度 2 5" xfId="1774" xr:uid="{00000000-0005-0000-0000-00008B0D0000}"/>
    <cellStyle name="差_2016年收入进度 2 5 2" xfId="1775" xr:uid="{00000000-0005-0000-0000-00008C0D0000}"/>
    <cellStyle name="差_2016年收入进度 2 5 2 2" xfId="10519" xr:uid="{00000000-0005-0000-0000-00008D0D0000}"/>
    <cellStyle name="差_2016年收入进度 2 5 2 3" xfId="8066" xr:uid="{00000000-0005-0000-0000-00008E0D0000}"/>
    <cellStyle name="差_2016年收入进度 2 5 3" xfId="1776" xr:uid="{00000000-0005-0000-0000-00008F0D0000}"/>
    <cellStyle name="差_2016年收入进度 2 5 3 2" xfId="10520" xr:uid="{00000000-0005-0000-0000-0000900D0000}"/>
    <cellStyle name="差_2016年收入进度 2 6" xfId="1777" xr:uid="{00000000-0005-0000-0000-0000910D0000}"/>
    <cellStyle name="差_2016年收入进度 2 6 2" xfId="10521" xr:uid="{00000000-0005-0000-0000-0000920D0000}"/>
    <cellStyle name="差_2016年收入进度 2 6 3" xfId="8067" xr:uid="{00000000-0005-0000-0000-0000930D0000}"/>
    <cellStyle name="差_2016年收入进度 2 7" xfId="9436" xr:uid="{00000000-0005-0000-0000-0000940D0000}"/>
    <cellStyle name="差_2016年收入进度 3" xfId="59" xr:uid="{00000000-0005-0000-0000-0000950D0000}"/>
    <cellStyle name="差_2016年收入进度 3 2" xfId="443" xr:uid="{00000000-0005-0000-0000-0000960D0000}"/>
    <cellStyle name="差_2016年收入进度 3 2 2" xfId="1778" xr:uid="{00000000-0005-0000-0000-0000970D0000}"/>
    <cellStyle name="差_2016年收入进度 3 2 2 2" xfId="1779" xr:uid="{00000000-0005-0000-0000-0000980D0000}"/>
    <cellStyle name="差_2016年收入进度 3 2 2 2 2" xfId="1780" xr:uid="{00000000-0005-0000-0000-0000990D0000}"/>
    <cellStyle name="差_2016年收入进度 3 2 2 2 2 2" xfId="10522" xr:uid="{00000000-0005-0000-0000-00009A0D0000}"/>
    <cellStyle name="差_2016年收入进度 3 2 2 2 2 3" xfId="8068" xr:uid="{00000000-0005-0000-0000-00009B0D0000}"/>
    <cellStyle name="差_2016年收入进度 3 2 2 2 3" xfId="1781" xr:uid="{00000000-0005-0000-0000-00009C0D0000}"/>
    <cellStyle name="差_2016年收入进度 3 2 2 2 3 2" xfId="10523" xr:uid="{00000000-0005-0000-0000-00009D0D0000}"/>
    <cellStyle name="差_2016年收入进度 3 2 2 3" xfId="1782" xr:uid="{00000000-0005-0000-0000-00009E0D0000}"/>
    <cellStyle name="差_2016年收入进度 3 2 2 3 2" xfId="10524" xr:uid="{00000000-0005-0000-0000-00009F0D0000}"/>
    <cellStyle name="差_2016年收入进度 3 2 2 3 3" xfId="8069" xr:uid="{00000000-0005-0000-0000-0000A00D0000}"/>
    <cellStyle name="差_2016年收入进度 3 2 2 4" xfId="1783" xr:uid="{00000000-0005-0000-0000-0000A10D0000}"/>
    <cellStyle name="差_2016年收入进度 3 2 2 4 2" xfId="10525" xr:uid="{00000000-0005-0000-0000-0000A20D0000}"/>
    <cellStyle name="差_2016年收入进度 3 2 3" xfId="1784" xr:uid="{00000000-0005-0000-0000-0000A30D0000}"/>
    <cellStyle name="差_2016年收入进度 3 2 3 2" xfId="1785" xr:uid="{00000000-0005-0000-0000-0000A40D0000}"/>
    <cellStyle name="差_2016年收入进度 3 2 3 2 2" xfId="10526" xr:uid="{00000000-0005-0000-0000-0000A50D0000}"/>
    <cellStyle name="差_2016年收入进度 3 2 3 2 3" xfId="8070" xr:uid="{00000000-0005-0000-0000-0000A60D0000}"/>
    <cellStyle name="差_2016年收入进度 3 2 3 3" xfId="1786" xr:uid="{00000000-0005-0000-0000-0000A70D0000}"/>
    <cellStyle name="差_2016年收入进度 3 2 3 3 2" xfId="10527" xr:uid="{00000000-0005-0000-0000-0000A80D0000}"/>
    <cellStyle name="差_2016年收入进度 3 2 4" xfId="1787" xr:uid="{00000000-0005-0000-0000-0000A90D0000}"/>
    <cellStyle name="差_2016年收入进度 3 2 4 2" xfId="1788" xr:uid="{00000000-0005-0000-0000-0000AA0D0000}"/>
    <cellStyle name="差_2016年收入进度 3 2 4 2 2" xfId="10528" xr:uid="{00000000-0005-0000-0000-0000AB0D0000}"/>
    <cellStyle name="差_2016年收入进度 3 2 4 2 3" xfId="8071" xr:uid="{00000000-0005-0000-0000-0000AC0D0000}"/>
    <cellStyle name="差_2016年收入进度 3 2 4 3" xfId="1789" xr:uid="{00000000-0005-0000-0000-0000AD0D0000}"/>
    <cellStyle name="差_2016年收入进度 3 2 4 3 2" xfId="10529" xr:uid="{00000000-0005-0000-0000-0000AE0D0000}"/>
    <cellStyle name="差_2016年收入进度 3 2 5" xfId="1790" xr:uid="{00000000-0005-0000-0000-0000AF0D0000}"/>
    <cellStyle name="差_2016年收入进度 3 2 5 2" xfId="10530" xr:uid="{00000000-0005-0000-0000-0000B00D0000}"/>
    <cellStyle name="差_2016年收入进度 3 2 5 3" xfId="8072" xr:uid="{00000000-0005-0000-0000-0000B10D0000}"/>
    <cellStyle name="差_2016年收入进度 3 3" xfId="1791" xr:uid="{00000000-0005-0000-0000-0000B20D0000}"/>
    <cellStyle name="差_2016年收入进度 3 3 2" xfId="1792" xr:uid="{00000000-0005-0000-0000-0000B30D0000}"/>
    <cellStyle name="差_2016年收入进度 3 3 2 2" xfId="1793" xr:uid="{00000000-0005-0000-0000-0000B40D0000}"/>
    <cellStyle name="差_2016年收入进度 3 3 2 2 2" xfId="10531" xr:uid="{00000000-0005-0000-0000-0000B50D0000}"/>
    <cellStyle name="差_2016年收入进度 3 3 2 2 3" xfId="8073" xr:uid="{00000000-0005-0000-0000-0000B60D0000}"/>
    <cellStyle name="差_2016年收入进度 3 3 2 3" xfId="1794" xr:uid="{00000000-0005-0000-0000-0000B70D0000}"/>
    <cellStyle name="差_2016年收入进度 3 3 2 3 2" xfId="10532" xr:uid="{00000000-0005-0000-0000-0000B80D0000}"/>
    <cellStyle name="差_2016年收入进度 3 3 3" xfId="1795" xr:uid="{00000000-0005-0000-0000-0000B90D0000}"/>
    <cellStyle name="差_2016年收入进度 3 3 3 2" xfId="10533" xr:uid="{00000000-0005-0000-0000-0000BA0D0000}"/>
    <cellStyle name="差_2016年收入进度 3 3 3 3" xfId="8074" xr:uid="{00000000-0005-0000-0000-0000BB0D0000}"/>
    <cellStyle name="差_2016年收入进度 3 3 4" xfId="1796" xr:uid="{00000000-0005-0000-0000-0000BC0D0000}"/>
    <cellStyle name="差_2016年收入进度 3 3 4 2" xfId="10534" xr:uid="{00000000-0005-0000-0000-0000BD0D0000}"/>
    <cellStyle name="差_2016年收入进度 3 4" xfId="1797" xr:uid="{00000000-0005-0000-0000-0000BE0D0000}"/>
    <cellStyle name="差_2016年收入进度 3 4 2" xfId="1798" xr:uid="{00000000-0005-0000-0000-0000BF0D0000}"/>
    <cellStyle name="差_2016年收入进度 3 4 2 2" xfId="10535" xr:uid="{00000000-0005-0000-0000-0000C00D0000}"/>
    <cellStyle name="差_2016年收入进度 3 4 2 3" xfId="8075" xr:uid="{00000000-0005-0000-0000-0000C10D0000}"/>
    <cellStyle name="差_2016年收入进度 3 4 3" xfId="1799" xr:uid="{00000000-0005-0000-0000-0000C20D0000}"/>
    <cellStyle name="差_2016年收入进度 3 4 3 2" xfId="10536" xr:uid="{00000000-0005-0000-0000-0000C30D0000}"/>
    <cellStyle name="差_2016年收入进度 3 5" xfId="1800" xr:uid="{00000000-0005-0000-0000-0000C40D0000}"/>
    <cellStyle name="差_2016年收入进度 3 5 2" xfId="10537" xr:uid="{00000000-0005-0000-0000-0000C50D0000}"/>
    <cellStyle name="差_2016年收入进度 3 5 3" xfId="8076" xr:uid="{00000000-0005-0000-0000-0000C60D0000}"/>
    <cellStyle name="差_2016年收入进度 3 6" xfId="9438" xr:uid="{00000000-0005-0000-0000-0000C70D0000}"/>
    <cellStyle name="差_2016年收入进度 4" xfId="446" xr:uid="{00000000-0005-0000-0000-0000C80D0000}"/>
    <cellStyle name="差_2016年收入进度 4 2" xfId="1801" xr:uid="{00000000-0005-0000-0000-0000C90D0000}"/>
    <cellStyle name="差_2016年收入进度 4 2 2" xfId="1802" xr:uid="{00000000-0005-0000-0000-0000CA0D0000}"/>
    <cellStyle name="差_2016年收入进度 4 2 2 2" xfId="1803" xr:uid="{00000000-0005-0000-0000-0000CB0D0000}"/>
    <cellStyle name="差_2016年收入进度 4 2 2 2 2" xfId="10538" xr:uid="{00000000-0005-0000-0000-0000CC0D0000}"/>
    <cellStyle name="差_2016年收入进度 4 2 2 2 3" xfId="8077" xr:uid="{00000000-0005-0000-0000-0000CD0D0000}"/>
    <cellStyle name="差_2016年收入进度 4 2 2 3" xfId="1804" xr:uid="{00000000-0005-0000-0000-0000CE0D0000}"/>
    <cellStyle name="差_2016年收入进度 4 2 2 3 2" xfId="10539" xr:uid="{00000000-0005-0000-0000-0000CF0D0000}"/>
    <cellStyle name="差_2016年收入进度 4 2 3" xfId="1805" xr:uid="{00000000-0005-0000-0000-0000D00D0000}"/>
    <cellStyle name="差_2016年收入进度 4 2 3 2" xfId="10540" xr:uid="{00000000-0005-0000-0000-0000D10D0000}"/>
    <cellStyle name="差_2016年收入进度 4 2 3 3" xfId="8078" xr:uid="{00000000-0005-0000-0000-0000D20D0000}"/>
    <cellStyle name="差_2016年收入进度 4 2 4" xfId="1806" xr:uid="{00000000-0005-0000-0000-0000D30D0000}"/>
    <cellStyle name="差_2016年收入进度 4 2 4 2" xfId="10541" xr:uid="{00000000-0005-0000-0000-0000D40D0000}"/>
    <cellStyle name="差_2016年收入进度 4 3" xfId="1807" xr:uid="{00000000-0005-0000-0000-0000D50D0000}"/>
    <cellStyle name="差_2016年收入进度 4 3 2" xfId="1808" xr:uid="{00000000-0005-0000-0000-0000D60D0000}"/>
    <cellStyle name="差_2016年收入进度 4 3 2 2" xfId="10542" xr:uid="{00000000-0005-0000-0000-0000D70D0000}"/>
    <cellStyle name="差_2016年收入进度 4 3 2 3" xfId="8079" xr:uid="{00000000-0005-0000-0000-0000D80D0000}"/>
    <cellStyle name="差_2016年收入进度 4 3 3" xfId="1809" xr:uid="{00000000-0005-0000-0000-0000D90D0000}"/>
    <cellStyle name="差_2016年收入进度 4 3 3 2" xfId="10543" xr:uid="{00000000-0005-0000-0000-0000DA0D0000}"/>
    <cellStyle name="差_2016年收入进度 4 4" xfId="1810" xr:uid="{00000000-0005-0000-0000-0000DB0D0000}"/>
    <cellStyle name="差_2016年收入进度 4 4 2" xfId="1811" xr:uid="{00000000-0005-0000-0000-0000DC0D0000}"/>
    <cellStyle name="差_2016年收入进度 4 4 2 2" xfId="10544" xr:uid="{00000000-0005-0000-0000-0000DD0D0000}"/>
    <cellStyle name="差_2016年收入进度 4 4 2 3" xfId="8080" xr:uid="{00000000-0005-0000-0000-0000DE0D0000}"/>
    <cellStyle name="差_2016年收入进度 4 4 3" xfId="1812" xr:uid="{00000000-0005-0000-0000-0000DF0D0000}"/>
    <cellStyle name="差_2016年收入进度 4 4 3 2" xfId="10545" xr:uid="{00000000-0005-0000-0000-0000E00D0000}"/>
    <cellStyle name="差_2016年收入进度 4 5" xfId="1813" xr:uid="{00000000-0005-0000-0000-0000E10D0000}"/>
    <cellStyle name="差_2016年收入进度 4 5 2" xfId="10546" xr:uid="{00000000-0005-0000-0000-0000E20D0000}"/>
    <cellStyle name="差_2016年收入进度 4 5 3" xfId="8081" xr:uid="{00000000-0005-0000-0000-0000E30D0000}"/>
    <cellStyle name="差_2016年收入进度 5" xfId="1814" xr:uid="{00000000-0005-0000-0000-0000E40D0000}"/>
    <cellStyle name="差_2016年收入进度 5 2" xfId="1815" xr:uid="{00000000-0005-0000-0000-0000E50D0000}"/>
    <cellStyle name="差_2016年收入进度 5 2 2" xfId="1816" xr:uid="{00000000-0005-0000-0000-0000E60D0000}"/>
    <cellStyle name="差_2016年收入进度 5 2 2 2" xfId="10547" xr:uid="{00000000-0005-0000-0000-0000E70D0000}"/>
    <cellStyle name="差_2016年收入进度 5 2 2 3" xfId="8082" xr:uid="{00000000-0005-0000-0000-0000E80D0000}"/>
    <cellStyle name="差_2016年收入进度 5 2 3" xfId="1817" xr:uid="{00000000-0005-0000-0000-0000E90D0000}"/>
    <cellStyle name="差_2016年收入进度 5 2 3 2" xfId="10548" xr:uid="{00000000-0005-0000-0000-0000EA0D0000}"/>
    <cellStyle name="差_2016年收入进度 5 3" xfId="1818" xr:uid="{00000000-0005-0000-0000-0000EB0D0000}"/>
    <cellStyle name="差_2016年收入进度 5 3 2" xfId="10549" xr:uid="{00000000-0005-0000-0000-0000EC0D0000}"/>
    <cellStyle name="差_2016年收入进度 5 3 3" xfId="8083" xr:uid="{00000000-0005-0000-0000-0000ED0D0000}"/>
    <cellStyle name="差_2016年收入进度 5 4" xfId="1819" xr:uid="{00000000-0005-0000-0000-0000EE0D0000}"/>
    <cellStyle name="差_2016年收入进度 5 4 2" xfId="10550" xr:uid="{00000000-0005-0000-0000-0000EF0D0000}"/>
    <cellStyle name="差_2016年收入进度 6" xfId="1820" xr:uid="{00000000-0005-0000-0000-0000F00D0000}"/>
    <cellStyle name="差_2016年收入进度 6 2" xfId="1821" xr:uid="{00000000-0005-0000-0000-0000F10D0000}"/>
    <cellStyle name="差_2016年收入进度 6 2 2" xfId="10551" xr:uid="{00000000-0005-0000-0000-0000F20D0000}"/>
    <cellStyle name="差_2016年收入进度 6 2 3" xfId="8084" xr:uid="{00000000-0005-0000-0000-0000F30D0000}"/>
    <cellStyle name="差_2016年收入进度 6 3" xfId="1822" xr:uid="{00000000-0005-0000-0000-0000F40D0000}"/>
    <cellStyle name="差_2016年收入进度 6 3 2" xfId="10552" xr:uid="{00000000-0005-0000-0000-0000F50D0000}"/>
    <cellStyle name="差_2016年收入进度 7" xfId="1823" xr:uid="{00000000-0005-0000-0000-0000F60D0000}"/>
    <cellStyle name="差_2016年收入进度 7 2" xfId="10553" xr:uid="{00000000-0005-0000-0000-0000F70D0000}"/>
    <cellStyle name="差_2016年收入进度 7 3" xfId="8085" xr:uid="{00000000-0005-0000-0000-0000F80D0000}"/>
    <cellStyle name="差_2016年收入进度 8" xfId="9435" xr:uid="{00000000-0005-0000-0000-0000F90D0000}"/>
    <cellStyle name="差_201706收入" xfId="60" xr:uid="{00000000-0005-0000-0000-0000FA0D0000}"/>
    <cellStyle name="差_201706收入 2" xfId="61" xr:uid="{00000000-0005-0000-0000-0000FB0D0000}"/>
    <cellStyle name="差_201706收入 2 2" xfId="62" xr:uid="{00000000-0005-0000-0000-0000FC0D0000}"/>
    <cellStyle name="差_201706收入 2 2 2" xfId="440" xr:uid="{00000000-0005-0000-0000-0000FD0D0000}"/>
    <cellStyle name="差_201706收入 2 2 2 2" xfId="1824" xr:uid="{00000000-0005-0000-0000-0000FE0D0000}"/>
    <cellStyle name="差_201706收入 2 2 2 2 2" xfId="1825" xr:uid="{00000000-0005-0000-0000-0000FF0D0000}"/>
    <cellStyle name="差_201706收入 2 2 2 2 2 2" xfId="1826" xr:uid="{00000000-0005-0000-0000-0000000E0000}"/>
    <cellStyle name="差_201706收入 2 2 2 2 2 2 2" xfId="10554" xr:uid="{00000000-0005-0000-0000-0000010E0000}"/>
    <cellStyle name="差_201706收入 2 2 2 2 2 2 3" xfId="8086" xr:uid="{00000000-0005-0000-0000-0000020E0000}"/>
    <cellStyle name="差_201706收入 2 2 2 2 2 3" xfId="1827" xr:uid="{00000000-0005-0000-0000-0000030E0000}"/>
    <cellStyle name="差_201706收入 2 2 2 2 2 3 2" xfId="10555" xr:uid="{00000000-0005-0000-0000-0000040E0000}"/>
    <cellStyle name="差_201706收入 2 2 2 2 3" xfId="1828" xr:uid="{00000000-0005-0000-0000-0000050E0000}"/>
    <cellStyle name="差_201706收入 2 2 2 2 3 2" xfId="10556" xr:uid="{00000000-0005-0000-0000-0000060E0000}"/>
    <cellStyle name="差_201706收入 2 2 2 2 3 3" xfId="8087" xr:uid="{00000000-0005-0000-0000-0000070E0000}"/>
    <cellStyle name="差_201706收入 2 2 2 2 4" xfId="1829" xr:uid="{00000000-0005-0000-0000-0000080E0000}"/>
    <cellStyle name="差_201706收入 2 2 2 2 4 2" xfId="10557" xr:uid="{00000000-0005-0000-0000-0000090E0000}"/>
    <cellStyle name="差_201706收入 2 2 2 3" xfId="1830" xr:uid="{00000000-0005-0000-0000-00000A0E0000}"/>
    <cellStyle name="差_201706收入 2 2 2 3 2" xfId="1831" xr:uid="{00000000-0005-0000-0000-00000B0E0000}"/>
    <cellStyle name="差_201706收入 2 2 2 3 2 2" xfId="10558" xr:uid="{00000000-0005-0000-0000-00000C0E0000}"/>
    <cellStyle name="差_201706收入 2 2 2 3 2 3" xfId="8088" xr:uid="{00000000-0005-0000-0000-00000D0E0000}"/>
    <cellStyle name="差_201706收入 2 2 2 3 3" xfId="1832" xr:uid="{00000000-0005-0000-0000-00000E0E0000}"/>
    <cellStyle name="差_201706收入 2 2 2 3 3 2" xfId="10559" xr:uid="{00000000-0005-0000-0000-00000F0E0000}"/>
    <cellStyle name="差_201706收入 2 2 2 4" xfId="1833" xr:uid="{00000000-0005-0000-0000-0000100E0000}"/>
    <cellStyle name="差_201706收入 2 2 2 4 2" xfId="1834" xr:uid="{00000000-0005-0000-0000-0000110E0000}"/>
    <cellStyle name="差_201706收入 2 2 2 4 2 2" xfId="10560" xr:uid="{00000000-0005-0000-0000-0000120E0000}"/>
    <cellStyle name="差_201706收入 2 2 2 4 2 3" xfId="8089" xr:uid="{00000000-0005-0000-0000-0000130E0000}"/>
    <cellStyle name="差_201706收入 2 2 2 4 3" xfId="1835" xr:uid="{00000000-0005-0000-0000-0000140E0000}"/>
    <cellStyle name="差_201706收入 2 2 2 4 3 2" xfId="10561" xr:uid="{00000000-0005-0000-0000-0000150E0000}"/>
    <cellStyle name="差_201706收入 2 2 2 5" xfId="1836" xr:uid="{00000000-0005-0000-0000-0000160E0000}"/>
    <cellStyle name="差_201706收入 2 2 2 5 2" xfId="10562" xr:uid="{00000000-0005-0000-0000-0000170E0000}"/>
    <cellStyle name="差_201706收入 2 2 2 5 3" xfId="8090" xr:uid="{00000000-0005-0000-0000-0000180E0000}"/>
    <cellStyle name="差_201706收入 2 2 3" xfId="1837" xr:uid="{00000000-0005-0000-0000-0000190E0000}"/>
    <cellStyle name="差_201706收入 2 2 3 2" xfId="1838" xr:uid="{00000000-0005-0000-0000-00001A0E0000}"/>
    <cellStyle name="差_201706收入 2 2 3 2 2" xfId="1839" xr:uid="{00000000-0005-0000-0000-00001B0E0000}"/>
    <cellStyle name="差_201706收入 2 2 3 2 2 2" xfId="10563" xr:uid="{00000000-0005-0000-0000-00001C0E0000}"/>
    <cellStyle name="差_201706收入 2 2 3 2 2 3" xfId="8091" xr:uid="{00000000-0005-0000-0000-00001D0E0000}"/>
    <cellStyle name="差_201706收入 2 2 3 2 3" xfId="1840" xr:uid="{00000000-0005-0000-0000-00001E0E0000}"/>
    <cellStyle name="差_201706收入 2 2 3 2 3 2" xfId="10564" xr:uid="{00000000-0005-0000-0000-00001F0E0000}"/>
    <cellStyle name="差_201706收入 2 2 3 3" xfId="1841" xr:uid="{00000000-0005-0000-0000-0000200E0000}"/>
    <cellStyle name="差_201706收入 2 2 3 3 2" xfId="10565" xr:uid="{00000000-0005-0000-0000-0000210E0000}"/>
    <cellStyle name="差_201706收入 2 2 3 3 3" xfId="8092" xr:uid="{00000000-0005-0000-0000-0000220E0000}"/>
    <cellStyle name="差_201706收入 2 2 3 4" xfId="1842" xr:uid="{00000000-0005-0000-0000-0000230E0000}"/>
    <cellStyle name="差_201706收入 2 2 3 4 2" xfId="10566" xr:uid="{00000000-0005-0000-0000-0000240E0000}"/>
    <cellStyle name="差_201706收入 2 2 4" xfId="1843" xr:uid="{00000000-0005-0000-0000-0000250E0000}"/>
    <cellStyle name="差_201706收入 2 2 4 2" xfId="1844" xr:uid="{00000000-0005-0000-0000-0000260E0000}"/>
    <cellStyle name="差_201706收入 2 2 4 2 2" xfId="10567" xr:uid="{00000000-0005-0000-0000-0000270E0000}"/>
    <cellStyle name="差_201706收入 2 2 4 2 3" xfId="8093" xr:uid="{00000000-0005-0000-0000-0000280E0000}"/>
    <cellStyle name="差_201706收入 2 2 4 3" xfId="1845" xr:uid="{00000000-0005-0000-0000-0000290E0000}"/>
    <cellStyle name="差_201706收入 2 2 4 3 2" xfId="10568" xr:uid="{00000000-0005-0000-0000-00002A0E0000}"/>
    <cellStyle name="差_201706收入 2 2 5" xfId="1846" xr:uid="{00000000-0005-0000-0000-00002B0E0000}"/>
    <cellStyle name="差_201706收入 2 2 5 2" xfId="10569" xr:uid="{00000000-0005-0000-0000-00002C0E0000}"/>
    <cellStyle name="差_201706收入 2 2 5 3" xfId="8094" xr:uid="{00000000-0005-0000-0000-00002D0E0000}"/>
    <cellStyle name="差_201706收入 2 2 6" xfId="9441" xr:uid="{00000000-0005-0000-0000-00002E0E0000}"/>
    <cellStyle name="差_201706收入 2 3" xfId="441" xr:uid="{00000000-0005-0000-0000-00002F0E0000}"/>
    <cellStyle name="差_201706收入 2 3 2" xfId="1847" xr:uid="{00000000-0005-0000-0000-0000300E0000}"/>
    <cellStyle name="差_201706收入 2 3 2 2" xfId="1848" xr:uid="{00000000-0005-0000-0000-0000310E0000}"/>
    <cellStyle name="差_201706收入 2 3 2 2 2" xfId="1849" xr:uid="{00000000-0005-0000-0000-0000320E0000}"/>
    <cellStyle name="差_201706收入 2 3 2 2 2 2" xfId="10570" xr:uid="{00000000-0005-0000-0000-0000330E0000}"/>
    <cellStyle name="差_201706收入 2 3 2 2 2 3" xfId="8095" xr:uid="{00000000-0005-0000-0000-0000340E0000}"/>
    <cellStyle name="差_201706收入 2 3 2 2 3" xfId="1850" xr:uid="{00000000-0005-0000-0000-0000350E0000}"/>
    <cellStyle name="差_201706收入 2 3 2 2 3 2" xfId="10571" xr:uid="{00000000-0005-0000-0000-0000360E0000}"/>
    <cellStyle name="差_201706收入 2 3 2 3" xfId="1851" xr:uid="{00000000-0005-0000-0000-0000370E0000}"/>
    <cellStyle name="差_201706收入 2 3 2 3 2" xfId="10572" xr:uid="{00000000-0005-0000-0000-0000380E0000}"/>
    <cellStyle name="差_201706收入 2 3 2 3 3" xfId="8096" xr:uid="{00000000-0005-0000-0000-0000390E0000}"/>
    <cellStyle name="差_201706收入 2 3 2 4" xfId="1852" xr:uid="{00000000-0005-0000-0000-00003A0E0000}"/>
    <cellStyle name="差_201706收入 2 3 2 4 2" xfId="10573" xr:uid="{00000000-0005-0000-0000-00003B0E0000}"/>
    <cellStyle name="差_201706收入 2 3 3" xfId="1853" xr:uid="{00000000-0005-0000-0000-00003C0E0000}"/>
    <cellStyle name="差_201706收入 2 3 3 2" xfId="1854" xr:uid="{00000000-0005-0000-0000-00003D0E0000}"/>
    <cellStyle name="差_201706收入 2 3 3 2 2" xfId="10574" xr:uid="{00000000-0005-0000-0000-00003E0E0000}"/>
    <cellStyle name="差_201706收入 2 3 3 2 3" xfId="8097" xr:uid="{00000000-0005-0000-0000-00003F0E0000}"/>
    <cellStyle name="差_201706收入 2 3 3 3" xfId="1855" xr:uid="{00000000-0005-0000-0000-0000400E0000}"/>
    <cellStyle name="差_201706收入 2 3 3 3 2" xfId="10575" xr:uid="{00000000-0005-0000-0000-0000410E0000}"/>
    <cellStyle name="差_201706收入 2 3 4" xfId="1856" xr:uid="{00000000-0005-0000-0000-0000420E0000}"/>
    <cellStyle name="差_201706收入 2 3 4 2" xfId="1857" xr:uid="{00000000-0005-0000-0000-0000430E0000}"/>
    <cellStyle name="差_201706收入 2 3 4 2 2" xfId="10576" xr:uid="{00000000-0005-0000-0000-0000440E0000}"/>
    <cellStyle name="差_201706收入 2 3 4 2 3" xfId="8098" xr:uid="{00000000-0005-0000-0000-0000450E0000}"/>
    <cellStyle name="差_201706收入 2 3 4 3" xfId="1858" xr:uid="{00000000-0005-0000-0000-0000460E0000}"/>
    <cellStyle name="差_201706收入 2 3 4 3 2" xfId="10577" xr:uid="{00000000-0005-0000-0000-0000470E0000}"/>
    <cellStyle name="差_201706收入 2 3 5" xfId="1859" xr:uid="{00000000-0005-0000-0000-0000480E0000}"/>
    <cellStyle name="差_201706收入 2 3 5 2" xfId="10578" xr:uid="{00000000-0005-0000-0000-0000490E0000}"/>
    <cellStyle name="差_201706收入 2 3 5 3" xfId="8099" xr:uid="{00000000-0005-0000-0000-00004A0E0000}"/>
    <cellStyle name="差_201706收入 2 4" xfId="1860" xr:uid="{00000000-0005-0000-0000-00004B0E0000}"/>
    <cellStyle name="差_201706收入 2 4 2" xfId="1861" xr:uid="{00000000-0005-0000-0000-00004C0E0000}"/>
    <cellStyle name="差_201706收入 2 4 2 2" xfId="1862" xr:uid="{00000000-0005-0000-0000-00004D0E0000}"/>
    <cellStyle name="差_201706收入 2 4 2 2 2" xfId="10579" xr:uid="{00000000-0005-0000-0000-00004E0E0000}"/>
    <cellStyle name="差_201706收入 2 4 2 2 3" xfId="8100" xr:uid="{00000000-0005-0000-0000-00004F0E0000}"/>
    <cellStyle name="差_201706收入 2 4 2 3" xfId="1863" xr:uid="{00000000-0005-0000-0000-0000500E0000}"/>
    <cellStyle name="差_201706收入 2 4 2 3 2" xfId="10580" xr:uid="{00000000-0005-0000-0000-0000510E0000}"/>
    <cellStyle name="差_201706收入 2 4 3" xfId="1864" xr:uid="{00000000-0005-0000-0000-0000520E0000}"/>
    <cellStyle name="差_201706收入 2 4 3 2" xfId="10581" xr:uid="{00000000-0005-0000-0000-0000530E0000}"/>
    <cellStyle name="差_201706收入 2 4 3 3" xfId="8101" xr:uid="{00000000-0005-0000-0000-0000540E0000}"/>
    <cellStyle name="差_201706收入 2 4 4" xfId="1865" xr:uid="{00000000-0005-0000-0000-0000550E0000}"/>
    <cellStyle name="差_201706收入 2 4 4 2" xfId="10582" xr:uid="{00000000-0005-0000-0000-0000560E0000}"/>
    <cellStyle name="差_201706收入 2 5" xfId="1866" xr:uid="{00000000-0005-0000-0000-0000570E0000}"/>
    <cellStyle name="差_201706收入 2 5 2" xfId="1867" xr:uid="{00000000-0005-0000-0000-0000580E0000}"/>
    <cellStyle name="差_201706收入 2 5 2 2" xfId="10583" xr:uid="{00000000-0005-0000-0000-0000590E0000}"/>
    <cellStyle name="差_201706收入 2 5 2 3" xfId="8102" xr:uid="{00000000-0005-0000-0000-00005A0E0000}"/>
    <cellStyle name="差_201706收入 2 5 3" xfId="1868" xr:uid="{00000000-0005-0000-0000-00005B0E0000}"/>
    <cellStyle name="差_201706收入 2 5 3 2" xfId="10584" xr:uid="{00000000-0005-0000-0000-00005C0E0000}"/>
    <cellStyle name="差_201706收入 2 6" xfId="1869" xr:uid="{00000000-0005-0000-0000-00005D0E0000}"/>
    <cellStyle name="差_201706收入 2 6 2" xfId="10585" xr:uid="{00000000-0005-0000-0000-00005E0E0000}"/>
    <cellStyle name="差_201706收入 2 6 3" xfId="8103" xr:uid="{00000000-0005-0000-0000-00005F0E0000}"/>
    <cellStyle name="差_201706收入 2 7" xfId="9440" xr:uid="{00000000-0005-0000-0000-0000600E0000}"/>
    <cellStyle name="差_201706收入 3" xfId="63" xr:uid="{00000000-0005-0000-0000-0000610E0000}"/>
    <cellStyle name="差_201706收入 3 2" xfId="439" xr:uid="{00000000-0005-0000-0000-0000620E0000}"/>
    <cellStyle name="差_201706收入 3 2 2" xfId="1870" xr:uid="{00000000-0005-0000-0000-0000630E0000}"/>
    <cellStyle name="差_201706收入 3 2 2 2" xfId="1871" xr:uid="{00000000-0005-0000-0000-0000640E0000}"/>
    <cellStyle name="差_201706收入 3 2 2 2 2" xfId="1872" xr:uid="{00000000-0005-0000-0000-0000650E0000}"/>
    <cellStyle name="差_201706收入 3 2 2 2 2 2" xfId="10586" xr:uid="{00000000-0005-0000-0000-0000660E0000}"/>
    <cellStyle name="差_201706收入 3 2 2 2 2 3" xfId="8104" xr:uid="{00000000-0005-0000-0000-0000670E0000}"/>
    <cellStyle name="差_201706收入 3 2 2 2 3" xfId="1873" xr:uid="{00000000-0005-0000-0000-0000680E0000}"/>
    <cellStyle name="差_201706收入 3 2 2 2 3 2" xfId="10587" xr:uid="{00000000-0005-0000-0000-0000690E0000}"/>
    <cellStyle name="差_201706收入 3 2 2 3" xfId="1874" xr:uid="{00000000-0005-0000-0000-00006A0E0000}"/>
    <cellStyle name="差_201706收入 3 2 2 3 2" xfId="10588" xr:uid="{00000000-0005-0000-0000-00006B0E0000}"/>
    <cellStyle name="差_201706收入 3 2 2 3 3" xfId="8105" xr:uid="{00000000-0005-0000-0000-00006C0E0000}"/>
    <cellStyle name="差_201706收入 3 2 2 4" xfId="1875" xr:uid="{00000000-0005-0000-0000-00006D0E0000}"/>
    <cellStyle name="差_201706收入 3 2 2 4 2" xfId="10589" xr:uid="{00000000-0005-0000-0000-00006E0E0000}"/>
    <cellStyle name="差_201706收入 3 2 3" xfId="1876" xr:uid="{00000000-0005-0000-0000-00006F0E0000}"/>
    <cellStyle name="差_201706收入 3 2 3 2" xfId="1877" xr:uid="{00000000-0005-0000-0000-0000700E0000}"/>
    <cellStyle name="差_201706收入 3 2 3 2 2" xfId="10590" xr:uid="{00000000-0005-0000-0000-0000710E0000}"/>
    <cellStyle name="差_201706收入 3 2 3 2 3" xfId="8106" xr:uid="{00000000-0005-0000-0000-0000720E0000}"/>
    <cellStyle name="差_201706收入 3 2 3 3" xfId="1878" xr:uid="{00000000-0005-0000-0000-0000730E0000}"/>
    <cellStyle name="差_201706收入 3 2 3 3 2" xfId="10591" xr:uid="{00000000-0005-0000-0000-0000740E0000}"/>
    <cellStyle name="差_201706收入 3 2 4" xfId="1879" xr:uid="{00000000-0005-0000-0000-0000750E0000}"/>
    <cellStyle name="差_201706收入 3 2 4 2" xfId="1880" xr:uid="{00000000-0005-0000-0000-0000760E0000}"/>
    <cellStyle name="差_201706收入 3 2 4 2 2" xfId="10592" xr:uid="{00000000-0005-0000-0000-0000770E0000}"/>
    <cellStyle name="差_201706收入 3 2 4 2 3" xfId="8107" xr:uid="{00000000-0005-0000-0000-0000780E0000}"/>
    <cellStyle name="差_201706收入 3 2 4 3" xfId="1881" xr:uid="{00000000-0005-0000-0000-0000790E0000}"/>
    <cellStyle name="差_201706收入 3 2 4 3 2" xfId="10593" xr:uid="{00000000-0005-0000-0000-00007A0E0000}"/>
    <cellStyle name="差_201706收入 3 2 5" xfId="1882" xr:uid="{00000000-0005-0000-0000-00007B0E0000}"/>
    <cellStyle name="差_201706收入 3 2 5 2" xfId="10594" xr:uid="{00000000-0005-0000-0000-00007C0E0000}"/>
    <cellStyle name="差_201706收入 3 2 5 3" xfId="8108" xr:uid="{00000000-0005-0000-0000-00007D0E0000}"/>
    <cellStyle name="差_201706收入 3 3" xfId="1883" xr:uid="{00000000-0005-0000-0000-00007E0E0000}"/>
    <cellStyle name="差_201706收入 3 3 2" xfId="1884" xr:uid="{00000000-0005-0000-0000-00007F0E0000}"/>
    <cellStyle name="差_201706收入 3 3 2 2" xfId="1885" xr:uid="{00000000-0005-0000-0000-0000800E0000}"/>
    <cellStyle name="差_201706收入 3 3 2 2 2" xfId="10595" xr:uid="{00000000-0005-0000-0000-0000810E0000}"/>
    <cellStyle name="差_201706收入 3 3 2 2 3" xfId="8109" xr:uid="{00000000-0005-0000-0000-0000820E0000}"/>
    <cellStyle name="差_201706收入 3 3 2 3" xfId="1886" xr:uid="{00000000-0005-0000-0000-0000830E0000}"/>
    <cellStyle name="差_201706收入 3 3 2 3 2" xfId="10596" xr:uid="{00000000-0005-0000-0000-0000840E0000}"/>
    <cellStyle name="差_201706收入 3 3 3" xfId="1887" xr:uid="{00000000-0005-0000-0000-0000850E0000}"/>
    <cellStyle name="差_201706收入 3 3 3 2" xfId="10597" xr:uid="{00000000-0005-0000-0000-0000860E0000}"/>
    <cellStyle name="差_201706收入 3 3 3 3" xfId="8110" xr:uid="{00000000-0005-0000-0000-0000870E0000}"/>
    <cellStyle name="差_201706收入 3 3 4" xfId="1888" xr:uid="{00000000-0005-0000-0000-0000880E0000}"/>
    <cellStyle name="差_201706收入 3 3 4 2" xfId="10598" xr:uid="{00000000-0005-0000-0000-0000890E0000}"/>
    <cellStyle name="差_201706收入 3 4" xfId="1889" xr:uid="{00000000-0005-0000-0000-00008A0E0000}"/>
    <cellStyle name="差_201706收入 3 4 2" xfId="1890" xr:uid="{00000000-0005-0000-0000-00008B0E0000}"/>
    <cellStyle name="差_201706收入 3 4 2 2" xfId="10599" xr:uid="{00000000-0005-0000-0000-00008C0E0000}"/>
    <cellStyle name="差_201706收入 3 4 2 3" xfId="8111" xr:uid="{00000000-0005-0000-0000-00008D0E0000}"/>
    <cellStyle name="差_201706收入 3 4 3" xfId="1891" xr:uid="{00000000-0005-0000-0000-00008E0E0000}"/>
    <cellStyle name="差_201706收入 3 4 3 2" xfId="10600" xr:uid="{00000000-0005-0000-0000-00008F0E0000}"/>
    <cellStyle name="差_201706收入 3 5" xfId="1892" xr:uid="{00000000-0005-0000-0000-0000900E0000}"/>
    <cellStyle name="差_201706收入 3 5 2" xfId="10601" xr:uid="{00000000-0005-0000-0000-0000910E0000}"/>
    <cellStyle name="差_201706收入 3 5 3" xfId="8112" xr:uid="{00000000-0005-0000-0000-0000920E0000}"/>
    <cellStyle name="差_201706收入 3 6" xfId="9442" xr:uid="{00000000-0005-0000-0000-0000930E0000}"/>
    <cellStyle name="差_201706收入 4" xfId="442" xr:uid="{00000000-0005-0000-0000-0000940E0000}"/>
    <cellStyle name="差_201706收入 4 2" xfId="1893" xr:uid="{00000000-0005-0000-0000-0000950E0000}"/>
    <cellStyle name="差_201706收入 4 2 2" xfId="1894" xr:uid="{00000000-0005-0000-0000-0000960E0000}"/>
    <cellStyle name="差_201706收入 4 2 2 2" xfId="1895" xr:uid="{00000000-0005-0000-0000-0000970E0000}"/>
    <cellStyle name="差_201706收入 4 2 2 2 2" xfId="10602" xr:uid="{00000000-0005-0000-0000-0000980E0000}"/>
    <cellStyle name="差_201706收入 4 2 2 2 3" xfId="8113" xr:uid="{00000000-0005-0000-0000-0000990E0000}"/>
    <cellStyle name="差_201706收入 4 2 2 3" xfId="1896" xr:uid="{00000000-0005-0000-0000-00009A0E0000}"/>
    <cellStyle name="差_201706收入 4 2 2 3 2" xfId="10603" xr:uid="{00000000-0005-0000-0000-00009B0E0000}"/>
    <cellStyle name="差_201706收入 4 2 3" xfId="1897" xr:uid="{00000000-0005-0000-0000-00009C0E0000}"/>
    <cellStyle name="差_201706收入 4 2 3 2" xfId="10604" xr:uid="{00000000-0005-0000-0000-00009D0E0000}"/>
    <cellStyle name="差_201706收入 4 2 3 3" xfId="8114" xr:uid="{00000000-0005-0000-0000-00009E0E0000}"/>
    <cellStyle name="差_201706收入 4 2 4" xfId="1898" xr:uid="{00000000-0005-0000-0000-00009F0E0000}"/>
    <cellStyle name="差_201706收入 4 2 4 2" xfId="10605" xr:uid="{00000000-0005-0000-0000-0000A00E0000}"/>
    <cellStyle name="差_201706收入 4 3" xfId="1899" xr:uid="{00000000-0005-0000-0000-0000A10E0000}"/>
    <cellStyle name="差_201706收入 4 3 2" xfId="1900" xr:uid="{00000000-0005-0000-0000-0000A20E0000}"/>
    <cellStyle name="差_201706收入 4 3 2 2" xfId="10606" xr:uid="{00000000-0005-0000-0000-0000A30E0000}"/>
    <cellStyle name="差_201706收入 4 3 2 3" xfId="8115" xr:uid="{00000000-0005-0000-0000-0000A40E0000}"/>
    <cellStyle name="差_201706收入 4 3 3" xfId="1901" xr:uid="{00000000-0005-0000-0000-0000A50E0000}"/>
    <cellStyle name="差_201706收入 4 3 3 2" xfId="10607" xr:uid="{00000000-0005-0000-0000-0000A60E0000}"/>
    <cellStyle name="差_201706收入 4 4" xfId="1902" xr:uid="{00000000-0005-0000-0000-0000A70E0000}"/>
    <cellStyle name="差_201706收入 4 4 2" xfId="1903" xr:uid="{00000000-0005-0000-0000-0000A80E0000}"/>
    <cellStyle name="差_201706收入 4 4 2 2" xfId="10608" xr:uid="{00000000-0005-0000-0000-0000A90E0000}"/>
    <cellStyle name="差_201706收入 4 4 2 3" xfId="8116" xr:uid="{00000000-0005-0000-0000-0000AA0E0000}"/>
    <cellStyle name="差_201706收入 4 4 3" xfId="1904" xr:uid="{00000000-0005-0000-0000-0000AB0E0000}"/>
    <cellStyle name="差_201706收入 4 4 3 2" xfId="10609" xr:uid="{00000000-0005-0000-0000-0000AC0E0000}"/>
    <cellStyle name="差_201706收入 4 5" xfId="1905" xr:uid="{00000000-0005-0000-0000-0000AD0E0000}"/>
    <cellStyle name="差_201706收入 4 5 2" xfId="10610" xr:uid="{00000000-0005-0000-0000-0000AE0E0000}"/>
    <cellStyle name="差_201706收入 4 5 3" xfId="8117" xr:uid="{00000000-0005-0000-0000-0000AF0E0000}"/>
    <cellStyle name="差_201706收入 5" xfId="1906" xr:uid="{00000000-0005-0000-0000-0000B00E0000}"/>
    <cellStyle name="差_201706收入 5 2" xfId="1907" xr:uid="{00000000-0005-0000-0000-0000B10E0000}"/>
    <cellStyle name="差_201706收入 5 2 2" xfId="1908" xr:uid="{00000000-0005-0000-0000-0000B20E0000}"/>
    <cellStyle name="差_201706收入 5 2 2 2" xfId="10611" xr:uid="{00000000-0005-0000-0000-0000B30E0000}"/>
    <cellStyle name="差_201706收入 5 2 2 3" xfId="8118" xr:uid="{00000000-0005-0000-0000-0000B40E0000}"/>
    <cellStyle name="差_201706收入 5 2 3" xfId="1909" xr:uid="{00000000-0005-0000-0000-0000B50E0000}"/>
    <cellStyle name="差_201706收入 5 2 3 2" xfId="10612" xr:uid="{00000000-0005-0000-0000-0000B60E0000}"/>
    <cellStyle name="差_201706收入 5 3" xfId="1910" xr:uid="{00000000-0005-0000-0000-0000B70E0000}"/>
    <cellStyle name="差_201706收入 5 3 2" xfId="10613" xr:uid="{00000000-0005-0000-0000-0000B80E0000}"/>
    <cellStyle name="差_201706收入 5 3 3" xfId="8119" xr:uid="{00000000-0005-0000-0000-0000B90E0000}"/>
    <cellStyle name="差_201706收入 5 4" xfId="1911" xr:uid="{00000000-0005-0000-0000-0000BA0E0000}"/>
    <cellStyle name="差_201706收入 5 4 2" xfId="10614" xr:uid="{00000000-0005-0000-0000-0000BB0E0000}"/>
    <cellStyle name="差_201706收入 6" xfId="1912" xr:uid="{00000000-0005-0000-0000-0000BC0E0000}"/>
    <cellStyle name="差_201706收入 6 2" xfId="1913" xr:uid="{00000000-0005-0000-0000-0000BD0E0000}"/>
    <cellStyle name="差_201706收入 6 2 2" xfId="10615" xr:uid="{00000000-0005-0000-0000-0000BE0E0000}"/>
    <cellStyle name="差_201706收入 6 2 3" xfId="8120" xr:uid="{00000000-0005-0000-0000-0000BF0E0000}"/>
    <cellStyle name="差_201706收入 6 3" xfId="1914" xr:uid="{00000000-0005-0000-0000-0000C00E0000}"/>
    <cellStyle name="差_201706收入 6 3 2" xfId="10616" xr:uid="{00000000-0005-0000-0000-0000C10E0000}"/>
    <cellStyle name="差_201706收入 7" xfId="1915" xr:uid="{00000000-0005-0000-0000-0000C20E0000}"/>
    <cellStyle name="差_201706收入 7 2" xfId="10617" xr:uid="{00000000-0005-0000-0000-0000C30E0000}"/>
    <cellStyle name="差_201706收入 7 3" xfId="8121" xr:uid="{00000000-0005-0000-0000-0000C40E0000}"/>
    <cellStyle name="差_201706收入 8" xfId="9439" xr:uid="{00000000-0005-0000-0000-0000C50E0000}"/>
    <cellStyle name="差_2017年11月收支情况表" xfId="64" xr:uid="{00000000-0005-0000-0000-0000C60E0000}"/>
    <cellStyle name="差_2017年11月收支情况表 2" xfId="65" xr:uid="{00000000-0005-0000-0000-0000C70E0000}"/>
    <cellStyle name="差_2017年11月收支情况表 2 2" xfId="437" xr:uid="{00000000-0005-0000-0000-0000C80E0000}"/>
    <cellStyle name="差_2017年11月收支情况表 2 2 2" xfId="1916" xr:uid="{00000000-0005-0000-0000-0000C90E0000}"/>
    <cellStyle name="差_2017年11月收支情况表 2 2 2 2" xfId="1917" xr:uid="{00000000-0005-0000-0000-0000CA0E0000}"/>
    <cellStyle name="差_2017年11月收支情况表 2 2 2 2 2" xfId="1918" xr:uid="{00000000-0005-0000-0000-0000CB0E0000}"/>
    <cellStyle name="差_2017年11月收支情况表 2 2 2 2 2 2" xfId="10618" xr:uid="{00000000-0005-0000-0000-0000CC0E0000}"/>
    <cellStyle name="差_2017年11月收支情况表 2 2 2 2 2 3" xfId="8122" xr:uid="{00000000-0005-0000-0000-0000CD0E0000}"/>
    <cellStyle name="差_2017年11月收支情况表 2 2 2 2 3" xfId="1919" xr:uid="{00000000-0005-0000-0000-0000CE0E0000}"/>
    <cellStyle name="差_2017年11月收支情况表 2 2 2 2 3 2" xfId="10619" xr:uid="{00000000-0005-0000-0000-0000CF0E0000}"/>
    <cellStyle name="差_2017年11月收支情况表 2 2 2 3" xfId="1920" xr:uid="{00000000-0005-0000-0000-0000D00E0000}"/>
    <cellStyle name="差_2017年11月收支情况表 2 2 2 3 2" xfId="10620" xr:uid="{00000000-0005-0000-0000-0000D10E0000}"/>
    <cellStyle name="差_2017年11月收支情况表 2 2 2 3 3" xfId="8123" xr:uid="{00000000-0005-0000-0000-0000D20E0000}"/>
    <cellStyle name="差_2017年11月收支情况表 2 2 2 4" xfId="1921" xr:uid="{00000000-0005-0000-0000-0000D30E0000}"/>
    <cellStyle name="差_2017年11月收支情况表 2 2 2 4 2" xfId="10621" xr:uid="{00000000-0005-0000-0000-0000D40E0000}"/>
    <cellStyle name="差_2017年11月收支情况表 2 2 3" xfId="1922" xr:uid="{00000000-0005-0000-0000-0000D50E0000}"/>
    <cellStyle name="差_2017年11月收支情况表 2 2 3 2" xfId="1923" xr:uid="{00000000-0005-0000-0000-0000D60E0000}"/>
    <cellStyle name="差_2017年11月收支情况表 2 2 3 2 2" xfId="10622" xr:uid="{00000000-0005-0000-0000-0000D70E0000}"/>
    <cellStyle name="差_2017年11月收支情况表 2 2 3 2 3" xfId="8124" xr:uid="{00000000-0005-0000-0000-0000D80E0000}"/>
    <cellStyle name="差_2017年11月收支情况表 2 2 3 3" xfId="1924" xr:uid="{00000000-0005-0000-0000-0000D90E0000}"/>
    <cellStyle name="差_2017年11月收支情况表 2 2 3 3 2" xfId="10623" xr:uid="{00000000-0005-0000-0000-0000DA0E0000}"/>
    <cellStyle name="差_2017年11月收支情况表 2 2 4" xfId="1925" xr:uid="{00000000-0005-0000-0000-0000DB0E0000}"/>
    <cellStyle name="差_2017年11月收支情况表 2 2 4 2" xfId="1926" xr:uid="{00000000-0005-0000-0000-0000DC0E0000}"/>
    <cellStyle name="差_2017年11月收支情况表 2 2 4 2 2" xfId="10624" xr:uid="{00000000-0005-0000-0000-0000DD0E0000}"/>
    <cellStyle name="差_2017年11月收支情况表 2 2 4 2 3" xfId="8125" xr:uid="{00000000-0005-0000-0000-0000DE0E0000}"/>
    <cellStyle name="差_2017年11月收支情况表 2 2 4 3" xfId="1927" xr:uid="{00000000-0005-0000-0000-0000DF0E0000}"/>
    <cellStyle name="差_2017年11月收支情况表 2 2 4 3 2" xfId="10625" xr:uid="{00000000-0005-0000-0000-0000E00E0000}"/>
    <cellStyle name="差_2017年11月收支情况表 2 2 5" xfId="1928" xr:uid="{00000000-0005-0000-0000-0000E10E0000}"/>
    <cellStyle name="差_2017年11月收支情况表 2 2 5 2" xfId="10626" xr:uid="{00000000-0005-0000-0000-0000E20E0000}"/>
    <cellStyle name="差_2017年11月收支情况表 2 2 5 3" xfId="8126" xr:uid="{00000000-0005-0000-0000-0000E30E0000}"/>
    <cellStyle name="差_2017年11月收支情况表 2 3" xfId="1929" xr:uid="{00000000-0005-0000-0000-0000E40E0000}"/>
    <cellStyle name="差_2017年11月收支情况表 2 3 2" xfId="1930" xr:uid="{00000000-0005-0000-0000-0000E50E0000}"/>
    <cellStyle name="差_2017年11月收支情况表 2 3 2 2" xfId="1931" xr:uid="{00000000-0005-0000-0000-0000E60E0000}"/>
    <cellStyle name="差_2017年11月收支情况表 2 3 2 2 2" xfId="10627" xr:uid="{00000000-0005-0000-0000-0000E70E0000}"/>
    <cellStyle name="差_2017年11月收支情况表 2 3 2 2 3" xfId="8127" xr:uid="{00000000-0005-0000-0000-0000E80E0000}"/>
    <cellStyle name="差_2017年11月收支情况表 2 3 2 3" xfId="1932" xr:uid="{00000000-0005-0000-0000-0000E90E0000}"/>
    <cellStyle name="差_2017年11月收支情况表 2 3 2 3 2" xfId="10628" xr:uid="{00000000-0005-0000-0000-0000EA0E0000}"/>
    <cellStyle name="差_2017年11月收支情况表 2 3 3" xfId="1933" xr:uid="{00000000-0005-0000-0000-0000EB0E0000}"/>
    <cellStyle name="差_2017年11月收支情况表 2 3 3 2" xfId="10629" xr:uid="{00000000-0005-0000-0000-0000EC0E0000}"/>
    <cellStyle name="差_2017年11月收支情况表 2 3 3 3" xfId="8128" xr:uid="{00000000-0005-0000-0000-0000ED0E0000}"/>
    <cellStyle name="差_2017年11月收支情况表 2 3 4" xfId="1934" xr:uid="{00000000-0005-0000-0000-0000EE0E0000}"/>
    <cellStyle name="差_2017年11月收支情况表 2 3 4 2" xfId="10630" xr:uid="{00000000-0005-0000-0000-0000EF0E0000}"/>
    <cellStyle name="差_2017年11月收支情况表 2 4" xfId="1935" xr:uid="{00000000-0005-0000-0000-0000F00E0000}"/>
    <cellStyle name="差_2017年11月收支情况表 2 4 2" xfId="1936" xr:uid="{00000000-0005-0000-0000-0000F10E0000}"/>
    <cellStyle name="差_2017年11月收支情况表 2 4 2 2" xfId="10631" xr:uid="{00000000-0005-0000-0000-0000F20E0000}"/>
    <cellStyle name="差_2017年11月收支情况表 2 4 2 3" xfId="8129" xr:uid="{00000000-0005-0000-0000-0000F30E0000}"/>
    <cellStyle name="差_2017年11月收支情况表 2 4 3" xfId="1937" xr:uid="{00000000-0005-0000-0000-0000F40E0000}"/>
    <cellStyle name="差_2017年11月收支情况表 2 4 3 2" xfId="10632" xr:uid="{00000000-0005-0000-0000-0000F50E0000}"/>
    <cellStyle name="差_2017年11月收支情况表 2 5" xfId="1938" xr:uid="{00000000-0005-0000-0000-0000F60E0000}"/>
    <cellStyle name="差_2017年11月收支情况表 2 5 2" xfId="10633" xr:uid="{00000000-0005-0000-0000-0000F70E0000}"/>
    <cellStyle name="差_2017年11月收支情况表 2 5 3" xfId="8130" xr:uid="{00000000-0005-0000-0000-0000F80E0000}"/>
    <cellStyle name="差_2017年11月收支情况表 2 6" xfId="9444" xr:uid="{00000000-0005-0000-0000-0000F90E0000}"/>
    <cellStyle name="差_2017年11月收支情况表 3" xfId="438" xr:uid="{00000000-0005-0000-0000-0000FA0E0000}"/>
    <cellStyle name="差_2017年11月收支情况表 3 2" xfId="1939" xr:uid="{00000000-0005-0000-0000-0000FB0E0000}"/>
    <cellStyle name="差_2017年11月收支情况表 3 2 2" xfId="1940" xr:uid="{00000000-0005-0000-0000-0000FC0E0000}"/>
    <cellStyle name="差_2017年11月收支情况表 3 2 2 2" xfId="1941" xr:uid="{00000000-0005-0000-0000-0000FD0E0000}"/>
    <cellStyle name="差_2017年11月收支情况表 3 2 2 2 2" xfId="10634" xr:uid="{00000000-0005-0000-0000-0000FE0E0000}"/>
    <cellStyle name="差_2017年11月收支情况表 3 2 2 2 3" xfId="8131" xr:uid="{00000000-0005-0000-0000-0000FF0E0000}"/>
    <cellStyle name="差_2017年11月收支情况表 3 2 2 3" xfId="1942" xr:uid="{00000000-0005-0000-0000-0000000F0000}"/>
    <cellStyle name="差_2017年11月收支情况表 3 2 2 3 2" xfId="10635" xr:uid="{00000000-0005-0000-0000-0000010F0000}"/>
    <cellStyle name="差_2017年11月收支情况表 3 2 3" xfId="1943" xr:uid="{00000000-0005-0000-0000-0000020F0000}"/>
    <cellStyle name="差_2017年11月收支情况表 3 2 3 2" xfId="10636" xr:uid="{00000000-0005-0000-0000-0000030F0000}"/>
    <cellStyle name="差_2017年11月收支情况表 3 2 3 3" xfId="8132" xr:uid="{00000000-0005-0000-0000-0000040F0000}"/>
    <cellStyle name="差_2017年11月收支情况表 3 2 4" xfId="1944" xr:uid="{00000000-0005-0000-0000-0000050F0000}"/>
    <cellStyle name="差_2017年11月收支情况表 3 2 4 2" xfId="10637" xr:uid="{00000000-0005-0000-0000-0000060F0000}"/>
    <cellStyle name="差_2017年11月收支情况表 3 3" xfId="1945" xr:uid="{00000000-0005-0000-0000-0000070F0000}"/>
    <cellStyle name="差_2017年11月收支情况表 3 3 2" xfId="1946" xr:uid="{00000000-0005-0000-0000-0000080F0000}"/>
    <cellStyle name="差_2017年11月收支情况表 3 3 2 2" xfId="10638" xr:uid="{00000000-0005-0000-0000-0000090F0000}"/>
    <cellStyle name="差_2017年11月收支情况表 3 3 2 3" xfId="8133" xr:uid="{00000000-0005-0000-0000-00000A0F0000}"/>
    <cellStyle name="差_2017年11月收支情况表 3 3 3" xfId="1947" xr:uid="{00000000-0005-0000-0000-00000B0F0000}"/>
    <cellStyle name="差_2017年11月收支情况表 3 3 3 2" xfId="10639" xr:uid="{00000000-0005-0000-0000-00000C0F0000}"/>
    <cellStyle name="差_2017年11月收支情况表 3 4" xfId="1948" xr:uid="{00000000-0005-0000-0000-00000D0F0000}"/>
    <cellStyle name="差_2017年11月收支情况表 3 4 2" xfId="1949" xr:uid="{00000000-0005-0000-0000-00000E0F0000}"/>
    <cellStyle name="差_2017年11月收支情况表 3 4 2 2" xfId="10640" xr:uid="{00000000-0005-0000-0000-00000F0F0000}"/>
    <cellStyle name="差_2017年11月收支情况表 3 4 2 3" xfId="8134" xr:uid="{00000000-0005-0000-0000-0000100F0000}"/>
    <cellStyle name="差_2017年11月收支情况表 3 4 3" xfId="1950" xr:uid="{00000000-0005-0000-0000-0000110F0000}"/>
    <cellStyle name="差_2017年11月收支情况表 3 4 3 2" xfId="10641" xr:uid="{00000000-0005-0000-0000-0000120F0000}"/>
    <cellStyle name="差_2017年11月收支情况表 3 5" xfId="1951" xr:uid="{00000000-0005-0000-0000-0000130F0000}"/>
    <cellStyle name="差_2017年11月收支情况表 3 5 2" xfId="10642" xr:uid="{00000000-0005-0000-0000-0000140F0000}"/>
    <cellStyle name="差_2017年11月收支情况表 3 5 3" xfId="8135" xr:uid="{00000000-0005-0000-0000-0000150F0000}"/>
    <cellStyle name="差_2017年11月收支情况表 4" xfId="1952" xr:uid="{00000000-0005-0000-0000-0000160F0000}"/>
    <cellStyle name="差_2017年11月收支情况表 4 2" xfId="1953" xr:uid="{00000000-0005-0000-0000-0000170F0000}"/>
    <cellStyle name="差_2017年11月收支情况表 4 2 2" xfId="1954" xr:uid="{00000000-0005-0000-0000-0000180F0000}"/>
    <cellStyle name="差_2017年11月收支情况表 4 2 2 2" xfId="10643" xr:uid="{00000000-0005-0000-0000-0000190F0000}"/>
    <cellStyle name="差_2017年11月收支情况表 4 2 2 3" xfId="8136" xr:uid="{00000000-0005-0000-0000-00001A0F0000}"/>
    <cellStyle name="差_2017年11月收支情况表 4 2 3" xfId="1955" xr:uid="{00000000-0005-0000-0000-00001B0F0000}"/>
    <cellStyle name="差_2017年11月收支情况表 4 2 3 2" xfId="10644" xr:uid="{00000000-0005-0000-0000-00001C0F0000}"/>
    <cellStyle name="差_2017年11月收支情况表 4 3" xfId="1956" xr:uid="{00000000-0005-0000-0000-00001D0F0000}"/>
    <cellStyle name="差_2017年11月收支情况表 4 3 2" xfId="10645" xr:uid="{00000000-0005-0000-0000-00001E0F0000}"/>
    <cellStyle name="差_2017年11月收支情况表 4 3 3" xfId="8137" xr:uid="{00000000-0005-0000-0000-00001F0F0000}"/>
    <cellStyle name="差_2017年11月收支情况表 4 4" xfId="1957" xr:uid="{00000000-0005-0000-0000-0000200F0000}"/>
    <cellStyle name="差_2017年11月收支情况表 4 4 2" xfId="10646" xr:uid="{00000000-0005-0000-0000-0000210F0000}"/>
    <cellStyle name="差_2017年11月收支情况表 5" xfId="1958" xr:uid="{00000000-0005-0000-0000-0000220F0000}"/>
    <cellStyle name="差_2017年11月收支情况表 5 2" xfId="1959" xr:uid="{00000000-0005-0000-0000-0000230F0000}"/>
    <cellStyle name="差_2017年11月收支情况表 5 2 2" xfId="10647" xr:uid="{00000000-0005-0000-0000-0000240F0000}"/>
    <cellStyle name="差_2017年11月收支情况表 5 2 3" xfId="8138" xr:uid="{00000000-0005-0000-0000-0000250F0000}"/>
    <cellStyle name="差_2017年11月收支情况表 5 3" xfId="1960" xr:uid="{00000000-0005-0000-0000-0000260F0000}"/>
    <cellStyle name="差_2017年11月收支情况表 5 3 2" xfId="10648" xr:uid="{00000000-0005-0000-0000-0000270F0000}"/>
    <cellStyle name="差_2017年11月收支情况表 6" xfId="1961" xr:uid="{00000000-0005-0000-0000-0000280F0000}"/>
    <cellStyle name="差_2017年11月收支情况表 6 2" xfId="10649" xr:uid="{00000000-0005-0000-0000-0000290F0000}"/>
    <cellStyle name="差_2017年11月收支情况表 6 3" xfId="8139" xr:uid="{00000000-0005-0000-0000-00002A0F0000}"/>
    <cellStyle name="差_2017年11月收支情况表 7" xfId="9443" xr:uid="{00000000-0005-0000-0000-00002B0F0000}"/>
    <cellStyle name="差_2017年4月收支情况表" xfId="66" xr:uid="{00000000-0005-0000-0000-00002C0F0000}"/>
    <cellStyle name="差_2017年4月收支情况表 2" xfId="67" xr:uid="{00000000-0005-0000-0000-00002D0F0000}"/>
    <cellStyle name="差_2017年4月收支情况表 2 2" xfId="68" xr:uid="{00000000-0005-0000-0000-00002E0F0000}"/>
    <cellStyle name="差_2017年4月收支情况表 2 2 2" xfId="434" xr:uid="{00000000-0005-0000-0000-00002F0F0000}"/>
    <cellStyle name="差_2017年4月收支情况表 2 2 2 2" xfId="1962" xr:uid="{00000000-0005-0000-0000-0000300F0000}"/>
    <cellStyle name="差_2017年4月收支情况表 2 2 2 2 2" xfId="1963" xr:uid="{00000000-0005-0000-0000-0000310F0000}"/>
    <cellStyle name="差_2017年4月收支情况表 2 2 2 2 2 2" xfId="1964" xr:uid="{00000000-0005-0000-0000-0000320F0000}"/>
    <cellStyle name="差_2017年4月收支情况表 2 2 2 2 2 2 2" xfId="10650" xr:uid="{00000000-0005-0000-0000-0000330F0000}"/>
    <cellStyle name="差_2017年4月收支情况表 2 2 2 2 2 2 3" xfId="8140" xr:uid="{00000000-0005-0000-0000-0000340F0000}"/>
    <cellStyle name="差_2017年4月收支情况表 2 2 2 2 2 3" xfId="1965" xr:uid="{00000000-0005-0000-0000-0000350F0000}"/>
    <cellStyle name="差_2017年4月收支情况表 2 2 2 2 2 3 2" xfId="10651" xr:uid="{00000000-0005-0000-0000-0000360F0000}"/>
    <cellStyle name="差_2017年4月收支情况表 2 2 2 2 3" xfId="1966" xr:uid="{00000000-0005-0000-0000-0000370F0000}"/>
    <cellStyle name="差_2017年4月收支情况表 2 2 2 2 3 2" xfId="10652" xr:uid="{00000000-0005-0000-0000-0000380F0000}"/>
    <cellStyle name="差_2017年4月收支情况表 2 2 2 2 3 3" xfId="8141" xr:uid="{00000000-0005-0000-0000-0000390F0000}"/>
    <cellStyle name="差_2017年4月收支情况表 2 2 2 2 4" xfId="1967" xr:uid="{00000000-0005-0000-0000-00003A0F0000}"/>
    <cellStyle name="差_2017年4月收支情况表 2 2 2 2 4 2" xfId="10653" xr:uid="{00000000-0005-0000-0000-00003B0F0000}"/>
    <cellStyle name="差_2017年4月收支情况表 2 2 2 3" xfId="1968" xr:uid="{00000000-0005-0000-0000-00003C0F0000}"/>
    <cellStyle name="差_2017年4月收支情况表 2 2 2 3 2" xfId="1969" xr:uid="{00000000-0005-0000-0000-00003D0F0000}"/>
    <cellStyle name="差_2017年4月收支情况表 2 2 2 3 2 2" xfId="10654" xr:uid="{00000000-0005-0000-0000-00003E0F0000}"/>
    <cellStyle name="差_2017年4月收支情况表 2 2 2 3 2 3" xfId="8142" xr:uid="{00000000-0005-0000-0000-00003F0F0000}"/>
    <cellStyle name="差_2017年4月收支情况表 2 2 2 3 3" xfId="1970" xr:uid="{00000000-0005-0000-0000-0000400F0000}"/>
    <cellStyle name="差_2017年4月收支情况表 2 2 2 3 3 2" xfId="10655" xr:uid="{00000000-0005-0000-0000-0000410F0000}"/>
    <cellStyle name="差_2017年4月收支情况表 2 2 2 4" xfId="1971" xr:uid="{00000000-0005-0000-0000-0000420F0000}"/>
    <cellStyle name="差_2017年4月收支情况表 2 2 2 4 2" xfId="1972" xr:uid="{00000000-0005-0000-0000-0000430F0000}"/>
    <cellStyle name="差_2017年4月收支情况表 2 2 2 4 2 2" xfId="10656" xr:uid="{00000000-0005-0000-0000-0000440F0000}"/>
    <cellStyle name="差_2017年4月收支情况表 2 2 2 4 2 3" xfId="8143" xr:uid="{00000000-0005-0000-0000-0000450F0000}"/>
    <cellStyle name="差_2017年4月收支情况表 2 2 2 4 3" xfId="1973" xr:uid="{00000000-0005-0000-0000-0000460F0000}"/>
    <cellStyle name="差_2017年4月收支情况表 2 2 2 4 3 2" xfId="10657" xr:uid="{00000000-0005-0000-0000-0000470F0000}"/>
    <cellStyle name="差_2017年4月收支情况表 2 2 2 5" xfId="1974" xr:uid="{00000000-0005-0000-0000-0000480F0000}"/>
    <cellStyle name="差_2017年4月收支情况表 2 2 2 5 2" xfId="10658" xr:uid="{00000000-0005-0000-0000-0000490F0000}"/>
    <cellStyle name="差_2017年4月收支情况表 2 2 2 5 3" xfId="8144" xr:uid="{00000000-0005-0000-0000-00004A0F0000}"/>
    <cellStyle name="差_2017年4月收支情况表 2 2 3" xfId="1975" xr:uid="{00000000-0005-0000-0000-00004B0F0000}"/>
    <cellStyle name="差_2017年4月收支情况表 2 2 3 2" xfId="1976" xr:uid="{00000000-0005-0000-0000-00004C0F0000}"/>
    <cellStyle name="差_2017年4月收支情况表 2 2 3 2 2" xfId="1977" xr:uid="{00000000-0005-0000-0000-00004D0F0000}"/>
    <cellStyle name="差_2017年4月收支情况表 2 2 3 2 2 2" xfId="10659" xr:uid="{00000000-0005-0000-0000-00004E0F0000}"/>
    <cellStyle name="差_2017年4月收支情况表 2 2 3 2 2 3" xfId="8145" xr:uid="{00000000-0005-0000-0000-00004F0F0000}"/>
    <cellStyle name="差_2017年4月收支情况表 2 2 3 2 3" xfId="1978" xr:uid="{00000000-0005-0000-0000-0000500F0000}"/>
    <cellStyle name="差_2017年4月收支情况表 2 2 3 2 3 2" xfId="10660" xr:uid="{00000000-0005-0000-0000-0000510F0000}"/>
    <cellStyle name="差_2017年4月收支情况表 2 2 3 3" xfId="1979" xr:uid="{00000000-0005-0000-0000-0000520F0000}"/>
    <cellStyle name="差_2017年4月收支情况表 2 2 3 3 2" xfId="10661" xr:uid="{00000000-0005-0000-0000-0000530F0000}"/>
    <cellStyle name="差_2017年4月收支情况表 2 2 3 3 3" xfId="8146" xr:uid="{00000000-0005-0000-0000-0000540F0000}"/>
    <cellStyle name="差_2017年4月收支情况表 2 2 3 4" xfId="1980" xr:uid="{00000000-0005-0000-0000-0000550F0000}"/>
    <cellStyle name="差_2017年4月收支情况表 2 2 3 4 2" xfId="10662" xr:uid="{00000000-0005-0000-0000-0000560F0000}"/>
    <cellStyle name="差_2017年4月收支情况表 2 2 4" xfId="1981" xr:uid="{00000000-0005-0000-0000-0000570F0000}"/>
    <cellStyle name="差_2017年4月收支情况表 2 2 4 2" xfId="1982" xr:uid="{00000000-0005-0000-0000-0000580F0000}"/>
    <cellStyle name="差_2017年4月收支情况表 2 2 4 2 2" xfId="10663" xr:uid="{00000000-0005-0000-0000-0000590F0000}"/>
    <cellStyle name="差_2017年4月收支情况表 2 2 4 2 3" xfId="8147" xr:uid="{00000000-0005-0000-0000-00005A0F0000}"/>
    <cellStyle name="差_2017年4月收支情况表 2 2 4 3" xfId="1983" xr:uid="{00000000-0005-0000-0000-00005B0F0000}"/>
    <cellStyle name="差_2017年4月收支情况表 2 2 4 3 2" xfId="10664" xr:uid="{00000000-0005-0000-0000-00005C0F0000}"/>
    <cellStyle name="差_2017年4月收支情况表 2 2 5" xfId="1984" xr:uid="{00000000-0005-0000-0000-00005D0F0000}"/>
    <cellStyle name="差_2017年4月收支情况表 2 2 5 2" xfId="10665" xr:uid="{00000000-0005-0000-0000-00005E0F0000}"/>
    <cellStyle name="差_2017年4月收支情况表 2 2 5 3" xfId="8148" xr:uid="{00000000-0005-0000-0000-00005F0F0000}"/>
    <cellStyle name="差_2017年4月收支情况表 2 2 6" xfId="9447" xr:uid="{00000000-0005-0000-0000-0000600F0000}"/>
    <cellStyle name="差_2017年4月收支情况表 2 3" xfId="435" xr:uid="{00000000-0005-0000-0000-0000610F0000}"/>
    <cellStyle name="差_2017年4月收支情况表 2 3 2" xfId="1985" xr:uid="{00000000-0005-0000-0000-0000620F0000}"/>
    <cellStyle name="差_2017年4月收支情况表 2 3 2 2" xfId="1986" xr:uid="{00000000-0005-0000-0000-0000630F0000}"/>
    <cellStyle name="差_2017年4月收支情况表 2 3 2 2 2" xfId="1987" xr:uid="{00000000-0005-0000-0000-0000640F0000}"/>
    <cellStyle name="差_2017年4月收支情况表 2 3 2 2 2 2" xfId="10666" xr:uid="{00000000-0005-0000-0000-0000650F0000}"/>
    <cellStyle name="差_2017年4月收支情况表 2 3 2 2 2 3" xfId="8149" xr:uid="{00000000-0005-0000-0000-0000660F0000}"/>
    <cellStyle name="差_2017年4月收支情况表 2 3 2 2 3" xfId="1988" xr:uid="{00000000-0005-0000-0000-0000670F0000}"/>
    <cellStyle name="差_2017年4月收支情况表 2 3 2 2 3 2" xfId="10667" xr:uid="{00000000-0005-0000-0000-0000680F0000}"/>
    <cellStyle name="差_2017年4月收支情况表 2 3 2 3" xfId="1989" xr:uid="{00000000-0005-0000-0000-0000690F0000}"/>
    <cellStyle name="差_2017年4月收支情况表 2 3 2 3 2" xfId="10668" xr:uid="{00000000-0005-0000-0000-00006A0F0000}"/>
    <cellStyle name="差_2017年4月收支情况表 2 3 2 3 3" xfId="8150" xr:uid="{00000000-0005-0000-0000-00006B0F0000}"/>
    <cellStyle name="差_2017年4月收支情况表 2 3 2 4" xfId="1990" xr:uid="{00000000-0005-0000-0000-00006C0F0000}"/>
    <cellStyle name="差_2017年4月收支情况表 2 3 2 4 2" xfId="10669" xr:uid="{00000000-0005-0000-0000-00006D0F0000}"/>
    <cellStyle name="差_2017年4月收支情况表 2 3 3" xfId="1991" xr:uid="{00000000-0005-0000-0000-00006E0F0000}"/>
    <cellStyle name="差_2017年4月收支情况表 2 3 3 2" xfId="1992" xr:uid="{00000000-0005-0000-0000-00006F0F0000}"/>
    <cellStyle name="差_2017年4月收支情况表 2 3 3 2 2" xfId="10670" xr:uid="{00000000-0005-0000-0000-0000700F0000}"/>
    <cellStyle name="差_2017年4月收支情况表 2 3 3 2 3" xfId="8151" xr:uid="{00000000-0005-0000-0000-0000710F0000}"/>
    <cellStyle name="差_2017年4月收支情况表 2 3 3 3" xfId="1993" xr:uid="{00000000-0005-0000-0000-0000720F0000}"/>
    <cellStyle name="差_2017年4月收支情况表 2 3 3 3 2" xfId="10671" xr:uid="{00000000-0005-0000-0000-0000730F0000}"/>
    <cellStyle name="差_2017年4月收支情况表 2 3 4" xfId="1994" xr:uid="{00000000-0005-0000-0000-0000740F0000}"/>
    <cellStyle name="差_2017年4月收支情况表 2 3 4 2" xfId="1995" xr:uid="{00000000-0005-0000-0000-0000750F0000}"/>
    <cellStyle name="差_2017年4月收支情况表 2 3 4 2 2" xfId="10672" xr:uid="{00000000-0005-0000-0000-0000760F0000}"/>
    <cellStyle name="差_2017年4月收支情况表 2 3 4 2 3" xfId="8152" xr:uid="{00000000-0005-0000-0000-0000770F0000}"/>
    <cellStyle name="差_2017年4月收支情况表 2 3 4 3" xfId="1996" xr:uid="{00000000-0005-0000-0000-0000780F0000}"/>
    <cellStyle name="差_2017年4月收支情况表 2 3 4 3 2" xfId="10673" xr:uid="{00000000-0005-0000-0000-0000790F0000}"/>
    <cellStyle name="差_2017年4月收支情况表 2 3 5" xfId="1997" xr:uid="{00000000-0005-0000-0000-00007A0F0000}"/>
    <cellStyle name="差_2017年4月收支情况表 2 3 5 2" xfId="10674" xr:uid="{00000000-0005-0000-0000-00007B0F0000}"/>
    <cellStyle name="差_2017年4月收支情况表 2 3 5 3" xfId="8153" xr:uid="{00000000-0005-0000-0000-00007C0F0000}"/>
    <cellStyle name="差_2017年4月收支情况表 2 4" xfId="1998" xr:uid="{00000000-0005-0000-0000-00007D0F0000}"/>
    <cellStyle name="差_2017年4月收支情况表 2 4 2" xfId="1999" xr:uid="{00000000-0005-0000-0000-00007E0F0000}"/>
    <cellStyle name="差_2017年4月收支情况表 2 4 2 2" xfId="2000" xr:uid="{00000000-0005-0000-0000-00007F0F0000}"/>
    <cellStyle name="差_2017年4月收支情况表 2 4 2 2 2" xfId="10675" xr:uid="{00000000-0005-0000-0000-0000800F0000}"/>
    <cellStyle name="差_2017年4月收支情况表 2 4 2 2 3" xfId="8154" xr:uid="{00000000-0005-0000-0000-0000810F0000}"/>
    <cellStyle name="差_2017年4月收支情况表 2 4 2 3" xfId="2001" xr:uid="{00000000-0005-0000-0000-0000820F0000}"/>
    <cellStyle name="差_2017年4月收支情况表 2 4 2 3 2" xfId="10676" xr:uid="{00000000-0005-0000-0000-0000830F0000}"/>
    <cellStyle name="差_2017年4月收支情况表 2 4 3" xfId="2002" xr:uid="{00000000-0005-0000-0000-0000840F0000}"/>
    <cellStyle name="差_2017年4月收支情况表 2 4 3 2" xfId="10677" xr:uid="{00000000-0005-0000-0000-0000850F0000}"/>
    <cellStyle name="差_2017年4月收支情况表 2 4 3 3" xfId="8155" xr:uid="{00000000-0005-0000-0000-0000860F0000}"/>
    <cellStyle name="差_2017年4月收支情况表 2 4 4" xfId="2003" xr:uid="{00000000-0005-0000-0000-0000870F0000}"/>
    <cellStyle name="差_2017年4月收支情况表 2 4 4 2" xfId="10678" xr:uid="{00000000-0005-0000-0000-0000880F0000}"/>
    <cellStyle name="差_2017年4月收支情况表 2 5" xfId="2004" xr:uid="{00000000-0005-0000-0000-0000890F0000}"/>
    <cellStyle name="差_2017年4月收支情况表 2 5 2" xfId="2005" xr:uid="{00000000-0005-0000-0000-00008A0F0000}"/>
    <cellStyle name="差_2017年4月收支情况表 2 5 2 2" xfId="10679" xr:uid="{00000000-0005-0000-0000-00008B0F0000}"/>
    <cellStyle name="差_2017年4月收支情况表 2 5 2 3" xfId="8156" xr:uid="{00000000-0005-0000-0000-00008C0F0000}"/>
    <cellStyle name="差_2017年4月收支情况表 2 5 3" xfId="2006" xr:uid="{00000000-0005-0000-0000-00008D0F0000}"/>
    <cellStyle name="差_2017年4月收支情况表 2 5 3 2" xfId="10680" xr:uid="{00000000-0005-0000-0000-00008E0F0000}"/>
    <cellStyle name="差_2017年4月收支情况表 2 6" xfId="2007" xr:uid="{00000000-0005-0000-0000-00008F0F0000}"/>
    <cellStyle name="差_2017年4月收支情况表 2 6 2" xfId="10681" xr:uid="{00000000-0005-0000-0000-0000900F0000}"/>
    <cellStyle name="差_2017年4月收支情况表 2 6 3" xfId="8157" xr:uid="{00000000-0005-0000-0000-0000910F0000}"/>
    <cellStyle name="差_2017年4月收支情况表 2 7" xfId="9446" xr:uid="{00000000-0005-0000-0000-0000920F0000}"/>
    <cellStyle name="差_2017年4月收支情况表 3" xfId="69" xr:uid="{00000000-0005-0000-0000-0000930F0000}"/>
    <cellStyle name="差_2017年4月收支情况表 3 2" xfId="433" xr:uid="{00000000-0005-0000-0000-0000940F0000}"/>
    <cellStyle name="差_2017年4月收支情况表 3 2 2" xfId="2008" xr:uid="{00000000-0005-0000-0000-0000950F0000}"/>
    <cellStyle name="差_2017年4月收支情况表 3 2 2 2" xfId="2009" xr:uid="{00000000-0005-0000-0000-0000960F0000}"/>
    <cellStyle name="差_2017年4月收支情况表 3 2 2 2 2" xfId="2010" xr:uid="{00000000-0005-0000-0000-0000970F0000}"/>
    <cellStyle name="差_2017年4月收支情况表 3 2 2 2 2 2" xfId="10682" xr:uid="{00000000-0005-0000-0000-0000980F0000}"/>
    <cellStyle name="差_2017年4月收支情况表 3 2 2 2 2 3" xfId="8158" xr:uid="{00000000-0005-0000-0000-0000990F0000}"/>
    <cellStyle name="差_2017年4月收支情况表 3 2 2 2 3" xfId="2011" xr:uid="{00000000-0005-0000-0000-00009A0F0000}"/>
    <cellStyle name="差_2017年4月收支情况表 3 2 2 2 3 2" xfId="10683" xr:uid="{00000000-0005-0000-0000-00009B0F0000}"/>
    <cellStyle name="差_2017年4月收支情况表 3 2 2 3" xfId="2012" xr:uid="{00000000-0005-0000-0000-00009C0F0000}"/>
    <cellStyle name="差_2017年4月收支情况表 3 2 2 3 2" xfId="10684" xr:uid="{00000000-0005-0000-0000-00009D0F0000}"/>
    <cellStyle name="差_2017年4月收支情况表 3 2 2 3 3" xfId="8159" xr:uid="{00000000-0005-0000-0000-00009E0F0000}"/>
    <cellStyle name="差_2017年4月收支情况表 3 2 2 4" xfId="2013" xr:uid="{00000000-0005-0000-0000-00009F0F0000}"/>
    <cellStyle name="差_2017年4月收支情况表 3 2 2 4 2" xfId="10685" xr:uid="{00000000-0005-0000-0000-0000A00F0000}"/>
    <cellStyle name="差_2017年4月收支情况表 3 2 3" xfId="2014" xr:uid="{00000000-0005-0000-0000-0000A10F0000}"/>
    <cellStyle name="差_2017年4月收支情况表 3 2 3 2" xfId="2015" xr:uid="{00000000-0005-0000-0000-0000A20F0000}"/>
    <cellStyle name="差_2017年4月收支情况表 3 2 3 2 2" xfId="10686" xr:uid="{00000000-0005-0000-0000-0000A30F0000}"/>
    <cellStyle name="差_2017年4月收支情况表 3 2 3 2 3" xfId="8160" xr:uid="{00000000-0005-0000-0000-0000A40F0000}"/>
    <cellStyle name="差_2017年4月收支情况表 3 2 3 3" xfId="2016" xr:uid="{00000000-0005-0000-0000-0000A50F0000}"/>
    <cellStyle name="差_2017年4月收支情况表 3 2 3 3 2" xfId="10687" xr:uid="{00000000-0005-0000-0000-0000A60F0000}"/>
    <cellStyle name="差_2017年4月收支情况表 3 2 4" xfId="2017" xr:uid="{00000000-0005-0000-0000-0000A70F0000}"/>
    <cellStyle name="差_2017年4月收支情况表 3 2 4 2" xfId="2018" xr:uid="{00000000-0005-0000-0000-0000A80F0000}"/>
    <cellStyle name="差_2017年4月收支情况表 3 2 4 2 2" xfId="10688" xr:uid="{00000000-0005-0000-0000-0000A90F0000}"/>
    <cellStyle name="差_2017年4月收支情况表 3 2 4 2 3" xfId="8161" xr:uid="{00000000-0005-0000-0000-0000AA0F0000}"/>
    <cellStyle name="差_2017年4月收支情况表 3 2 4 3" xfId="2019" xr:uid="{00000000-0005-0000-0000-0000AB0F0000}"/>
    <cellStyle name="差_2017年4月收支情况表 3 2 4 3 2" xfId="10689" xr:uid="{00000000-0005-0000-0000-0000AC0F0000}"/>
    <cellStyle name="差_2017年4月收支情况表 3 2 5" xfId="2020" xr:uid="{00000000-0005-0000-0000-0000AD0F0000}"/>
    <cellStyle name="差_2017年4月收支情况表 3 2 5 2" xfId="10690" xr:uid="{00000000-0005-0000-0000-0000AE0F0000}"/>
    <cellStyle name="差_2017年4月收支情况表 3 2 5 3" xfId="8162" xr:uid="{00000000-0005-0000-0000-0000AF0F0000}"/>
    <cellStyle name="差_2017年4月收支情况表 3 3" xfId="2021" xr:uid="{00000000-0005-0000-0000-0000B00F0000}"/>
    <cellStyle name="差_2017年4月收支情况表 3 3 2" xfId="2022" xr:uid="{00000000-0005-0000-0000-0000B10F0000}"/>
    <cellStyle name="差_2017年4月收支情况表 3 3 2 2" xfId="2023" xr:uid="{00000000-0005-0000-0000-0000B20F0000}"/>
    <cellStyle name="差_2017年4月收支情况表 3 3 2 2 2" xfId="10691" xr:uid="{00000000-0005-0000-0000-0000B30F0000}"/>
    <cellStyle name="差_2017年4月收支情况表 3 3 2 2 3" xfId="8163" xr:uid="{00000000-0005-0000-0000-0000B40F0000}"/>
    <cellStyle name="差_2017年4月收支情况表 3 3 2 3" xfId="2024" xr:uid="{00000000-0005-0000-0000-0000B50F0000}"/>
    <cellStyle name="差_2017年4月收支情况表 3 3 2 3 2" xfId="10692" xr:uid="{00000000-0005-0000-0000-0000B60F0000}"/>
    <cellStyle name="差_2017年4月收支情况表 3 3 3" xfId="2025" xr:uid="{00000000-0005-0000-0000-0000B70F0000}"/>
    <cellStyle name="差_2017年4月收支情况表 3 3 3 2" xfId="10693" xr:uid="{00000000-0005-0000-0000-0000B80F0000}"/>
    <cellStyle name="差_2017年4月收支情况表 3 3 3 3" xfId="8164" xr:uid="{00000000-0005-0000-0000-0000B90F0000}"/>
    <cellStyle name="差_2017年4月收支情况表 3 3 4" xfId="2026" xr:uid="{00000000-0005-0000-0000-0000BA0F0000}"/>
    <cellStyle name="差_2017年4月收支情况表 3 3 4 2" xfId="10694" xr:uid="{00000000-0005-0000-0000-0000BB0F0000}"/>
    <cellStyle name="差_2017年4月收支情况表 3 4" xfId="2027" xr:uid="{00000000-0005-0000-0000-0000BC0F0000}"/>
    <cellStyle name="差_2017年4月收支情况表 3 4 2" xfId="2028" xr:uid="{00000000-0005-0000-0000-0000BD0F0000}"/>
    <cellStyle name="差_2017年4月收支情况表 3 4 2 2" xfId="10695" xr:uid="{00000000-0005-0000-0000-0000BE0F0000}"/>
    <cellStyle name="差_2017年4月收支情况表 3 4 2 3" xfId="8165" xr:uid="{00000000-0005-0000-0000-0000BF0F0000}"/>
    <cellStyle name="差_2017年4月收支情况表 3 4 3" xfId="2029" xr:uid="{00000000-0005-0000-0000-0000C00F0000}"/>
    <cellStyle name="差_2017年4月收支情况表 3 4 3 2" xfId="10696" xr:uid="{00000000-0005-0000-0000-0000C10F0000}"/>
    <cellStyle name="差_2017年4月收支情况表 3 5" xfId="2030" xr:uid="{00000000-0005-0000-0000-0000C20F0000}"/>
    <cellStyle name="差_2017年4月收支情况表 3 5 2" xfId="10697" xr:uid="{00000000-0005-0000-0000-0000C30F0000}"/>
    <cellStyle name="差_2017年4月收支情况表 3 5 3" xfId="8166" xr:uid="{00000000-0005-0000-0000-0000C40F0000}"/>
    <cellStyle name="差_2017年4月收支情况表 3 6" xfId="9448" xr:uid="{00000000-0005-0000-0000-0000C50F0000}"/>
    <cellStyle name="差_2017年4月收支情况表 4" xfId="436" xr:uid="{00000000-0005-0000-0000-0000C60F0000}"/>
    <cellStyle name="差_2017年4月收支情况表 4 2" xfId="2031" xr:uid="{00000000-0005-0000-0000-0000C70F0000}"/>
    <cellStyle name="差_2017年4月收支情况表 4 2 2" xfId="2032" xr:uid="{00000000-0005-0000-0000-0000C80F0000}"/>
    <cellStyle name="差_2017年4月收支情况表 4 2 2 2" xfId="2033" xr:uid="{00000000-0005-0000-0000-0000C90F0000}"/>
    <cellStyle name="差_2017年4月收支情况表 4 2 2 2 2" xfId="10698" xr:uid="{00000000-0005-0000-0000-0000CA0F0000}"/>
    <cellStyle name="差_2017年4月收支情况表 4 2 2 2 3" xfId="8167" xr:uid="{00000000-0005-0000-0000-0000CB0F0000}"/>
    <cellStyle name="差_2017年4月收支情况表 4 2 2 3" xfId="2034" xr:uid="{00000000-0005-0000-0000-0000CC0F0000}"/>
    <cellStyle name="差_2017年4月收支情况表 4 2 2 3 2" xfId="10699" xr:uid="{00000000-0005-0000-0000-0000CD0F0000}"/>
    <cellStyle name="差_2017年4月收支情况表 4 2 3" xfId="2035" xr:uid="{00000000-0005-0000-0000-0000CE0F0000}"/>
    <cellStyle name="差_2017年4月收支情况表 4 2 3 2" xfId="10700" xr:uid="{00000000-0005-0000-0000-0000CF0F0000}"/>
    <cellStyle name="差_2017年4月收支情况表 4 2 3 3" xfId="8168" xr:uid="{00000000-0005-0000-0000-0000D00F0000}"/>
    <cellStyle name="差_2017年4月收支情况表 4 2 4" xfId="2036" xr:uid="{00000000-0005-0000-0000-0000D10F0000}"/>
    <cellStyle name="差_2017年4月收支情况表 4 2 4 2" xfId="10701" xr:uid="{00000000-0005-0000-0000-0000D20F0000}"/>
    <cellStyle name="差_2017年4月收支情况表 4 3" xfId="2037" xr:uid="{00000000-0005-0000-0000-0000D30F0000}"/>
    <cellStyle name="差_2017年4月收支情况表 4 3 2" xfId="2038" xr:uid="{00000000-0005-0000-0000-0000D40F0000}"/>
    <cellStyle name="差_2017年4月收支情况表 4 3 2 2" xfId="10702" xr:uid="{00000000-0005-0000-0000-0000D50F0000}"/>
    <cellStyle name="差_2017年4月收支情况表 4 3 2 3" xfId="8169" xr:uid="{00000000-0005-0000-0000-0000D60F0000}"/>
    <cellStyle name="差_2017年4月收支情况表 4 3 3" xfId="2039" xr:uid="{00000000-0005-0000-0000-0000D70F0000}"/>
    <cellStyle name="差_2017年4月收支情况表 4 3 3 2" xfId="10703" xr:uid="{00000000-0005-0000-0000-0000D80F0000}"/>
    <cellStyle name="差_2017年4月收支情况表 4 4" xfId="2040" xr:uid="{00000000-0005-0000-0000-0000D90F0000}"/>
    <cellStyle name="差_2017年4月收支情况表 4 4 2" xfId="2041" xr:uid="{00000000-0005-0000-0000-0000DA0F0000}"/>
    <cellStyle name="差_2017年4月收支情况表 4 4 2 2" xfId="10704" xr:uid="{00000000-0005-0000-0000-0000DB0F0000}"/>
    <cellStyle name="差_2017年4月收支情况表 4 4 2 3" xfId="8170" xr:uid="{00000000-0005-0000-0000-0000DC0F0000}"/>
    <cellStyle name="差_2017年4月收支情况表 4 4 3" xfId="2042" xr:uid="{00000000-0005-0000-0000-0000DD0F0000}"/>
    <cellStyle name="差_2017年4月收支情况表 4 4 3 2" xfId="10705" xr:uid="{00000000-0005-0000-0000-0000DE0F0000}"/>
    <cellStyle name="差_2017年4月收支情况表 4 5" xfId="2043" xr:uid="{00000000-0005-0000-0000-0000DF0F0000}"/>
    <cellStyle name="差_2017年4月收支情况表 4 5 2" xfId="10706" xr:uid="{00000000-0005-0000-0000-0000E00F0000}"/>
    <cellStyle name="差_2017年4月收支情况表 4 5 3" xfId="8171" xr:uid="{00000000-0005-0000-0000-0000E10F0000}"/>
    <cellStyle name="差_2017年4月收支情况表 5" xfId="2044" xr:uid="{00000000-0005-0000-0000-0000E20F0000}"/>
    <cellStyle name="差_2017年4月收支情况表 5 2" xfId="2045" xr:uid="{00000000-0005-0000-0000-0000E30F0000}"/>
    <cellStyle name="差_2017年4月收支情况表 5 2 2" xfId="2046" xr:uid="{00000000-0005-0000-0000-0000E40F0000}"/>
    <cellStyle name="差_2017年4月收支情况表 5 2 2 2" xfId="10707" xr:uid="{00000000-0005-0000-0000-0000E50F0000}"/>
    <cellStyle name="差_2017年4月收支情况表 5 2 2 3" xfId="8172" xr:uid="{00000000-0005-0000-0000-0000E60F0000}"/>
    <cellStyle name="差_2017年4月收支情况表 5 2 3" xfId="2047" xr:uid="{00000000-0005-0000-0000-0000E70F0000}"/>
    <cellStyle name="差_2017年4月收支情况表 5 2 3 2" xfId="10708" xr:uid="{00000000-0005-0000-0000-0000E80F0000}"/>
    <cellStyle name="差_2017年4月收支情况表 5 3" xfId="2048" xr:uid="{00000000-0005-0000-0000-0000E90F0000}"/>
    <cellStyle name="差_2017年4月收支情况表 5 3 2" xfId="10709" xr:uid="{00000000-0005-0000-0000-0000EA0F0000}"/>
    <cellStyle name="差_2017年4月收支情况表 5 3 3" xfId="8173" xr:uid="{00000000-0005-0000-0000-0000EB0F0000}"/>
    <cellStyle name="差_2017年4月收支情况表 5 4" xfId="2049" xr:uid="{00000000-0005-0000-0000-0000EC0F0000}"/>
    <cellStyle name="差_2017年4月收支情况表 5 4 2" xfId="10710" xr:uid="{00000000-0005-0000-0000-0000ED0F0000}"/>
    <cellStyle name="差_2017年4月收支情况表 6" xfId="2050" xr:uid="{00000000-0005-0000-0000-0000EE0F0000}"/>
    <cellStyle name="差_2017年4月收支情况表 6 2" xfId="2051" xr:uid="{00000000-0005-0000-0000-0000EF0F0000}"/>
    <cellStyle name="差_2017年4月收支情况表 6 2 2" xfId="10711" xr:uid="{00000000-0005-0000-0000-0000F00F0000}"/>
    <cellStyle name="差_2017年4月收支情况表 6 2 3" xfId="8174" xr:uid="{00000000-0005-0000-0000-0000F10F0000}"/>
    <cellStyle name="差_2017年4月收支情况表 6 3" xfId="2052" xr:uid="{00000000-0005-0000-0000-0000F20F0000}"/>
    <cellStyle name="差_2017年4月收支情况表 6 3 2" xfId="10712" xr:uid="{00000000-0005-0000-0000-0000F30F0000}"/>
    <cellStyle name="差_2017年4月收支情况表 7" xfId="2053" xr:uid="{00000000-0005-0000-0000-0000F40F0000}"/>
    <cellStyle name="差_2017年4月收支情况表 7 2" xfId="10713" xr:uid="{00000000-0005-0000-0000-0000F50F0000}"/>
    <cellStyle name="差_2017年4月收支情况表 7 3" xfId="8175" xr:uid="{00000000-0005-0000-0000-0000F60F0000}"/>
    <cellStyle name="差_2017年4月收支情况表 8" xfId="9445" xr:uid="{00000000-0005-0000-0000-0000F70F0000}"/>
    <cellStyle name="差_2017年6月收支情况表" xfId="70" xr:uid="{00000000-0005-0000-0000-0000F80F0000}"/>
    <cellStyle name="差_2017年6月收支情况表 2" xfId="71" xr:uid="{00000000-0005-0000-0000-0000F90F0000}"/>
    <cellStyle name="差_2017年6月收支情况表 2 2" xfId="431" xr:uid="{00000000-0005-0000-0000-0000FA0F0000}"/>
    <cellStyle name="差_2017年6月收支情况表 2 2 2" xfId="2054" xr:uid="{00000000-0005-0000-0000-0000FB0F0000}"/>
    <cellStyle name="差_2017年6月收支情况表 2 2 2 2" xfId="2055" xr:uid="{00000000-0005-0000-0000-0000FC0F0000}"/>
    <cellStyle name="差_2017年6月收支情况表 2 2 2 2 2" xfId="2056" xr:uid="{00000000-0005-0000-0000-0000FD0F0000}"/>
    <cellStyle name="差_2017年6月收支情况表 2 2 2 2 2 2" xfId="10714" xr:uid="{00000000-0005-0000-0000-0000FE0F0000}"/>
    <cellStyle name="差_2017年6月收支情况表 2 2 2 2 2 3" xfId="8176" xr:uid="{00000000-0005-0000-0000-0000FF0F0000}"/>
    <cellStyle name="差_2017年6月收支情况表 2 2 2 2 3" xfId="2057" xr:uid="{00000000-0005-0000-0000-000000100000}"/>
    <cellStyle name="差_2017年6月收支情况表 2 2 2 2 3 2" xfId="10715" xr:uid="{00000000-0005-0000-0000-000001100000}"/>
    <cellStyle name="差_2017年6月收支情况表 2 2 2 3" xfId="2058" xr:uid="{00000000-0005-0000-0000-000002100000}"/>
    <cellStyle name="差_2017年6月收支情况表 2 2 2 3 2" xfId="10716" xr:uid="{00000000-0005-0000-0000-000003100000}"/>
    <cellStyle name="差_2017年6月收支情况表 2 2 2 3 3" xfId="8177" xr:uid="{00000000-0005-0000-0000-000004100000}"/>
    <cellStyle name="差_2017年6月收支情况表 2 2 2 4" xfId="2059" xr:uid="{00000000-0005-0000-0000-000005100000}"/>
    <cellStyle name="差_2017年6月收支情况表 2 2 2 4 2" xfId="10717" xr:uid="{00000000-0005-0000-0000-000006100000}"/>
    <cellStyle name="差_2017年6月收支情况表 2 2 3" xfId="2060" xr:uid="{00000000-0005-0000-0000-000007100000}"/>
    <cellStyle name="差_2017年6月收支情况表 2 2 3 2" xfId="2061" xr:uid="{00000000-0005-0000-0000-000008100000}"/>
    <cellStyle name="差_2017年6月收支情况表 2 2 3 2 2" xfId="10718" xr:uid="{00000000-0005-0000-0000-000009100000}"/>
    <cellStyle name="差_2017年6月收支情况表 2 2 3 2 3" xfId="8178" xr:uid="{00000000-0005-0000-0000-00000A100000}"/>
    <cellStyle name="差_2017年6月收支情况表 2 2 3 3" xfId="2062" xr:uid="{00000000-0005-0000-0000-00000B100000}"/>
    <cellStyle name="差_2017年6月收支情况表 2 2 3 3 2" xfId="10719" xr:uid="{00000000-0005-0000-0000-00000C100000}"/>
    <cellStyle name="差_2017年6月收支情况表 2 2 4" xfId="2063" xr:uid="{00000000-0005-0000-0000-00000D100000}"/>
    <cellStyle name="差_2017年6月收支情况表 2 2 4 2" xfId="2064" xr:uid="{00000000-0005-0000-0000-00000E100000}"/>
    <cellStyle name="差_2017年6月收支情况表 2 2 4 2 2" xfId="10720" xr:uid="{00000000-0005-0000-0000-00000F100000}"/>
    <cellStyle name="差_2017年6月收支情况表 2 2 4 2 3" xfId="8179" xr:uid="{00000000-0005-0000-0000-000010100000}"/>
    <cellStyle name="差_2017年6月收支情况表 2 2 4 3" xfId="2065" xr:uid="{00000000-0005-0000-0000-000011100000}"/>
    <cellStyle name="差_2017年6月收支情况表 2 2 4 3 2" xfId="10721" xr:uid="{00000000-0005-0000-0000-000012100000}"/>
    <cellStyle name="差_2017年6月收支情况表 2 2 5" xfId="2066" xr:uid="{00000000-0005-0000-0000-000013100000}"/>
    <cellStyle name="差_2017年6月收支情况表 2 2 5 2" xfId="10722" xr:uid="{00000000-0005-0000-0000-000014100000}"/>
    <cellStyle name="差_2017年6月收支情况表 2 2 5 3" xfId="8180" xr:uid="{00000000-0005-0000-0000-000015100000}"/>
    <cellStyle name="差_2017年6月收支情况表 2 3" xfId="2067" xr:uid="{00000000-0005-0000-0000-000016100000}"/>
    <cellStyle name="差_2017年6月收支情况表 2 3 2" xfId="2068" xr:uid="{00000000-0005-0000-0000-000017100000}"/>
    <cellStyle name="差_2017年6月收支情况表 2 3 2 2" xfId="2069" xr:uid="{00000000-0005-0000-0000-000018100000}"/>
    <cellStyle name="差_2017年6月收支情况表 2 3 2 2 2" xfId="10723" xr:uid="{00000000-0005-0000-0000-000019100000}"/>
    <cellStyle name="差_2017年6月收支情况表 2 3 2 2 3" xfId="8181" xr:uid="{00000000-0005-0000-0000-00001A100000}"/>
    <cellStyle name="差_2017年6月收支情况表 2 3 2 3" xfId="2070" xr:uid="{00000000-0005-0000-0000-00001B100000}"/>
    <cellStyle name="差_2017年6月收支情况表 2 3 2 3 2" xfId="10724" xr:uid="{00000000-0005-0000-0000-00001C100000}"/>
    <cellStyle name="差_2017年6月收支情况表 2 3 3" xfId="2071" xr:uid="{00000000-0005-0000-0000-00001D100000}"/>
    <cellStyle name="差_2017年6月收支情况表 2 3 3 2" xfId="10725" xr:uid="{00000000-0005-0000-0000-00001E100000}"/>
    <cellStyle name="差_2017年6月收支情况表 2 3 3 3" xfId="8182" xr:uid="{00000000-0005-0000-0000-00001F100000}"/>
    <cellStyle name="差_2017年6月收支情况表 2 3 4" xfId="2072" xr:uid="{00000000-0005-0000-0000-000020100000}"/>
    <cellStyle name="差_2017年6月收支情况表 2 3 4 2" xfId="10726" xr:uid="{00000000-0005-0000-0000-000021100000}"/>
    <cellStyle name="差_2017年6月收支情况表 2 4" xfId="2073" xr:uid="{00000000-0005-0000-0000-000022100000}"/>
    <cellStyle name="差_2017年6月收支情况表 2 4 2" xfId="2074" xr:uid="{00000000-0005-0000-0000-000023100000}"/>
    <cellStyle name="差_2017年6月收支情况表 2 4 2 2" xfId="10727" xr:uid="{00000000-0005-0000-0000-000024100000}"/>
    <cellStyle name="差_2017年6月收支情况表 2 4 2 3" xfId="8183" xr:uid="{00000000-0005-0000-0000-000025100000}"/>
    <cellStyle name="差_2017年6月收支情况表 2 4 3" xfId="2075" xr:uid="{00000000-0005-0000-0000-000026100000}"/>
    <cellStyle name="差_2017年6月收支情况表 2 4 3 2" xfId="10728" xr:uid="{00000000-0005-0000-0000-000027100000}"/>
    <cellStyle name="差_2017年6月收支情况表 2 5" xfId="2076" xr:uid="{00000000-0005-0000-0000-000028100000}"/>
    <cellStyle name="差_2017年6月收支情况表 2 5 2" xfId="10729" xr:uid="{00000000-0005-0000-0000-000029100000}"/>
    <cellStyle name="差_2017年6月收支情况表 2 5 3" xfId="8184" xr:uid="{00000000-0005-0000-0000-00002A100000}"/>
    <cellStyle name="差_2017年6月收支情况表 2 6" xfId="9450" xr:uid="{00000000-0005-0000-0000-00002B100000}"/>
    <cellStyle name="差_2017年6月收支情况表 3" xfId="432" xr:uid="{00000000-0005-0000-0000-00002C100000}"/>
    <cellStyle name="差_2017年6月收支情况表 3 2" xfId="2077" xr:uid="{00000000-0005-0000-0000-00002D100000}"/>
    <cellStyle name="差_2017年6月收支情况表 3 2 2" xfId="2078" xr:uid="{00000000-0005-0000-0000-00002E100000}"/>
    <cellStyle name="差_2017年6月收支情况表 3 2 2 2" xfId="2079" xr:uid="{00000000-0005-0000-0000-00002F100000}"/>
    <cellStyle name="差_2017年6月收支情况表 3 2 2 2 2" xfId="10730" xr:uid="{00000000-0005-0000-0000-000030100000}"/>
    <cellStyle name="差_2017年6月收支情况表 3 2 2 2 3" xfId="8185" xr:uid="{00000000-0005-0000-0000-000031100000}"/>
    <cellStyle name="差_2017年6月收支情况表 3 2 2 3" xfId="2080" xr:uid="{00000000-0005-0000-0000-000032100000}"/>
    <cellStyle name="差_2017年6月收支情况表 3 2 2 3 2" xfId="10731" xr:uid="{00000000-0005-0000-0000-000033100000}"/>
    <cellStyle name="差_2017年6月收支情况表 3 2 3" xfId="2081" xr:uid="{00000000-0005-0000-0000-000034100000}"/>
    <cellStyle name="差_2017年6月收支情况表 3 2 3 2" xfId="10732" xr:uid="{00000000-0005-0000-0000-000035100000}"/>
    <cellStyle name="差_2017年6月收支情况表 3 2 3 3" xfId="8186" xr:uid="{00000000-0005-0000-0000-000036100000}"/>
    <cellStyle name="差_2017年6月收支情况表 3 2 4" xfId="2082" xr:uid="{00000000-0005-0000-0000-000037100000}"/>
    <cellStyle name="差_2017年6月收支情况表 3 2 4 2" xfId="10733" xr:uid="{00000000-0005-0000-0000-000038100000}"/>
    <cellStyle name="差_2017年6月收支情况表 3 3" xfId="2083" xr:uid="{00000000-0005-0000-0000-000039100000}"/>
    <cellStyle name="差_2017年6月收支情况表 3 3 2" xfId="2084" xr:uid="{00000000-0005-0000-0000-00003A100000}"/>
    <cellStyle name="差_2017年6月收支情况表 3 3 2 2" xfId="10734" xr:uid="{00000000-0005-0000-0000-00003B100000}"/>
    <cellStyle name="差_2017年6月收支情况表 3 3 2 3" xfId="8187" xr:uid="{00000000-0005-0000-0000-00003C100000}"/>
    <cellStyle name="差_2017年6月收支情况表 3 3 3" xfId="2085" xr:uid="{00000000-0005-0000-0000-00003D100000}"/>
    <cellStyle name="差_2017年6月收支情况表 3 3 3 2" xfId="10735" xr:uid="{00000000-0005-0000-0000-00003E100000}"/>
    <cellStyle name="差_2017年6月收支情况表 3 4" xfId="2086" xr:uid="{00000000-0005-0000-0000-00003F100000}"/>
    <cellStyle name="差_2017年6月收支情况表 3 4 2" xfId="2087" xr:uid="{00000000-0005-0000-0000-000040100000}"/>
    <cellStyle name="差_2017年6月收支情况表 3 4 2 2" xfId="10736" xr:uid="{00000000-0005-0000-0000-000041100000}"/>
    <cellStyle name="差_2017年6月收支情况表 3 4 2 3" xfId="8188" xr:uid="{00000000-0005-0000-0000-000042100000}"/>
    <cellStyle name="差_2017年6月收支情况表 3 4 3" xfId="2088" xr:uid="{00000000-0005-0000-0000-000043100000}"/>
    <cellStyle name="差_2017年6月收支情况表 3 4 3 2" xfId="10737" xr:uid="{00000000-0005-0000-0000-000044100000}"/>
    <cellStyle name="差_2017年6月收支情况表 3 5" xfId="2089" xr:uid="{00000000-0005-0000-0000-000045100000}"/>
    <cellStyle name="差_2017年6月收支情况表 3 5 2" xfId="10738" xr:uid="{00000000-0005-0000-0000-000046100000}"/>
    <cellStyle name="差_2017年6月收支情况表 3 5 3" xfId="8189" xr:uid="{00000000-0005-0000-0000-000047100000}"/>
    <cellStyle name="差_2017年6月收支情况表 4" xfId="2090" xr:uid="{00000000-0005-0000-0000-000048100000}"/>
    <cellStyle name="差_2017年6月收支情况表 4 2" xfId="2091" xr:uid="{00000000-0005-0000-0000-000049100000}"/>
    <cellStyle name="差_2017年6月收支情况表 4 2 2" xfId="2092" xr:uid="{00000000-0005-0000-0000-00004A100000}"/>
    <cellStyle name="差_2017年6月收支情况表 4 2 2 2" xfId="10739" xr:uid="{00000000-0005-0000-0000-00004B100000}"/>
    <cellStyle name="差_2017年6月收支情况表 4 2 2 3" xfId="8190" xr:uid="{00000000-0005-0000-0000-00004C100000}"/>
    <cellStyle name="差_2017年6月收支情况表 4 2 3" xfId="2093" xr:uid="{00000000-0005-0000-0000-00004D100000}"/>
    <cellStyle name="差_2017年6月收支情况表 4 2 3 2" xfId="10740" xr:uid="{00000000-0005-0000-0000-00004E100000}"/>
    <cellStyle name="差_2017年6月收支情况表 4 3" xfId="2094" xr:uid="{00000000-0005-0000-0000-00004F100000}"/>
    <cellStyle name="差_2017年6月收支情况表 4 3 2" xfId="10741" xr:uid="{00000000-0005-0000-0000-000050100000}"/>
    <cellStyle name="差_2017年6月收支情况表 4 3 3" xfId="8191" xr:uid="{00000000-0005-0000-0000-000051100000}"/>
    <cellStyle name="差_2017年6月收支情况表 4 4" xfId="2095" xr:uid="{00000000-0005-0000-0000-000052100000}"/>
    <cellStyle name="差_2017年6月收支情况表 4 4 2" xfId="10742" xr:uid="{00000000-0005-0000-0000-000053100000}"/>
    <cellStyle name="差_2017年6月收支情况表 5" xfId="2096" xr:uid="{00000000-0005-0000-0000-000054100000}"/>
    <cellStyle name="差_2017年6月收支情况表 5 2" xfId="2097" xr:uid="{00000000-0005-0000-0000-000055100000}"/>
    <cellStyle name="差_2017年6月收支情况表 5 2 2" xfId="10743" xr:uid="{00000000-0005-0000-0000-000056100000}"/>
    <cellStyle name="差_2017年6月收支情况表 5 2 3" xfId="8192" xr:uid="{00000000-0005-0000-0000-000057100000}"/>
    <cellStyle name="差_2017年6月收支情况表 5 3" xfId="2098" xr:uid="{00000000-0005-0000-0000-000058100000}"/>
    <cellStyle name="差_2017年6月收支情况表 5 3 2" xfId="10744" xr:uid="{00000000-0005-0000-0000-000059100000}"/>
    <cellStyle name="差_2017年6月收支情况表 6" xfId="2099" xr:uid="{00000000-0005-0000-0000-00005A100000}"/>
    <cellStyle name="差_2017年6月收支情况表 6 2" xfId="10745" xr:uid="{00000000-0005-0000-0000-00005B100000}"/>
    <cellStyle name="差_2017年6月收支情况表 6 3" xfId="8193" xr:uid="{00000000-0005-0000-0000-00005C100000}"/>
    <cellStyle name="差_2017年6月收支情况表 7" xfId="9449" xr:uid="{00000000-0005-0000-0000-00005D100000}"/>
    <cellStyle name="差_2017年财政收入预算分部门测算情况表20170110-局长调整定稿报区委政府(1)" xfId="72" xr:uid="{00000000-0005-0000-0000-00005E100000}"/>
    <cellStyle name="差_2017年财政收入预算分部门测算情况表20170110-局长调整定稿报区委政府(1) 2" xfId="73" xr:uid="{00000000-0005-0000-0000-00005F100000}"/>
    <cellStyle name="差_2017年财政收入预算分部门测算情况表20170110-局长调整定稿报区委政府(1) 2 2" xfId="74" xr:uid="{00000000-0005-0000-0000-000060100000}"/>
    <cellStyle name="差_2017年财政收入预算分部门测算情况表20170110-局长调整定稿报区委政府(1) 2 2 2" xfId="428" xr:uid="{00000000-0005-0000-0000-000061100000}"/>
    <cellStyle name="差_2017年财政收入预算分部门测算情况表20170110-局长调整定稿报区委政府(1) 2 2 2 2" xfId="2100" xr:uid="{00000000-0005-0000-0000-000062100000}"/>
    <cellStyle name="差_2017年财政收入预算分部门测算情况表20170110-局长调整定稿报区委政府(1) 2 2 2 2 2" xfId="2101" xr:uid="{00000000-0005-0000-0000-000063100000}"/>
    <cellStyle name="差_2017年财政收入预算分部门测算情况表20170110-局长调整定稿报区委政府(1) 2 2 2 2 2 2" xfId="2102" xr:uid="{00000000-0005-0000-0000-000064100000}"/>
    <cellStyle name="差_2017年财政收入预算分部门测算情况表20170110-局长调整定稿报区委政府(1) 2 2 2 2 2 2 2" xfId="10747" xr:uid="{00000000-0005-0000-0000-000065100000}"/>
    <cellStyle name="差_2017年财政收入预算分部门测算情况表20170110-局长调整定稿报区委政府(1) 2 2 2 2 2 2 3" xfId="8194" xr:uid="{00000000-0005-0000-0000-000066100000}"/>
    <cellStyle name="差_2017年财政收入预算分部门测算情况表20170110-局长调整定稿报区委政府(1) 2 2 2 2 2 3" xfId="2103" xr:uid="{00000000-0005-0000-0000-000067100000}"/>
    <cellStyle name="差_2017年财政收入预算分部门测算情况表20170110-局长调整定稿报区委政府(1) 2 2 2 2 2 3 2" xfId="10748" xr:uid="{00000000-0005-0000-0000-000068100000}"/>
    <cellStyle name="差_2017年财政收入预算分部门测算情况表20170110-局长调整定稿报区委政府(1) 2 2 2 2 3" xfId="2104" xr:uid="{00000000-0005-0000-0000-000069100000}"/>
    <cellStyle name="差_2017年财政收入预算分部门测算情况表20170110-局长调整定稿报区委政府(1) 2 2 2 2 3 2" xfId="2105" xr:uid="{00000000-0005-0000-0000-00006A100000}"/>
    <cellStyle name="差_2017年财政收入预算分部门测算情况表20170110-局长调整定稿报区委政府(1) 2 2 2 2 3 2 2" xfId="10750" xr:uid="{00000000-0005-0000-0000-00006B100000}"/>
    <cellStyle name="差_2017年财政收入预算分部门测算情况表20170110-局长调整定稿报区委政府(1) 2 2 2 2 3 2 3" xfId="8195" xr:uid="{00000000-0005-0000-0000-00006C100000}"/>
    <cellStyle name="差_2017年财政收入预算分部门测算情况表20170110-局长调整定稿报区委政府(1) 2 2 2 2 3 3" xfId="2106" xr:uid="{00000000-0005-0000-0000-00006D100000}"/>
    <cellStyle name="差_2017年财政收入预算分部门测算情况表20170110-局长调整定稿报区委政府(1) 2 2 2 2 3 3 2" xfId="10751" xr:uid="{00000000-0005-0000-0000-00006E100000}"/>
    <cellStyle name="差_2017年财政收入预算分部门测算情况表20170110-局长调整定稿报区委政府(1) 2 2 2 2 3 4" xfId="2107" xr:uid="{00000000-0005-0000-0000-00006F100000}"/>
    <cellStyle name="差_2017年财政收入预算分部门测算情况表20170110-局长调整定稿报区委政府(1) 2 2 2 2 3 4 2" xfId="10752" xr:uid="{00000000-0005-0000-0000-000070100000}"/>
    <cellStyle name="差_2017年财政收入预算分部门测算情况表20170110-局长调整定稿报区委政府(1) 2 2 2 2 3 5" xfId="10749" xr:uid="{00000000-0005-0000-0000-000071100000}"/>
    <cellStyle name="差_2017年财政收入预算分部门测算情况表20170110-局长调整定稿报区委政府(1) 2 2 2 2 4" xfId="2108" xr:uid="{00000000-0005-0000-0000-000072100000}"/>
    <cellStyle name="差_2017年财政收入预算分部门测算情况表20170110-局长调整定稿报区委政府(1) 2 2 2 2 4 2" xfId="10753" xr:uid="{00000000-0005-0000-0000-000073100000}"/>
    <cellStyle name="差_2017年财政收入预算分部门测算情况表20170110-局长调整定稿报区委政府(1) 2 2 2 2 4 3" xfId="8196" xr:uid="{00000000-0005-0000-0000-000074100000}"/>
    <cellStyle name="差_2017年财政收入预算分部门测算情况表20170110-局长调整定稿报区委政府(1) 2 2 2 2 5" xfId="2109" xr:uid="{00000000-0005-0000-0000-000075100000}"/>
    <cellStyle name="差_2017年财政收入预算分部门测算情况表20170110-局长调整定稿报区委政府(1) 2 2 2 2 5 2" xfId="10754" xr:uid="{00000000-0005-0000-0000-000076100000}"/>
    <cellStyle name="差_2017年财政收入预算分部门测算情况表20170110-局长调整定稿报区委政府(1) 2 2 2 2 6" xfId="10746" xr:uid="{00000000-0005-0000-0000-000077100000}"/>
    <cellStyle name="差_2017年财政收入预算分部门测算情况表20170110-局长调整定稿报区委政府(1) 2 2 2 3" xfId="2110" xr:uid="{00000000-0005-0000-0000-000078100000}"/>
    <cellStyle name="差_2017年财政收入预算分部门测算情况表20170110-局长调整定稿报区委政府(1) 2 2 2 3 2" xfId="2111" xr:uid="{00000000-0005-0000-0000-000079100000}"/>
    <cellStyle name="差_2017年财政收入预算分部门测算情况表20170110-局长调整定稿报区委政府(1) 2 2 2 3 2 2" xfId="2112" xr:uid="{00000000-0005-0000-0000-00007A100000}"/>
    <cellStyle name="差_2017年财政收入预算分部门测算情况表20170110-局长调整定稿报区委政府(1) 2 2 2 3 2 2 2" xfId="10756" xr:uid="{00000000-0005-0000-0000-00007B100000}"/>
    <cellStyle name="差_2017年财政收入预算分部门测算情况表20170110-局长调整定稿报区委政府(1) 2 2 2 3 2 2 3" xfId="8197" xr:uid="{00000000-0005-0000-0000-00007C100000}"/>
    <cellStyle name="差_2017年财政收入预算分部门测算情况表20170110-局长调整定稿报区委政府(1) 2 2 2 3 2 3" xfId="2113" xr:uid="{00000000-0005-0000-0000-00007D100000}"/>
    <cellStyle name="差_2017年财政收入预算分部门测算情况表20170110-局长调整定稿报区委政府(1) 2 2 2 3 2 3 2" xfId="10757" xr:uid="{00000000-0005-0000-0000-00007E100000}"/>
    <cellStyle name="差_2017年财政收入预算分部门测算情况表20170110-局长调整定稿报区委政府(1) 2 2 2 3 3" xfId="2114" xr:uid="{00000000-0005-0000-0000-00007F100000}"/>
    <cellStyle name="差_2017年财政收入预算分部门测算情况表20170110-局长调整定稿报区委政府(1) 2 2 2 3 3 2" xfId="10758" xr:uid="{00000000-0005-0000-0000-000080100000}"/>
    <cellStyle name="差_2017年财政收入预算分部门测算情况表20170110-局长调整定稿报区委政府(1) 2 2 2 3 3 3" xfId="8198" xr:uid="{00000000-0005-0000-0000-000081100000}"/>
    <cellStyle name="差_2017年财政收入预算分部门测算情况表20170110-局长调整定稿报区委政府(1) 2 2 2 3 4" xfId="2115" xr:uid="{00000000-0005-0000-0000-000082100000}"/>
    <cellStyle name="差_2017年财政收入预算分部门测算情况表20170110-局长调整定稿报区委政府(1) 2 2 2 3 4 2" xfId="10759" xr:uid="{00000000-0005-0000-0000-000083100000}"/>
    <cellStyle name="差_2017年财政收入预算分部门测算情况表20170110-局长调整定稿报区委政府(1) 2 2 2 3 5" xfId="10755" xr:uid="{00000000-0005-0000-0000-000084100000}"/>
    <cellStyle name="差_2017年财政收入预算分部门测算情况表20170110-局长调整定稿报区委政府(1) 2 2 2 4" xfId="2116" xr:uid="{00000000-0005-0000-0000-000085100000}"/>
    <cellStyle name="差_2017年财政收入预算分部门测算情况表20170110-局长调整定稿报区委政府(1) 2 2 2 4 2" xfId="2117" xr:uid="{00000000-0005-0000-0000-000086100000}"/>
    <cellStyle name="差_2017年财政收入预算分部门测算情况表20170110-局长调整定稿报区委政府(1) 2 2 2 4 2 2" xfId="10760" xr:uid="{00000000-0005-0000-0000-000087100000}"/>
    <cellStyle name="差_2017年财政收入预算分部门测算情况表20170110-局长调整定稿报区委政府(1) 2 2 2 4 2 3" xfId="8199" xr:uid="{00000000-0005-0000-0000-000088100000}"/>
    <cellStyle name="差_2017年财政收入预算分部门测算情况表20170110-局长调整定稿报区委政府(1) 2 2 2 4 3" xfId="2118" xr:uid="{00000000-0005-0000-0000-000089100000}"/>
    <cellStyle name="差_2017年财政收入预算分部门测算情况表20170110-局长调整定稿报区委政府(1) 2 2 2 4 3 2" xfId="10761" xr:uid="{00000000-0005-0000-0000-00008A100000}"/>
    <cellStyle name="差_2017年财政收入预算分部门测算情况表20170110-局长调整定稿报区委政府(1) 2 2 2 5" xfId="2119" xr:uid="{00000000-0005-0000-0000-00008B100000}"/>
    <cellStyle name="差_2017年财政收入预算分部门测算情况表20170110-局长调整定稿报区委政府(1) 2 2 2 5 2" xfId="2120" xr:uid="{00000000-0005-0000-0000-00008C100000}"/>
    <cellStyle name="差_2017年财政收入预算分部门测算情况表20170110-局长调整定稿报区委政府(1) 2 2 2 5 2 2" xfId="10763" xr:uid="{00000000-0005-0000-0000-00008D100000}"/>
    <cellStyle name="差_2017年财政收入预算分部门测算情况表20170110-局长调整定稿报区委政府(1) 2 2 2 5 2 3" xfId="8200" xr:uid="{00000000-0005-0000-0000-00008E100000}"/>
    <cellStyle name="差_2017年财政收入预算分部门测算情况表20170110-局长调整定稿报区委政府(1) 2 2 2 5 3" xfId="2121" xr:uid="{00000000-0005-0000-0000-00008F100000}"/>
    <cellStyle name="差_2017年财政收入预算分部门测算情况表20170110-局长调整定稿报区委政府(1) 2 2 2 5 3 2" xfId="10764" xr:uid="{00000000-0005-0000-0000-000090100000}"/>
    <cellStyle name="差_2017年财政收入预算分部门测算情况表20170110-局长调整定稿报区委政府(1) 2 2 2 5 4" xfId="2122" xr:uid="{00000000-0005-0000-0000-000091100000}"/>
    <cellStyle name="差_2017年财政收入预算分部门测算情况表20170110-局长调整定稿报区委政府(1) 2 2 2 5 4 2" xfId="10765" xr:uid="{00000000-0005-0000-0000-000092100000}"/>
    <cellStyle name="差_2017年财政收入预算分部门测算情况表20170110-局长调整定稿报区委政府(1) 2 2 2 5 5" xfId="10762" xr:uid="{00000000-0005-0000-0000-000093100000}"/>
    <cellStyle name="差_2017年财政收入预算分部门测算情况表20170110-局长调整定稿报区委政府(1) 2 2 2 6" xfId="2123" xr:uid="{00000000-0005-0000-0000-000094100000}"/>
    <cellStyle name="差_2017年财政收入预算分部门测算情况表20170110-局长调整定稿报区委政府(1) 2 2 2 6 2" xfId="10766" xr:uid="{00000000-0005-0000-0000-000095100000}"/>
    <cellStyle name="差_2017年财政收入预算分部门测算情况表20170110-局长调整定稿报区委政府(1) 2 2 2 6 3" xfId="8201" xr:uid="{00000000-0005-0000-0000-000096100000}"/>
    <cellStyle name="差_2017年财政收入预算分部门测算情况表20170110-局长调整定稿报区委政府(1) 2 2 2 7" xfId="9648" xr:uid="{00000000-0005-0000-0000-000097100000}"/>
    <cellStyle name="差_2017年财政收入预算分部门测算情况表20170110-局长调整定稿报区委政府(1) 2 2 3" xfId="2124" xr:uid="{00000000-0005-0000-0000-000098100000}"/>
    <cellStyle name="差_2017年财政收入预算分部门测算情况表20170110-局长调整定稿报区委政府(1) 2 2 3 2" xfId="2125" xr:uid="{00000000-0005-0000-0000-000099100000}"/>
    <cellStyle name="差_2017年财政收入预算分部门测算情况表20170110-局长调整定稿报区委政府(1) 2 2 3 2 2" xfId="2126" xr:uid="{00000000-0005-0000-0000-00009A100000}"/>
    <cellStyle name="差_2017年财政收入预算分部门测算情况表20170110-局长调整定稿报区委政府(1) 2 2 3 2 2 2" xfId="2127" xr:uid="{00000000-0005-0000-0000-00009B100000}"/>
    <cellStyle name="差_2017年财政收入预算分部门测算情况表20170110-局长调整定稿报区委政府(1) 2 2 3 2 2 2 2" xfId="10767" xr:uid="{00000000-0005-0000-0000-00009C100000}"/>
    <cellStyle name="差_2017年财政收入预算分部门测算情况表20170110-局长调整定稿报区委政府(1) 2 2 3 2 2 2 3" xfId="8202" xr:uid="{00000000-0005-0000-0000-00009D100000}"/>
    <cellStyle name="差_2017年财政收入预算分部门测算情况表20170110-局长调整定稿报区委政府(1) 2 2 3 2 2 3" xfId="2128" xr:uid="{00000000-0005-0000-0000-00009E100000}"/>
    <cellStyle name="差_2017年财政收入预算分部门测算情况表20170110-局长调整定稿报区委政府(1) 2 2 3 2 2 3 2" xfId="10768" xr:uid="{00000000-0005-0000-0000-00009F100000}"/>
    <cellStyle name="差_2017年财政收入预算分部门测算情况表20170110-局长调整定稿报区委政府(1) 2 2 3 2 3" xfId="2129" xr:uid="{00000000-0005-0000-0000-0000A0100000}"/>
    <cellStyle name="差_2017年财政收入预算分部门测算情况表20170110-局长调整定稿报区委政府(1) 2 2 3 2 3 2" xfId="10769" xr:uid="{00000000-0005-0000-0000-0000A1100000}"/>
    <cellStyle name="差_2017年财政收入预算分部门测算情况表20170110-局长调整定稿报区委政府(1) 2 2 3 2 3 3" xfId="8203" xr:uid="{00000000-0005-0000-0000-0000A2100000}"/>
    <cellStyle name="差_2017年财政收入预算分部门测算情况表20170110-局长调整定稿报区委政府(1) 2 2 3 2 4" xfId="2130" xr:uid="{00000000-0005-0000-0000-0000A3100000}"/>
    <cellStyle name="差_2017年财政收入预算分部门测算情况表20170110-局长调整定稿报区委政府(1) 2 2 3 2 4 2" xfId="10770" xr:uid="{00000000-0005-0000-0000-0000A4100000}"/>
    <cellStyle name="差_2017年财政收入预算分部门测算情况表20170110-局长调整定稿报区委政府(1) 2 2 3 3" xfId="2131" xr:uid="{00000000-0005-0000-0000-0000A5100000}"/>
    <cellStyle name="差_2017年财政收入预算分部门测算情况表20170110-局长调整定稿报区委政府(1) 2 2 3 3 2" xfId="2132" xr:uid="{00000000-0005-0000-0000-0000A6100000}"/>
    <cellStyle name="差_2017年财政收入预算分部门测算情况表20170110-局长调整定稿报区委政府(1) 2 2 3 3 2 2" xfId="10771" xr:uid="{00000000-0005-0000-0000-0000A7100000}"/>
    <cellStyle name="差_2017年财政收入预算分部门测算情况表20170110-局长调整定稿报区委政府(1) 2 2 3 3 2 3" xfId="8204" xr:uid="{00000000-0005-0000-0000-0000A8100000}"/>
    <cellStyle name="差_2017年财政收入预算分部门测算情况表20170110-局长调整定稿报区委政府(1) 2 2 3 3 3" xfId="2133" xr:uid="{00000000-0005-0000-0000-0000A9100000}"/>
    <cellStyle name="差_2017年财政收入预算分部门测算情况表20170110-局长调整定稿报区委政府(1) 2 2 3 3 3 2" xfId="10772" xr:uid="{00000000-0005-0000-0000-0000AA100000}"/>
    <cellStyle name="差_2017年财政收入预算分部门测算情况表20170110-局长调整定稿报区委政府(1) 2 2 3 4" xfId="2134" xr:uid="{00000000-0005-0000-0000-0000AB100000}"/>
    <cellStyle name="差_2017年财政收入预算分部门测算情况表20170110-局长调整定稿报区委政府(1) 2 2 3 4 2" xfId="2135" xr:uid="{00000000-0005-0000-0000-0000AC100000}"/>
    <cellStyle name="差_2017年财政收入预算分部门测算情况表20170110-局长调整定稿报区委政府(1) 2 2 3 4 2 2" xfId="10773" xr:uid="{00000000-0005-0000-0000-0000AD100000}"/>
    <cellStyle name="差_2017年财政收入预算分部门测算情况表20170110-局长调整定稿报区委政府(1) 2 2 3 4 2 3" xfId="8205" xr:uid="{00000000-0005-0000-0000-0000AE100000}"/>
    <cellStyle name="差_2017年财政收入预算分部门测算情况表20170110-局长调整定稿报区委政府(1) 2 2 3 4 3" xfId="2136" xr:uid="{00000000-0005-0000-0000-0000AF100000}"/>
    <cellStyle name="差_2017年财政收入预算分部门测算情况表20170110-局长调整定稿报区委政府(1) 2 2 3 4 3 2" xfId="10774" xr:uid="{00000000-0005-0000-0000-0000B0100000}"/>
    <cellStyle name="差_2017年财政收入预算分部门测算情况表20170110-局长调整定稿报区委政府(1) 2 2 3 5" xfId="2137" xr:uid="{00000000-0005-0000-0000-0000B1100000}"/>
    <cellStyle name="差_2017年财政收入预算分部门测算情况表20170110-局长调整定稿报区委政府(1) 2 2 3 5 2" xfId="10775" xr:uid="{00000000-0005-0000-0000-0000B2100000}"/>
    <cellStyle name="差_2017年财政收入预算分部门测算情况表20170110-局长调整定稿报区委政府(1) 2 2 3 5 3" xfId="8206" xr:uid="{00000000-0005-0000-0000-0000B3100000}"/>
    <cellStyle name="差_2017年财政收入预算分部门测算情况表20170110-局长调整定稿报区委政府(1) 2 2 4" xfId="2138" xr:uid="{00000000-0005-0000-0000-0000B4100000}"/>
    <cellStyle name="差_2017年财政收入预算分部门测算情况表20170110-局长调整定稿报区委政府(1) 2 2 4 2" xfId="2139" xr:uid="{00000000-0005-0000-0000-0000B5100000}"/>
    <cellStyle name="差_2017年财政收入预算分部门测算情况表20170110-局长调整定稿报区委政府(1) 2 2 4 2 2" xfId="2140" xr:uid="{00000000-0005-0000-0000-0000B6100000}"/>
    <cellStyle name="差_2017年财政收入预算分部门测算情况表20170110-局长调整定稿报区委政府(1) 2 2 4 2 2 2" xfId="10777" xr:uid="{00000000-0005-0000-0000-0000B7100000}"/>
    <cellStyle name="差_2017年财政收入预算分部门测算情况表20170110-局长调整定稿报区委政府(1) 2 2 4 2 2 3" xfId="8207" xr:uid="{00000000-0005-0000-0000-0000B8100000}"/>
    <cellStyle name="差_2017年财政收入预算分部门测算情况表20170110-局长调整定稿报区委政府(1) 2 2 4 2 3" xfId="2141" xr:uid="{00000000-0005-0000-0000-0000B9100000}"/>
    <cellStyle name="差_2017年财政收入预算分部门测算情况表20170110-局长调整定稿报区委政府(1) 2 2 4 2 3 2" xfId="10778" xr:uid="{00000000-0005-0000-0000-0000BA100000}"/>
    <cellStyle name="差_2017年财政收入预算分部门测算情况表20170110-局长调整定稿报区委政府(1) 2 2 4 3" xfId="2142" xr:uid="{00000000-0005-0000-0000-0000BB100000}"/>
    <cellStyle name="差_2017年财政收入预算分部门测算情况表20170110-局长调整定稿报区委政府(1) 2 2 4 3 2" xfId="2143" xr:uid="{00000000-0005-0000-0000-0000BC100000}"/>
    <cellStyle name="差_2017年财政收入预算分部门测算情况表20170110-局长调整定稿报区委政府(1) 2 2 4 3 2 2" xfId="10780" xr:uid="{00000000-0005-0000-0000-0000BD100000}"/>
    <cellStyle name="差_2017年财政收入预算分部门测算情况表20170110-局长调整定稿报区委政府(1) 2 2 4 3 2 3" xfId="8208" xr:uid="{00000000-0005-0000-0000-0000BE100000}"/>
    <cellStyle name="差_2017年财政收入预算分部门测算情况表20170110-局长调整定稿报区委政府(1) 2 2 4 3 3" xfId="2144" xr:uid="{00000000-0005-0000-0000-0000BF100000}"/>
    <cellStyle name="差_2017年财政收入预算分部门测算情况表20170110-局长调整定稿报区委政府(1) 2 2 4 3 3 2" xfId="10781" xr:uid="{00000000-0005-0000-0000-0000C0100000}"/>
    <cellStyle name="差_2017年财政收入预算分部门测算情况表20170110-局长调整定稿报区委政府(1) 2 2 4 3 4" xfId="2145" xr:uid="{00000000-0005-0000-0000-0000C1100000}"/>
    <cellStyle name="差_2017年财政收入预算分部门测算情况表20170110-局长调整定稿报区委政府(1) 2 2 4 3 4 2" xfId="10782" xr:uid="{00000000-0005-0000-0000-0000C2100000}"/>
    <cellStyle name="差_2017年财政收入预算分部门测算情况表20170110-局长调整定稿报区委政府(1) 2 2 4 3 5" xfId="10779" xr:uid="{00000000-0005-0000-0000-0000C3100000}"/>
    <cellStyle name="差_2017年财政收入预算分部门测算情况表20170110-局长调整定稿报区委政府(1) 2 2 4 4" xfId="2146" xr:uid="{00000000-0005-0000-0000-0000C4100000}"/>
    <cellStyle name="差_2017年财政收入预算分部门测算情况表20170110-局长调整定稿报区委政府(1) 2 2 4 4 2" xfId="10783" xr:uid="{00000000-0005-0000-0000-0000C5100000}"/>
    <cellStyle name="差_2017年财政收入预算分部门测算情况表20170110-局长调整定稿报区委政府(1) 2 2 4 4 3" xfId="8209" xr:uid="{00000000-0005-0000-0000-0000C6100000}"/>
    <cellStyle name="差_2017年财政收入预算分部门测算情况表20170110-局长调整定稿报区委政府(1) 2 2 4 5" xfId="2147" xr:uid="{00000000-0005-0000-0000-0000C7100000}"/>
    <cellStyle name="差_2017年财政收入预算分部门测算情况表20170110-局长调整定稿报区委政府(1) 2 2 4 5 2" xfId="10784" xr:uid="{00000000-0005-0000-0000-0000C8100000}"/>
    <cellStyle name="差_2017年财政收入预算分部门测算情况表20170110-局长调整定稿报区委政府(1) 2 2 4 6" xfId="10776" xr:uid="{00000000-0005-0000-0000-0000C9100000}"/>
    <cellStyle name="差_2017年财政收入预算分部门测算情况表20170110-局长调整定稿报区委政府(1) 2 2 5" xfId="2148" xr:uid="{00000000-0005-0000-0000-0000CA100000}"/>
    <cellStyle name="差_2017年财政收入预算分部门测算情况表20170110-局长调整定稿报区委政府(1) 2 2 5 2" xfId="2149" xr:uid="{00000000-0005-0000-0000-0000CB100000}"/>
    <cellStyle name="差_2017年财政收入预算分部门测算情况表20170110-局长调整定稿报区委政府(1) 2 2 5 2 2" xfId="10786" xr:uid="{00000000-0005-0000-0000-0000CC100000}"/>
    <cellStyle name="差_2017年财政收入预算分部门测算情况表20170110-局长调整定稿报区委政府(1) 2 2 5 2 3" xfId="8210" xr:uid="{00000000-0005-0000-0000-0000CD100000}"/>
    <cellStyle name="差_2017年财政收入预算分部门测算情况表20170110-局长调整定稿报区委政府(1) 2 2 5 3" xfId="2150" xr:uid="{00000000-0005-0000-0000-0000CE100000}"/>
    <cellStyle name="差_2017年财政收入预算分部门测算情况表20170110-局长调整定稿报区委政府(1) 2 2 5 3 2" xfId="10787" xr:uid="{00000000-0005-0000-0000-0000CF100000}"/>
    <cellStyle name="差_2017年财政收入预算分部门测算情况表20170110-局长调整定稿报区委政府(1) 2 2 5 4" xfId="2151" xr:uid="{00000000-0005-0000-0000-0000D0100000}"/>
    <cellStyle name="差_2017年财政收入预算分部门测算情况表20170110-局长调整定稿报区委政府(1) 2 2 5 4 2" xfId="10788" xr:uid="{00000000-0005-0000-0000-0000D1100000}"/>
    <cellStyle name="差_2017年财政收入预算分部门测算情况表20170110-局长调整定稿报区委政府(1) 2 2 5 5" xfId="10785" xr:uid="{00000000-0005-0000-0000-0000D2100000}"/>
    <cellStyle name="差_2017年财政收入预算分部门测算情况表20170110-局长调整定稿报区委政府(1) 2 2 6" xfId="2152" xr:uid="{00000000-0005-0000-0000-0000D3100000}"/>
    <cellStyle name="差_2017年财政收入预算分部门测算情况表20170110-局长调整定稿报区委政府(1) 2 2 6 2" xfId="10789" xr:uid="{00000000-0005-0000-0000-0000D4100000}"/>
    <cellStyle name="差_2017年财政收入预算分部门测算情况表20170110-局长调整定稿报区委政府(1) 2 2 6 3" xfId="8211" xr:uid="{00000000-0005-0000-0000-0000D5100000}"/>
    <cellStyle name="差_2017年财政收入预算分部门测算情况表20170110-局长调整定稿报区委政府(1) 2 2 7" xfId="9453" xr:uid="{00000000-0005-0000-0000-0000D6100000}"/>
    <cellStyle name="差_2017年财政收入预算分部门测算情况表20170110-局长调整定稿报区委政府(1) 2 3" xfId="429" xr:uid="{00000000-0005-0000-0000-0000D7100000}"/>
    <cellStyle name="差_2017年财政收入预算分部门测算情况表20170110-局长调整定稿报区委政府(1) 2 3 2" xfId="2153" xr:uid="{00000000-0005-0000-0000-0000D8100000}"/>
    <cellStyle name="差_2017年财政收入预算分部门测算情况表20170110-局长调整定稿报区委政府(1) 2 3 2 2" xfId="2154" xr:uid="{00000000-0005-0000-0000-0000D9100000}"/>
    <cellStyle name="差_2017年财政收入预算分部门测算情况表20170110-局长调整定稿报区委政府(1) 2 3 2 2 2" xfId="2155" xr:uid="{00000000-0005-0000-0000-0000DA100000}"/>
    <cellStyle name="差_2017年财政收入预算分部门测算情况表20170110-局长调整定稿报区委政府(1) 2 3 2 2 2 2" xfId="10791" xr:uid="{00000000-0005-0000-0000-0000DB100000}"/>
    <cellStyle name="差_2017年财政收入预算分部门测算情况表20170110-局长调整定稿报区委政府(1) 2 3 2 2 2 3" xfId="8212" xr:uid="{00000000-0005-0000-0000-0000DC100000}"/>
    <cellStyle name="差_2017年财政收入预算分部门测算情况表20170110-局长调整定稿报区委政府(1) 2 3 2 2 3" xfId="2156" xr:uid="{00000000-0005-0000-0000-0000DD100000}"/>
    <cellStyle name="差_2017年财政收入预算分部门测算情况表20170110-局长调整定稿报区委政府(1) 2 3 2 2 3 2" xfId="10792" xr:uid="{00000000-0005-0000-0000-0000DE100000}"/>
    <cellStyle name="差_2017年财政收入预算分部门测算情况表20170110-局长调整定稿报区委政府(1) 2 3 2 3" xfId="2157" xr:uid="{00000000-0005-0000-0000-0000DF100000}"/>
    <cellStyle name="差_2017年财政收入预算分部门测算情况表20170110-局长调整定稿报区委政府(1) 2 3 2 3 2" xfId="2158" xr:uid="{00000000-0005-0000-0000-0000E0100000}"/>
    <cellStyle name="差_2017年财政收入预算分部门测算情况表20170110-局长调整定稿报区委政府(1) 2 3 2 3 2 2" xfId="10794" xr:uid="{00000000-0005-0000-0000-0000E1100000}"/>
    <cellStyle name="差_2017年财政收入预算分部门测算情况表20170110-局长调整定稿报区委政府(1) 2 3 2 3 2 3" xfId="8213" xr:uid="{00000000-0005-0000-0000-0000E2100000}"/>
    <cellStyle name="差_2017年财政收入预算分部门测算情况表20170110-局长调整定稿报区委政府(1) 2 3 2 3 3" xfId="2159" xr:uid="{00000000-0005-0000-0000-0000E3100000}"/>
    <cellStyle name="差_2017年财政收入预算分部门测算情况表20170110-局长调整定稿报区委政府(1) 2 3 2 3 3 2" xfId="10795" xr:uid="{00000000-0005-0000-0000-0000E4100000}"/>
    <cellStyle name="差_2017年财政收入预算分部门测算情况表20170110-局长调整定稿报区委政府(1) 2 3 2 3 4" xfId="2160" xr:uid="{00000000-0005-0000-0000-0000E5100000}"/>
    <cellStyle name="差_2017年财政收入预算分部门测算情况表20170110-局长调整定稿报区委政府(1) 2 3 2 3 4 2" xfId="10796" xr:uid="{00000000-0005-0000-0000-0000E6100000}"/>
    <cellStyle name="差_2017年财政收入预算分部门测算情况表20170110-局长调整定稿报区委政府(1) 2 3 2 3 5" xfId="10793" xr:uid="{00000000-0005-0000-0000-0000E7100000}"/>
    <cellStyle name="差_2017年财政收入预算分部门测算情况表20170110-局长调整定稿报区委政府(1) 2 3 2 4" xfId="2161" xr:uid="{00000000-0005-0000-0000-0000E8100000}"/>
    <cellStyle name="差_2017年财政收入预算分部门测算情况表20170110-局长调整定稿报区委政府(1) 2 3 2 4 2" xfId="10797" xr:uid="{00000000-0005-0000-0000-0000E9100000}"/>
    <cellStyle name="差_2017年财政收入预算分部门测算情况表20170110-局长调整定稿报区委政府(1) 2 3 2 4 3" xfId="8214" xr:uid="{00000000-0005-0000-0000-0000EA100000}"/>
    <cellStyle name="差_2017年财政收入预算分部门测算情况表20170110-局长调整定稿报区委政府(1) 2 3 2 5" xfId="2162" xr:uid="{00000000-0005-0000-0000-0000EB100000}"/>
    <cellStyle name="差_2017年财政收入预算分部门测算情况表20170110-局长调整定稿报区委政府(1) 2 3 2 5 2" xfId="10798" xr:uid="{00000000-0005-0000-0000-0000EC100000}"/>
    <cellStyle name="差_2017年财政收入预算分部门测算情况表20170110-局长调整定稿报区委政府(1) 2 3 2 6" xfId="10790" xr:uid="{00000000-0005-0000-0000-0000ED100000}"/>
    <cellStyle name="差_2017年财政收入预算分部门测算情况表20170110-局长调整定稿报区委政府(1) 2 3 3" xfId="2163" xr:uid="{00000000-0005-0000-0000-0000EE100000}"/>
    <cellStyle name="差_2017年财政收入预算分部门测算情况表20170110-局长调整定稿报区委政府(1) 2 3 3 2" xfId="2164" xr:uid="{00000000-0005-0000-0000-0000EF100000}"/>
    <cellStyle name="差_2017年财政收入预算分部门测算情况表20170110-局长调整定稿报区委政府(1) 2 3 3 2 2" xfId="2165" xr:uid="{00000000-0005-0000-0000-0000F0100000}"/>
    <cellStyle name="差_2017年财政收入预算分部门测算情况表20170110-局长调整定稿报区委政府(1) 2 3 3 2 2 2" xfId="10800" xr:uid="{00000000-0005-0000-0000-0000F1100000}"/>
    <cellStyle name="差_2017年财政收入预算分部门测算情况表20170110-局长调整定稿报区委政府(1) 2 3 3 2 2 3" xfId="8215" xr:uid="{00000000-0005-0000-0000-0000F2100000}"/>
    <cellStyle name="差_2017年财政收入预算分部门测算情况表20170110-局长调整定稿报区委政府(1) 2 3 3 2 3" xfId="2166" xr:uid="{00000000-0005-0000-0000-0000F3100000}"/>
    <cellStyle name="差_2017年财政收入预算分部门测算情况表20170110-局长调整定稿报区委政府(1) 2 3 3 2 3 2" xfId="10801" xr:uid="{00000000-0005-0000-0000-0000F4100000}"/>
    <cellStyle name="差_2017年财政收入预算分部门测算情况表20170110-局长调整定稿报区委政府(1) 2 3 3 3" xfId="2167" xr:uid="{00000000-0005-0000-0000-0000F5100000}"/>
    <cellStyle name="差_2017年财政收入预算分部门测算情况表20170110-局长调整定稿报区委政府(1) 2 3 3 3 2" xfId="10802" xr:uid="{00000000-0005-0000-0000-0000F6100000}"/>
    <cellStyle name="差_2017年财政收入预算分部门测算情况表20170110-局长调整定稿报区委政府(1) 2 3 3 3 3" xfId="8216" xr:uid="{00000000-0005-0000-0000-0000F7100000}"/>
    <cellStyle name="差_2017年财政收入预算分部门测算情况表20170110-局长调整定稿报区委政府(1) 2 3 3 4" xfId="2168" xr:uid="{00000000-0005-0000-0000-0000F8100000}"/>
    <cellStyle name="差_2017年财政收入预算分部门测算情况表20170110-局长调整定稿报区委政府(1) 2 3 3 4 2" xfId="10803" xr:uid="{00000000-0005-0000-0000-0000F9100000}"/>
    <cellStyle name="差_2017年财政收入预算分部门测算情况表20170110-局长调整定稿报区委政府(1) 2 3 3 5" xfId="10799" xr:uid="{00000000-0005-0000-0000-0000FA100000}"/>
    <cellStyle name="差_2017年财政收入预算分部门测算情况表20170110-局长调整定稿报区委政府(1) 2 3 4" xfId="2169" xr:uid="{00000000-0005-0000-0000-0000FB100000}"/>
    <cellStyle name="差_2017年财政收入预算分部门测算情况表20170110-局长调整定稿报区委政府(1) 2 3 4 2" xfId="2170" xr:uid="{00000000-0005-0000-0000-0000FC100000}"/>
    <cellStyle name="差_2017年财政收入预算分部门测算情况表20170110-局长调整定稿报区委政府(1) 2 3 4 2 2" xfId="10804" xr:uid="{00000000-0005-0000-0000-0000FD100000}"/>
    <cellStyle name="差_2017年财政收入预算分部门测算情况表20170110-局长调整定稿报区委政府(1) 2 3 4 2 3" xfId="8217" xr:uid="{00000000-0005-0000-0000-0000FE100000}"/>
    <cellStyle name="差_2017年财政收入预算分部门测算情况表20170110-局长调整定稿报区委政府(1) 2 3 4 3" xfId="2171" xr:uid="{00000000-0005-0000-0000-0000FF100000}"/>
    <cellStyle name="差_2017年财政收入预算分部门测算情况表20170110-局长调整定稿报区委政府(1) 2 3 4 3 2" xfId="10805" xr:uid="{00000000-0005-0000-0000-000000110000}"/>
    <cellStyle name="差_2017年财政收入预算分部门测算情况表20170110-局长调整定稿报区委政府(1) 2 3 5" xfId="2172" xr:uid="{00000000-0005-0000-0000-000001110000}"/>
    <cellStyle name="差_2017年财政收入预算分部门测算情况表20170110-局长调整定稿报区委政府(1) 2 3 5 2" xfId="2173" xr:uid="{00000000-0005-0000-0000-000002110000}"/>
    <cellStyle name="差_2017年财政收入预算分部门测算情况表20170110-局长调整定稿报区委政府(1) 2 3 5 2 2" xfId="10807" xr:uid="{00000000-0005-0000-0000-000003110000}"/>
    <cellStyle name="差_2017年财政收入预算分部门测算情况表20170110-局长调整定稿报区委政府(1) 2 3 5 2 3" xfId="8218" xr:uid="{00000000-0005-0000-0000-000004110000}"/>
    <cellStyle name="差_2017年财政收入预算分部门测算情况表20170110-局长调整定稿报区委政府(1) 2 3 5 3" xfId="2174" xr:uid="{00000000-0005-0000-0000-000005110000}"/>
    <cellStyle name="差_2017年财政收入预算分部门测算情况表20170110-局长调整定稿报区委政府(1) 2 3 5 3 2" xfId="10808" xr:uid="{00000000-0005-0000-0000-000006110000}"/>
    <cellStyle name="差_2017年财政收入预算分部门测算情况表20170110-局长调整定稿报区委政府(1) 2 3 5 4" xfId="2175" xr:uid="{00000000-0005-0000-0000-000007110000}"/>
    <cellStyle name="差_2017年财政收入预算分部门测算情况表20170110-局长调整定稿报区委政府(1) 2 3 5 4 2" xfId="10809" xr:uid="{00000000-0005-0000-0000-000008110000}"/>
    <cellStyle name="差_2017年财政收入预算分部门测算情况表20170110-局长调整定稿报区委政府(1) 2 3 5 5" xfId="10806" xr:uid="{00000000-0005-0000-0000-000009110000}"/>
    <cellStyle name="差_2017年财政收入预算分部门测算情况表20170110-局长调整定稿报区委政府(1) 2 3 6" xfId="2176" xr:uid="{00000000-0005-0000-0000-00000A110000}"/>
    <cellStyle name="差_2017年财政收入预算分部门测算情况表20170110-局长调整定稿报区委政府(1) 2 3 6 2" xfId="10810" xr:uid="{00000000-0005-0000-0000-00000B110000}"/>
    <cellStyle name="差_2017年财政收入预算分部门测算情况表20170110-局长调整定稿报区委政府(1) 2 3 6 3" xfId="8219" xr:uid="{00000000-0005-0000-0000-00000C110000}"/>
    <cellStyle name="差_2017年财政收入预算分部门测算情况表20170110-局长调整定稿报区委政府(1) 2 3 7" xfId="9649" xr:uid="{00000000-0005-0000-0000-00000D110000}"/>
    <cellStyle name="差_2017年财政收入预算分部门测算情况表20170110-局长调整定稿报区委政府(1) 2 3 8" xfId="27419" xr:uid="{00000000-0005-0000-0000-00000E110000}"/>
    <cellStyle name="差_2017年财政收入预算分部门测算情况表20170110-局长调整定稿报区委政府(1) 2 4" xfId="2177" xr:uid="{00000000-0005-0000-0000-00000F110000}"/>
    <cellStyle name="差_2017年财政收入预算分部门测算情况表20170110-局长调整定稿报区委政府(1) 2 4 2" xfId="2178" xr:uid="{00000000-0005-0000-0000-000010110000}"/>
    <cellStyle name="差_2017年财政收入预算分部门测算情况表20170110-局长调整定稿报区委政府(1) 2 4 2 2" xfId="2179" xr:uid="{00000000-0005-0000-0000-000011110000}"/>
    <cellStyle name="差_2017年财政收入预算分部门测算情况表20170110-局长调整定稿报区委政府(1) 2 4 2 2 2" xfId="2180" xr:uid="{00000000-0005-0000-0000-000012110000}"/>
    <cellStyle name="差_2017年财政收入预算分部门测算情况表20170110-局长调整定稿报区委政府(1) 2 4 2 2 2 2" xfId="10811" xr:uid="{00000000-0005-0000-0000-000013110000}"/>
    <cellStyle name="差_2017年财政收入预算分部门测算情况表20170110-局长调整定稿报区委政府(1) 2 4 2 2 2 3" xfId="8220" xr:uid="{00000000-0005-0000-0000-000014110000}"/>
    <cellStyle name="差_2017年财政收入预算分部门测算情况表20170110-局长调整定稿报区委政府(1) 2 4 2 2 3" xfId="2181" xr:uid="{00000000-0005-0000-0000-000015110000}"/>
    <cellStyle name="差_2017年财政收入预算分部门测算情况表20170110-局长调整定稿报区委政府(1) 2 4 2 2 3 2" xfId="10812" xr:uid="{00000000-0005-0000-0000-000016110000}"/>
    <cellStyle name="差_2017年财政收入预算分部门测算情况表20170110-局长调整定稿报区委政府(1) 2 4 2 3" xfId="2182" xr:uid="{00000000-0005-0000-0000-000017110000}"/>
    <cellStyle name="差_2017年财政收入预算分部门测算情况表20170110-局长调整定稿报区委政府(1) 2 4 2 3 2" xfId="10813" xr:uid="{00000000-0005-0000-0000-000018110000}"/>
    <cellStyle name="差_2017年财政收入预算分部门测算情况表20170110-局长调整定稿报区委政府(1) 2 4 2 3 3" xfId="8221" xr:uid="{00000000-0005-0000-0000-000019110000}"/>
    <cellStyle name="差_2017年财政收入预算分部门测算情况表20170110-局长调整定稿报区委政府(1) 2 4 2 4" xfId="2183" xr:uid="{00000000-0005-0000-0000-00001A110000}"/>
    <cellStyle name="差_2017年财政收入预算分部门测算情况表20170110-局长调整定稿报区委政府(1) 2 4 2 4 2" xfId="10814" xr:uid="{00000000-0005-0000-0000-00001B110000}"/>
    <cellStyle name="差_2017年财政收入预算分部门测算情况表20170110-局长调整定稿报区委政府(1) 2 4 3" xfId="2184" xr:uid="{00000000-0005-0000-0000-00001C110000}"/>
    <cellStyle name="差_2017年财政收入预算分部门测算情况表20170110-局长调整定稿报区委政府(1) 2 4 3 2" xfId="2185" xr:uid="{00000000-0005-0000-0000-00001D110000}"/>
    <cellStyle name="差_2017年财政收入预算分部门测算情况表20170110-局长调整定稿报区委政府(1) 2 4 3 2 2" xfId="10815" xr:uid="{00000000-0005-0000-0000-00001E110000}"/>
    <cellStyle name="差_2017年财政收入预算分部门测算情况表20170110-局长调整定稿报区委政府(1) 2 4 3 2 3" xfId="8222" xr:uid="{00000000-0005-0000-0000-00001F110000}"/>
    <cellStyle name="差_2017年财政收入预算分部门测算情况表20170110-局长调整定稿报区委政府(1) 2 4 3 3" xfId="2186" xr:uid="{00000000-0005-0000-0000-000020110000}"/>
    <cellStyle name="差_2017年财政收入预算分部门测算情况表20170110-局长调整定稿报区委政府(1) 2 4 3 3 2" xfId="10816" xr:uid="{00000000-0005-0000-0000-000021110000}"/>
    <cellStyle name="差_2017年财政收入预算分部门测算情况表20170110-局长调整定稿报区委政府(1) 2 4 4" xfId="2187" xr:uid="{00000000-0005-0000-0000-000022110000}"/>
    <cellStyle name="差_2017年财政收入预算分部门测算情况表20170110-局长调整定稿报区委政府(1) 2 4 4 2" xfId="2188" xr:uid="{00000000-0005-0000-0000-000023110000}"/>
    <cellStyle name="差_2017年财政收入预算分部门测算情况表20170110-局长调整定稿报区委政府(1) 2 4 4 2 2" xfId="10817" xr:uid="{00000000-0005-0000-0000-000024110000}"/>
    <cellStyle name="差_2017年财政收入预算分部门测算情况表20170110-局长调整定稿报区委政府(1) 2 4 4 2 3" xfId="8223" xr:uid="{00000000-0005-0000-0000-000025110000}"/>
    <cellStyle name="差_2017年财政收入预算分部门测算情况表20170110-局长调整定稿报区委政府(1) 2 4 4 3" xfId="2189" xr:uid="{00000000-0005-0000-0000-000026110000}"/>
    <cellStyle name="差_2017年财政收入预算分部门测算情况表20170110-局长调整定稿报区委政府(1) 2 4 4 3 2" xfId="10818" xr:uid="{00000000-0005-0000-0000-000027110000}"/>
    <cellStyle name="差_2017年财政收入预算分部门测算情况表20170110-局长调整定稿报区委政府(1) 2 4 5" xfId="2190" xr:uid="{00000000-0005-0000-0000-000028110000}"/>
    <cellStyle name="差_2017年财政收入预算分部门测算情况表20170110-局长调整定稿报区委政府(1) 2 4 5 2" xfId="10819" xr:uid="{00000000-0005-0000-0000-000029110000}"/>
    <cellStyle name="差_2017年财政收入预算分部门测算情况表20170110-局长调整定稿报区委政府(1) 2 4 5 3" xfId="8224" xr:uid="{00000000-0005-0000-0000-00002A110000}"/>
    <cellStyle name="差_2017年财政收入预算分部门测算情况表20170110-局长调整定稿报区委政府(1) 2 5" xfId="2191" xr:uid="{00000000-0005-0000-0000-00002B110000}"/>
    <cellStyle name="差_2017年财政收入预算分部门测算情况表20170110-局长调整定稿报区委政府(1) 2 5 2" xfId="2192" xr:uid="{00000000-0005-0000-0000-00002C110000}"/>
    <cellStyle name="差_2017年财政收入预算分部门测算情况表20170110-局长调整定稿报区委政府(1) 2 5 2 2" xfId="2193" xr:uid="{00000000-0005-0000-0000-00002D110000}"/>
    <cellStyle name="差_2017年财政收入预算分部门测算情况表20170110-局长调整定稿报区委政府(1) 2 5 2 2 2" xfId="10821" xr:uid="{00000000-0005-0000-0000-00002E110000}"/>
    <cellStyle name="差_2017年财政收入预算分部门测算情况表20170110-局长调整定稿报区委政府(1) 2 5 2 2 3" xfId="8225" xr:uid="{00000000-0005-0000-0000-00002F110000}"/>
    <cellStyle name="差_2017年财政收入预算分部门测算情况表20170110-局长调整定稿报区委政府(1) 2 5 2 3" xfId="2194" xr:uid="{00000000-0005-0000-0000-000030110000}"/>
    <cellStyle name="差_2017年财政收入预算分部门测算情况表20170110-局长调整定稿报区委政府(1) 2 5 2 3 2" xfId="10822" xr:uid="{00000000-0005-0000-0000-000031110000}"/>
    <cellStyle name="差_2017年财政收入预算分部门测算情况表20170110-局长调整定稿报区委政府(1) 2 5 3" xfId="2195" xr:uid="{00000000-0005-0000-0000-000032110000}"/>
    <cellStyle name="差_2017年财政收入预算分部门测算情况表20170110-局长调整定稿报区委政府(1) 2 5 3 2" xfId="2196" xr:uid="{00000000-0005-0000-0000-000033110000}"/>
    <cellStyle name="差_2017年财政收入预算分部门测算情况表20170110-局长调整定稿报区委政府(1) 2 5 3 2 2" xfId="10824" xr:uid="{00000000-0005-0000-0000-000034110000}"/>
    <cellStyle name="差_2017年财政收入预算分部门测算情况表20170110-局长调整定稿报区委政府(1) 2 5 3 2 3" xfId="8226" xr:uid="{00000000-0005-0000-0000-000035110000}"/>
    <cellStyle name="差_2017年财政收入预算分部门测算情况表20170110-局长调整定稿报区委政府(1) 2 5 3 3" xfId="2197" xr:uid="{00000000-0005-0000-0000-000036110000}"/>
    <cellStyle name="差_2017年财政收入预算分部门测算情况表20170110-局长调整定稿报区委政府(1) 2 5 3 3 2" xfId="10825" xr:uid="{00000000-0005-0000-0000-000037110000}"/>
    <cellStyle name="差_2017年财政收入预算分部门测算情况表20170110-局长调整定稿报区委政府(1) 2 5 3 4" xfId="2198" xr:uid="{00000000-0005-0000-0000-000038110000}"/>
    <cellStyle name="差_2017年财政收入预算分部门测算情况表20170110-局长调整定稿报区委政府(1) 2 5 3 4 2" xfId="10826" xr:uid="{00000000-0005-0000-0000-000039110000}"/>
    <cellStyle name="差_2017年财政收入预算分部门测算情况表20170110-局长调整定稿报区委政府(1) 2 5 3 5" xfId="10823" xr:uid="{00000000-0005-0000-0000-00003A110000}"/>
    <cellStyle name="差_2017年财政收入预算分部门测算情况表20170110-局长调整定稿报区委政府(1) 2 5 4" xfId="2199" xr:uid="{00000000-0005-0000-0000-00003B110000}"/>
    <cellStyle name="差_2017年财政收入预算分部门测算情况表20170110-局长调整定稿报区委政府(1) 2 5 4 2" xfId="10827" xr:uid="{00000000-0005-0000-0000-00003C110000}"/>
    <cellStyle name="差_2017年财政收入预算分部门测算情况表20170110-局长调整定稿报区委政府(1) 2 5 4 3" xfId="8227" xr:uid="{00000000-0005-0000-0000-00003D110000}"/>
    <cellStyle name="差_2017年财政收入预算分部门测算情况表20170110-局长调整定稿报区委政府(1) 2 5 5" xfId="2200" xr:uid="{00000000-0005-0000-0000-00003E110000}"/>
    <cellStyle name="差_2017年财政收入预算分部门测算情况表20170110-局长调整定稿报区委政府(1) 2 5 5 2" xfId="10828" xr:uid="{00000000-0005-0000-0000-00003F110000}"/>
    <cellStyle name="差_2017年财政收入预算分部门测算情况表20170110-局长调整定稿报区委政府(1) 2 5 6" xfId="10820" xr:uid="{00000000-0005-0000-0000-000040110000}"/>
    <cellStyle name="差_2017年财政收入预算分部门测算情况表20170110-局长调整定稿报区委政府(1) 2 6" xfId="2201" xr:uid="{00000000-0005-0000-0000-000041110000}"/>
    <cellStyle name="差_2017年财政收入预算分部门测算情况表20170110-局长调整定稿报区委政府(1) 2 6 2" xfId="2202" xr:uid="{00000000-0005-0000-0000-000042110000}"/>
    <cellStyle name="差_2017年财政收入预算分部门测算情况表20170110-局长调整定稿报区委政府(1) 2 6 2 2" xfId="10830" xr:uid="{00000000-0005-0000-0000-000043110000}"/>
    <cellStyle name="差_2017年财政收入预算分部门测算情况表20170110-局长调整定稿报区委政府(1) 2 6 2 3" xfId="8228" xr:uid="{00000000-0005-0000-0000-000044110000}"/>
    <cellStyle name="差_2017年财政收入预算分部门测算情况表20170110-局长调整定稿报区委政府(1) 2 6 3" xfId="2203" xr:uid="{00000000-0005-0000-0000-000045110000}"/>
    <cellStyle name="差_2017年财政收入预算分部门测算情况表20170110-局长调整定稿报区委政府(1) 2 6 3 2" xfId="10831" xr:uid="{00000000-0005-0000-0000-000046110000}"/>
    <cellStyle name="差_2017年财政收入预算分部门测算情况表20170110-局长调整定稿报区委政府(1) 2 6 4" xfId="2204" xr:uid="{00000000-0005-0000-0000-000047110000}"/>
    <cellStyle name="差_2017年财政收入预算分部门测算情况表20170110-局长调整定稿报区委政府(1) 2 6 4 2" xfId="10832" xr:uid="{00000000-0005-0000-0000-000048110000}"/>
    <cellStyle name="差_2017年财政收入预算分部门测算情况表20170110-局长调整定稿报区委政府(1) 2 6 5" xfId="10829" xr:uid="{00000000-0005-0000-0000-000049110000}"/>
    <cellStyle name="差_2017年财政收入预算分部门测算情况表20170110-局长调整定稿报区委政府(1) 2 7" xfId="2205" xr:uid="{00000000-0005-0000-0000-00004A110000}"/>
    <cellStyle name="差_2017年财政收入预算分部门测算情况表20170110-局长调整定稿报区委政府(1) 2 7 2" xfId="10833" xr:uid="{00000000-0005-0000-0000-00004B110000}"/>
    <cellStyle name="差_2017年财政收入预算分部门测算情况表20170110-局长调整定稿报区委政府(1) 2 7 3" xfId="8229" xr:uid="{00000000-0005-0000-0000-00004C110000}"/>
    <cellStyle name="差_2017年财政收入预算分部门测算情况表20170110-局长调整定稿报区委政府(1) 2 8" xfId="9452" xr:uid="{00000000-0005-0000-0000-00004D110000}"/>
    <cellStyle name="差_2017年财政收入预算分部门测算情况表20170110-局长调整定稿报区委政府(1) 3" xfId="75" xr:uid="{00000000-0005-0000-0000-00004E110000}"/>
    <cellStyle name="差_2017年财政收入预算分部门测算情况表20170110-局长调整定稿报区委政府(1) 3 2" xfId="427" xr:uid="{00000000-0005-0000-0000-00004F110000}"/>
    <cellStyle name="差_2017年财政收入预算分部门测算情况表20170110-局长调整定稿报区委政府(1) 3 2 2" xfId="2206" xr:uid="{00000000-0005-0000-0000-000050110000}"/>
    <cellStyle name="差_2017年财政收入预算分部门测算情况表20170110-局长调整定稿报区委政府(1) 3 2 2 2" xfId="2207" xr:uid="{00000000-0005-0000-0000-000051110000}"/>
    <cellStyle name="差_2017年财政收入预算分部门测算情况表20170110-局长调整定稿报区委政府(1) 3 2 2 2 2" xfId="2208" xr:uid="{00000000-0005-0000-0000-000052110000}"/>
    <cellStyle name="差_2017年财政收入预算分部门测算情况表20170110-局长调整定稿报区委政府(1) 3 2 2 2 2 2" xfId="10835" xr:uid="{00000000-0005-0000-0000-000053110000}"/>
    <cellStyle name="差_2017年财政收入预算分部门测算情况表20170110-局长调整定稿报区委政府(1) 3 2 2 2 2 3" xfId="8230" xr:uid="{00000000-0005-0000-0000-000054110000}"/>
    <cellStyle name="差_2017年财政收入预算分部门测算情况表20170110-局长调整定稿报区委政府(1) 3 2 2 2 3" xfId="2209" xr:uid="{00000000-0005-0000-0000-000055110000}"/>
    <cellStyle name="差_2017年财政收入预算分部门测算情况表20170110-局长调整定稿报区委政府(1) 3 2 2 2 3 2" xfId="10836" xr:uid="{00000000-0005-0000-0000-000056110000}"/>
    <cellStyle name="差_2017年财政收入预算分部门测算情况表20170110-局长调整定稿报区委政府(1) 3 2 2 3" xfId="2210" xr:uid="{00000000-0005-0000-0000-000057110000}"/>
    <cellStyle name="差_2017年财政收入预算分部门测算情况表20170110-局长调整定稿报区委政府(1) 3 2 2 3 2" xfId="2211" xr:uid="{00000000-0005-0000-0000-000058110000}"/>
    <cellStyle name="差_2017年财政收入预算分部门测算情况表20170110-局长调整定稿报区委政府(1) 3 2 2 3 2 2" xfId="10838" xr:uid="{00000000-0005-0000-0000-000059110000}"/>
    <cellStyle name="差_2017年财政收入预算分部门测算情况表20170110-局长调整定稿报区委政府(1) 3 2 2 3 2 3" xfId="8231" xr:uid="{00000000-0005-0000-0000-00005A110000}"/>
    <cellStyle name="差_2017年财政收入预算分部门测算情况表20170110-局长调整定稿报区委政府(1) 3 2 2 3 3" xfId="2212" xr:uid="{00000000-0005-0000-0000-00005B110000}"/>
    <cellStyle name="差_2017年财政收入预算分部门测算情况表20170110-局长调整定稿报区委政府(1) 3 2 2 3 3 2" xfId="10839" xr:uid="{00000000-0005-0000-0000-00005C110000}"/>
    <cellStyle name="差_2017年财政收入预算分部门测算情况表20170110-局长调整定稿报区委政府(1) 3 2 2 3 4" xfId="2213" xr:uid="{00000000-0005-0000-0000-00005D110000}"/>
    <cellStyle name="差_2017年财政收入预算分部门测算情况表20170110-局长调整定稿报区委政府(1) 3 2 2 3 4 2" xfId="10840" xr:uid="{00000000-0005-0000-0000-00005E110000}"/>
    <cellStyle name="差_2017年财政收入预算分部门测算情况表20170110-局长调整定稿报区委政府(1) 3 2 2 3 5" xfId="10837" xr:uid="{00000000-0005-0000-0000-00005F110000}"/>
    <cellStyle name="差_2017年财政收入预算分部门测算情况表20170110-局长调整定稿报区委政府(1) 3 2 2 4" xfId="2214" xr:uid="{00000000-0005-0000-0000-000060110000}"/>
    <cellStyle name="差_2017年财政收入预算分部门测算情况表20170110-局长调整定稿报区委政府(1) 3 2 2 4 2" xfId="10841" xr:uid="{00000000-0005-0000-0000-000061110000}"/>
    <cellStyle name="差_2017年财政收入预算分部门测算情况表20170110-局长调整定稿报区委政府(1) 3 2 2 4 3" xfId="8232" xr:uid="{00000000-0005-0000-0000-000062110000}"/>
    <cellStyle name="差_2017年财政收入预算分部门测算情况表20170110-局长调整定稿报区委政府(1) 3 2 2 5" xfId="2215" xr:uid="{00000000-0005-0000-0000-000063110000}"/>
    <cellStyle name="差_2017年财政收入预算分部门测算情况表20170110-局长调整定稿报区委政府(1) 3 2 2 5 2" xfId="10842" xr:uid="{00000000-0005-0000-0000-000064110000}"/>
    <cellStyle name="差_2017年财政收入预算分部门测算情况表20170110-局长调整定稿报区委政府(1) 3 2 2 6" xfId="10834" xr:uid="{00000000-0005-0000-0000-000065110000}"/>
    <cellStyle name="差_2017年财政收入预算分部门测算情况表20170110-局长调整定稿报区委政府(1) 3 2 3" xfId="2216" xr:uid="{00000000-0005-0000-0000-000066110000}"/>
    <cellStyle name="差_2017年财政收入预算分部门测算情况表20170110-局长调整定稿报区委政府(1) 3 2 3 2" xfId="2217" xr:uid="{00000000-0005-0000-0000-000067110000}"/>
    <cellStyle name="差_2017年财政收入预算分部门测算情况表20170110-局长调整定稿报区委政府(1) 3 2 3 2 2" xfId="2218" xr:uid="{00000000-0005-0000-0000-000068110000}"/>
    <cellStyle name="差_2017年财政收入预算分部门测算情况表20170110-局长调整定稿报区委政府(1) 3 2 3 2 2 2" xfId="10844" xr:uid="{00000000-0005-0000-0000-000069110000}"/>
    <cellStyle name="差_2017年财政收入预算分部门测算情况表20170110-局长调整定稿报区委政府(1) 3 2 3 2 2 3" xfId="8233" xr:uid="{00000000-0005-0000-0000-00006A110000}"/>
    <cellStyle name="差_2017年财政收入预算分部门测算情况表20170110-局长调整定稿报区委政府(1) 3 2 3 2 3" xfId="2219" xr:uid="{00000000-0005-0000-0000-00006B110000}"/>
    <cellStyle name="差_2017年财政收入预算分部门测算情况表20170110-局长调整定稿报区委政府(1) 3 2 3 2 3 2" xfId="10845" xr:uid="{00000000-0005-0000-0000-00006C110000}"/>
    <cellStyle name="差_2017年财政收入预算分部门测算情况表20170110-局长调整定稿报区委政府(1) 3 2 3 3" xfId="2220" xr:uid="{00000000-0005-0000-0000-00006D110000}"/>
    <cellStyle name="差_2017年财政收入预算分部门测算情况表20170110-局长调整定稿报区委政府(1) 3 2 3 3 2" xfId="10846" xr:uid="{00000000-0005-0000-0000-00006E110000}"/>
    <cellStyle name="差_2017年财政收入预算分部门测算情况表20170110-局长调整定稿报区委政府(1) 3 2 3 3 3" xfId="8234" xr:uid="{00000000-0005-0000-0000-00006F110000}"/>
    <cellStyle name="差_2017年财政收入预算分部门测算情况表20170110-局长调整定稿报区委政府(1) 3 2 3 4" xfId="2221" xr:uid="{00000000-0005-0000-0000-000070110000}"/>
    <cellStyle name="差_2017年财政收入预算分部门测算情况表20170110-局长调整定稿报区委政府(1) 3 2 3 4 2" xfId="10847" xr:uid="{00000000-0005-0000-0000-000071110000}"/>
    <cellStyle name="差_2017年财政收入预算分部门测算情况表20170110-局长调整定稿报区委政府(1) 3 2 3 5" xfId="10843" xr:uid="{00000000-0005-0000-0000-000072110000}"/>
    <cellStyle name="差_2017年财政收入预算分部门测算情况表20170110-局长调整定稿报区委政府(1) 3 2 4" xfId="2222" xr:uid="{00000000-0005-0000-0000-000073110000}"/>
    <cellStyle name="差_2017年财政收入预算分部门测算情况表20170110-局长调整定稿报区委政府(1) 3 2 4 2" xfId="2223" xr:uid="{00000000-0005-0000-0000-000074110000}"/>
    <cellStyle name="差_2017年财政收入预算分部门测算情况表20170110-局长调整定稿报区委政府(1) 3 2 4 2 2" xfId="10848" xr:uid="{00000000-0005-0000-0000-000075110000}"/>
    <cellStyle name="差_2017年财政收入预算分部门测算情况表20170110-局长调整定稿报区委政府(1) 3 2 4 2 3" xfId="8235" xr:uid="{00000000-0005-0000-0000-000076110000}"/>
    <cellStyle name="差_2017年财政收入预算分部门测算情况表20170110-局长调整定稿报区委政府(1) 3 2 4 3" xfId="2224" xr:uid="{00000000-0005-0000-0000-000077110000}"/>
    <cellStyle name="差_2017年财政收入预算分部门测算情况表20170110-局长调整定稿报区委政府(1) 3 2 4 3 2" xfId="10849" xr:uid="{00000000-0005-0000-0000-000078110000}"/>
    <cellStyle name="差_2017年财政收入预算分部门测算情况表20170110-局长调整定稿报区委政府(1) 3 2 5" xfId="2225" xr:uid="{00000000-0005-0000-0000-000079110000}"/>
    <cellStyle name="差_2017年财政收入预算分部门测算情况表20170110-局长调整定稿报区委政府(1) 3 2 5 2" xfId="2226" xr:uid="{00000000-0005-0000-0000-00007A110000}"/>
    <cellStyle name="差_2017年财政收入预算分部门测算情况表20170110-局长调整定稿报区委政府(1) 3 2 5 2 2" xfId="10851" xr:uid="{00000000-0005-0000-0000-00007B110000}"/>
    <cellStyle name="差_2017年财政收入预算分部门测算情况表20170110-局长调整定稿报区委政府(1) 3 2 5 2 3" xfId="8236" xr:uid="{00000000-0005-0000-0000-00007C110000}"/>
    <cellStyle name="差_2017年财政收入预算分部门测算情况表20170110-局长调整定稿报区委政府(1) 3 2 5 3" xfId="2227" xr:uid="{00000000-0005-0000-0000-00007D110000}"/>
    <cellStyle name="差_2017年财政收入预算分部门测算情况表20170110-局长调整定稿报区委政府(1) 3 2 5 3 2" xfId="10852" xr:uid="{00000000-0005-0000-0000-00007E110000}"/>
    <cellStyle name="差_2017年财政收入预算分部门测算情况表20170110-局长调整定稿报区委政府(1) 3 2 5 4" xfId="2228" xr:uid="{00000000-0005-0000-0000-00007F110000}"/>
    <cellStyle name="差_2017年财政收入预算分部门测算情况表20170110-局长调整定稿报区委政府(1) 3 2 5 4 2" xfId="10853" xr:uid="{00000000-0005-0000-0000-000080110000}"/>
    <cellStyle name="差_2017年财政收入预算分部门测算情况表20170110-局长调整定稿报区委政府(1) 3 2 5 5" xfId="10850" xr:uid="{00000000-0005-0000-0000-000081110000}"/>
    <cellStyle name="差_2017年财政收入预算分部门测算情况表20170110-局长调整定稿报区委政府(1) 3 2 6" xfId="2229" xr:uid="{00000000-0005-0000-0000-000082110000}"/>
    <cellStyle name="差_2017年财政收入预算分部门测算情况表20170110-局长调整定稿报区委政府(1) 3 2 6 2" xfId="10854" xr:uid="{00000000-0005-0000-0000-000083110000}"/>
    <cellStyle name="差_2017年财政收入预算分部门测算情况表20170110-局长调整定稿报区委政府(1) 3 2 6 3" xfId="8237" xr:uid="{00000000-0005-0000-0000-000084110000}"/>
    <cellStyle name="差_2017年财政收入预算分部门测算情况表20170110-局长调整定稿报区委政府(1) 3 2 7" xfId="9647" xr:uid="{00000000-0005-0000-0000-000085110000}"/>
    <cellStyle name="差_2017年财政收入预算分部门测算情况表20170110-局长调整定稿报区委政府(1) 3 3" xfId="2230" xr:uid="{00000000-0005-0000-0000-000086110000}"/>
    <cellStyle name="差_2017年财政收入预算分部门测算情况表20170110-局长调整定稿报区委政府(1) 3 3 2" xfId="2231" xr:uid="{00000000-0005-0000-0000-000087110000}"/>
    <cellStyle name="差_2017年财政收入预算分部门测算情况表20170110-局长调整定稿报区委政府(1) 3 3 2 2" xfId="2232" xr:uid="{00000000-0005-0000-0000-000088110000}"/>
    <cellStyle name="差_2017年财政收入预算分部门测算情况表20170110-局长调整定稿报区委政府(1) 3 3 2 2 2" xfId="2233" xr:uid="{00000000-0005-0000-0000-000089110000}"/>
    <cellStyle name="差_2017年财政收入预算分部门测算情况表20170110-局长调整定稿报区委政府(1) 3 3 2 2 2 2" xfId="10855" xr:uid="{00000000-0005-0000-0000-00008A110000}"/>
    <cellStyle name="差_2017年财政收入预算分部门测算情况表20170110-局长调整定稿报区委政府(1) 3 3 2 2 2 3" xfId="8238" xr:uid="{00000000-0005-0000-0000-00008B110000}"/>
    <cellStyle name="差_2017年财政收入预算分部门测算情况表20170110-局长调整定稿报区委政府(1) 3 3 2 2 3" xfId="2234" xr:uid="{00000000-0005-0000-0000-00008C110000}"/>
    <cellStyle name="差_2017年财政收入预算分部门测算情况表20170110-局长调整定稿报区委政府(1) 3 3 2 2 3 2" xfId="10856" xr:uid="{00000000-0005-0000-0000-00008D110000}"/>
    <cellStyle name="差_2017年财政收入预算分部门测算情况表20170110-局长调整定稿报区委政府(1) 3 3 2 3" xfId="2235" xr:uid="{00000000-0005-0000-0000-00008E110000}"/>
    <cellStyle name="差_2017年财政收入预算分部门测算情况表20170110-局长调整定稿报区委政府(1) 3 3 2 3 2" xfId="10857" xr:uid="{00000000-0005-0000-0000-00008F110000}"/>
    <cellStyle name="差_2017年财政收入预算分部门测算情况表20170110-局长调整定稿报区委政府(1) 3 3 2 3 3" xfId="8239" xr:uid="{00000000-0005-0000-0000-000090110000}"/>
    <cellStyle name="差_2017年财政收入预算分部门测算情况表20170110-局长调整定稿报区委政府(1) 3 3 2 4" xfId="2236" xr:uid="{00000000-0005-0000-0000-000091110000}"/>
    <cellStyle name="差_2017年财政收入预算分部门测算情况表20170110-局长调整定稿报区委政府(1) 3 3 2 4 2" xfId="10858" xr:uid="{00000000-0005-0000-0000-000092110000}"/>
    <cellStyle name="差_2017年财政收入预算分部门测算情况表20170110-局长调整定稿报区委政府(1) 3 3 3" xfId="2237" xr:uid="{00000000-0005-0000-0000-000093110000}"/>
    <cellStyle name="差_2017年财政收入预算分部门测算情况表20170110-局长调整定稿报区委政府(1) 3 3 3 2" xfId="2238" xr:uid="{00000000-0005-0000-0000-000094110000}"/>
    <cellStyle name="差_2017年财政收入预算分部门测算情况表20170110-局长调整定稿报区委政府(1) 3 3 3 2 2" xfId="10859" xr:uid="{00000000-0005-0000-0000-000095110000}"/>
    <cellStyle name="差_2017年财政收入预算分部门测算情况表20170110-局长调整定稿报区委政府(1) 3 3 3 2 3" xfId="8240" xr:uid="{00000000-0005-0000-0000-000096110000}"/>
    <cellStyle name="差_2017年财政收入预算分部门测算情况表20170110-局长调整定稿报区委政府(1) 3 3 3 3" xfId="2239" xr:uid="{00000000-0005-0000-0000-000097110000}"/>
    <cellStyle name="差_2017年财政收入预算分部门测算情况表20170110-局长调整定稿报区委政府(1) 3 3 3 3 2" xfId="10860" xr:uid="{00000000-0005-0000-0000-000098110000}"/>
    <cellStyle name="差_2017年财政收入预算分部门测算情况表20170110-局长调整定稿报区委政府(1) 3 3 4" xfId="2240" xr:uid="{00000000-0005-0000-0000-000099110000}"/>
    <cellStyle name="差_2017年财政收入预算分部门测算情况表20170110-局长调整定稿报区委政府(1) 3 3 4 2" xfId="2241" xr:uid="{00000000-0005-0000-0000-00009A110000}"/>
    <cellStyle name="差_2017年财政收入预算分部门测算情况表20170110-局长调整定稿报区委政府(1) 3 3 4 2 2" xfId="10861" xr:uid="{00000000-0005-0000-0000-00009B110000}"/>
    <cellStyle name="差_2017年财政收入预算分部门测算情况表20170110-局长调整定稿报区委政府(1) 3 3 4 2 3" xfId="8241" xr:uid="{00000000-0005-0000-0000-00009C110000}"/>
    <cellStyle name="差_2017年财政收入预算分部门测算情况表20170110-局长调整定稿报区委政府(1) 3 3 4 3" xfId="2242" xr:uid="{00000000-0005-0000-0000-00009D110000}"/>
    <cellStyle name="差_2017年财政收入预算分部门测算情况表20170110-局长调整定稿报区委政府(1) 3 3 4 3 2" xfId="10862" xr:uid="{00000000-0005-0000-0000-00009E110000}"/>
    <cellStyle name="差_2017年财政收入预算分部门测算情况表20170110-局长调整定稿报区委政府(1) 3 3 5" xfId="2243" xr:uid="{00000000-0005-0000-0000-00009F110000}"/>
    <cellStyle name="差_2017年财政收入预算分部门测算情况表20170110-局长调整定稿报区委政府(1) 3 3 5 2" xfId="10863" xr:uid="{00000000-0005-0000-0000-0000A0110000}"/>
    <cellStyle name="差_2017年财政收入预算分部门测算情况表20170110-局长调整定稿报区委政府(1) 3 3 5 3" xfId="8242" xr:uid="{00000000-0005-0000-0000-0000A1110000}"/>
    <cellStyle name="差_2017年财政收入预算分部门测算情况表20170110-局长调整定稿报区委政府(1) 3 4" xfId="2244" xr:uid="{00000000-0005-0000-0000-0000A2110000}"/>
    <cellStyle name="差_2017年财政收入预算分部门测算情况表20170110-局长调整定稿报区委政府(1) 3 4 2" xfId="2245" xr:uid="{00000000-0005-0000-0000-0000A3110000}"/>
    <cellStyle name="差_2017年财政收入预算分部门测算情况表20170110-局长调整定稿报区委政府(1) 3 4 2 2" xfId="2246" xr:uid="{00000000-0005-0000-0000-0000A4110000}"/>
    <cellStyle name="差_2017年财政收入预算分部门测算情况表20170110-局长调整定稿报区委政府(1) 3 4 2 2 2" xfId="10865" xr:uid="{00000000-0005-0000-0000-0000A5110000}"/>
    <cellStyle name="差_2017年财政收入预算分部门测算情况表20170110-局长调整定稿报区委政府(1) 3 4 2 2 3" xfId="8243" xr:uid="{00000000-0005-0000-0000-0000A6110000}"/>
    <cellStyle name="差_2017年财政收入预算分部门测算情况表20170110-局长调整定稿报区委政府(1) 3 4 2 3" xfId="2247" xr:uid="{00000000-0005-0000-0000-0000A7110000}"/>
    <cellStyle name="差_2017年财政收入预算分部门测算情况表20170110-局长调整定稿报区委政府(1) 3 4 2 3 2" xfId="10866" xr:uid="{00000000-0005-0000-0000-0000A8110000}"/>
    <cellStyle name="差_2017年财政收入预算分部门测算情况表20170110-局长调整定稿报区委政府(1) 3 4 3" xfId="2248" xr:uid="{00000000-0005-0000-0000-0000A9110000}"/>
    <cellStyle name="差_2017年财政收入预算分部门测算情况表20170110-局长调整定稿报区委政府(1) 3 4 3 2" xfId="2249" xr:uid="{00000000-0005-0000-0000-0000AA110000}"/>
    <cellStyle name="差_2017年财政收入预算分部门测算情况表20170110-局长调整定稿报区委政府(1) 3 4 3 2 2" xfId="10868" xr:uid="{00000000-0005-0000-0000-0000AB110000}"/>
    <cellStyle name="差_2017年财政收入预算分部门测算情况表20170110-局长调整定稿报区委政府(1) 3 4 3 2 3" xfId="8244" xr:uid="{00000000-0005-0000-0000-0000AC110000}"/>
    <cellStyle name="差_2017年财政收入预算分部门测算情况表20170110-局长调整定稿报区委政府(1) 3 4 3 3" xfId="2250" xr:uid="{00000000-0005-0000-0000-0000AD110000}"/>
    <cellStyle name="差_2017年财政收入预算分部门测算情况表20170110-局长调整定稿报区委政府(1) 3 4 3 3 2" xfId="10869" xr:uid="{00000000-0005-0000-0000-0000AE110000}"/>
    <cellStyle name="差_2017年财政收入预算分部门测算情况表20170110-局长调整定稿报区委政府(1) 3 4 3 4" xfId="2251" xr:uid="{00000000-0005-0000-0000-0000AF110000}"/>
    <cellStyle name="差_2017年财政收入预算分部门测算情况表20170110-局长调整定稿报区委政府(1) 3 4 3 4 2" xfId="10870" xr:uid="{00000000-0005-0000-0000-0000B0110000}"/>
    <cellStyle name="差_2017年财政收入预算分部门测算情况表20170110-局长调整定稿报区委政府(1) 3 4 3 5" xfId="10867" xr:uid="{00000000-0005-0000-0000-0000B1110000}"/>
    <cellStyle name="差_2017年财政收入预算分部门测算情况表20170110-局长调整定稿报区委政府(1) 3 4 4" xfId="2252" xr:uid="{00000000-0005-0000-0000-0000B2110000}"/>
    <cellStyle name="差_2017年财政收入预算分部门测算情况表20170110-局长调整定稿报区委政府(1) 3 4 4 2" xfId="10871" xr:uid="{00000000-0005-0000-0000-0000B3110000}"/>
    <cellStyle name="差_2017年财政收入预算分部门测算情况表20170110-局长调整定稿报区委政府(1) 3 4 4 3" xfId="8245" xr:uid="{00000000-0005-0000-0000-0000B4110000}"/>
    <cellStyle name="差_2017年财政收入预算分部门测算情况表20170110-局长调整定稿报区委政府(1) 3 4 5" xfId="2253" xr:uid="{00000000-0005-0000-0000-0000B5110000}"/>
    <cellStyle name="差_2017年财政收入预算分部门测算情况表20170110-局长调整定稿报区委政府(1) 3 4 5 2" xfId="10872" xr:uid="{00000000-0005-0000-0000-0000B6110000}"/>
    <cellStyle name="差_2017年财政收入预算分部门测算情况表20170110-局长调整定稿报区委政府(1) 3 4 6" xfId="10864" xr:uid="{00000000-0005-0000-0000-0000B7110000}"/>
    <cellStyle name="差_2017年财政收入预算分部门测算情况表20170110-局长调整定稿报区委政府(1) 3 5" xfId="2254" xr:uid="{00000000-0005-0000-0000-0000B8110000}"/>
    <cellStyle name="差_2017年财政收入预算分部门测算情况表20170110-局长调整定稿报区委政府(1) 3 5 2" xfId="2255" xr:uid="{00000000-0005-0000-0000-0000B9110000}"/>
    <cellStyle name="差_2017年财政收入预算分部门测算情况表20170110-局长调整定稿报区委政府(1) 3 5 2 2" xfId="10874" xr:uid="{00000000-0005-0000-0000-0000BA110000}"/>
    <cellStyle name="差_2017年财政收入预算分部门测算情况表20170110-局长调整定稿报区委政府(1) 3 5 2 3" xfId="8246" xr:uid="{00000000-0005-0000-0000-0000BB110000}"/>
    <cellStyle name="差_2017年财政收入预算分部门测算情况表20170110-局长调整定稿报区委政府(1) 3 5 3" xfId="2256" xr:uid="{00000000-0005-0000-0000-0000BC110000}"/>
    <cellStyle name="差_2017年财政收入预算分部门测算情况表20170110-局长调整定稿报区委政府(1) 3 5 3 2" xfId="10875" xr:uid="{00000000-0005-0000-0000-0000BD110000}"/>
    <cellStyle name="差_2017年财政收入预算分部门测算情况表20170110-局长调整定稿报区委政府(1) 3 5 4" xfId="2257" xr:uid="{00000000-0005-0000-0000-0000BE110000}"/>
    <cellStyle name="差_2017年财政收入预算分部门测算情况表20170110-局长调整定稿报区委政府(1) 3 5 4 2" xfId="10876" xr:uid="{00000000-0005-0000-0000-0000BF110000}"/>
    <cellStyle name="差_2017年财政收入预算分部门测算情况表20170110-局长调整定稿报区委政府(1) 3 5 5" xfId="10873" xr:uid="{00000000-0005-0000-0000-0000C0110000}"/>
    <cellStyle name="差_2017年财政收入预算分部门测算情况表20170110-局长调整定稿报区委政府(1) 3 6" xfId="2258" xr:uid="{00000000-0005-0000-0000-0000C1110000}"/>
    <cellStyle name="差_2017年财政收入预算分部门测算情况表20170110-局长调整定稿报区委政府(1) 3 6 2" xfId="10877" xr:uid="{00000000-0005-0000-0000-0000C2110000}"/>
    <cellStyle name="差_2017年财政收入预算分部门测算情况表20170110-局长调整定稿报区委政府(1) 3 6 3" xfId="8247" xr:uid="{00000000-0005-0000-0000-0000C3110000}"/>
    <cellStyle name="差_2017年财政收入预算分部门测算情况表20170110-局长调整定稿报区委政府(1) 3 7" xfId="9454" xr:uid="{00000000-0005-0000-0000-0000C4110000}"/>
    <cellStyle name="差_2017年财政收入预算分部门测算情况表20170110-局长调整定稿报区委政府(1) 4" xfId="430" xr:uid="{00000000-0005-0000-0000-0000C5110000}"/>
    <cellStyle name="差_2017年财政收入预算分部门测算情况表20170110-局长调整定稿报区委政府(1) 4 2" xfId="2259" xr:uid="{00000000-0005-0000-0000-0000C6110000}"/>
    <cellStyle name="差_2017年财政收入预算分部门测算情况表20170110-局长调整定稿报区委政府(1) 4 2 2" xfId="2260" xr:uid="{00000000-0005-0000-0000-0000C7110000}"/>
    <cellStyle name="差_2017年财政收入预算分部门测算情况表20170110-局长调整定稿报区委政府(1) 4 2 2 2" xfId="2261" xr:uid="{00000000-0005-0000-0000-0000C8110000}"/>
    <cellStyle name="差_2017年财政收入预算分部门测算情况表20170110-局长调整定稿报区委政府(1) 4 2 2 2 2" xfId="10879" xr:uid="{00000000-0005-0000-0000-0000C9110000}"/>
    <cellStyle name="差_2017年财政收入预算分部门测算情况表20170110-局长调整定稿报区委政府(1) 4 2 2 2 3" xfId="8248" xr:uid="{00000000-0005-0000-0000-0000CA110000}"/>
    <cellStyle name="差_2017年财政收入预算分部门测算情况表20170110-局长调整定稿报区委政府(1) 4 2 2 3" xfId="2262" xr:uid="{00000000-0005-0000-0000-0000CB110000}"/>
    <cellStyle name="差_2017年财政收入预算分部门测算情况表20170110-局长调整定稿报区委政府(1) 4 2 2 3 2" xfId="10880" xr:uid="{00000000-0005-0000-0000-0000CC110000}"/>
    <cellStyle name="差_2017年财政收入预算分部门测算情况表20170110-局长调整定稿报区委政府(1) 4 2 3" xfId="2263" xr:uid="{00000000-0005-0000-0000-0000CD110000}"/>
    <cellStyle name="差_2017年财政收入预算分部门测算情况表20170110-局长调整定稿报区委政府(1) 4 2 3 2" xfId="2264" xr:uid="{00000000-0005-0000-0000-0000CE110000}"/>
    <cellStyle name="差_2017年财政收入预算分部门测算情况表20170110-局长调整定稿报区委政府(1) 4 2 3 2 2" xfId="10882" xr:uid="{00000000-0005-0000-0000-0000CF110000}"/>
    <cellStyle name="差_2017年财政收入预算分部门测算情况表20170110-局长调整定稿报区委政府(1) 4 2 3 2 3" xfId="8249" xr:uid="{00000000-0005-0000-0000-0000D0110000}"/>
    <cellStyle name="差_2017年财政收入预算分部门测算情况表20170110-局长调整定稿报区委政府(1) 4 2 3 3" xfId="2265" xr:uid="{00000000-0005-0000-0000-0000D1110000}"/>
    <cellStyle name="差_2017年财政收入预算分部门测算情况表20170110-局长调整定稿报区委政府(1) 4 2 3 3 2" xfId="10883" xr:uid="{00000000-0005-0000-0000-0000D2110000}"/>
    <cellStyle name="差_2017年财政收入预算分部门测算情况表20170110-局长调整定稿报区委政府(1) 4 2 3 4" xfId="2266" xr:uid="{00000000-0005-0000-0000-0000D3110000}"/>
    <cellStyle name="差_2017年财政收入预算分部门测算情况表20170110-局长调整定稿报区委政府(1) 4 2 3 4 2" xfId="10884" xr:uid="{00000000-0005-0000-0000-0000D4110000}"/>
    <cellStyle name="差_2017年财政收入预算分部门测算情况表20170110-局长调整定稿报区委政府(1) 4 2 3 5" xfId="10881" xr:uid="{00000000-0005-0000-0000-0000D5110000}"/>
    <cellStyle name="差_2017年财政收入预算分部门测算情况表20170110-局长调整定稿报区委政府(1) 4 2 4" xfId="2267" xr:uid="{00000000-0005-0000-0000-0000D6110000}"/>
    <cellStyle name="差_2017年财政收入预算分部门测算情况表20170110-局长调整定稿报区委政府(1) 4 2 4 2" xfId="10885" xr:uid="{00000000-0005-0000-0000-0000D7110000}"/>
    <cellStyle name="差_2017年财政收入预算分部门测算情况表20170110-局长调整定稿报区委政府(1) 4 2 4 3" xfId="8250" xr:uid="{00000000-0005-0000-0000-0000D8110000}"/>
    <cellStyle name="差_2017年财政收入预算分部门测算情况表20170110-局长调整定稿报区委政府(1) 4 2 5" xfId="2268" xr:uid="{00000000-0005-0000-0000-0000D9110000}"/>
    <cellStyle name="差_2017年财政收入预算分部门测算情况表20170110-局长调整定稿报区委政府(1) 4 2 5 2" xfId="10886" xr:uid="{00000000-0005-0000-0000-0000DA110000}"/>
    <cellStyle name="差_2017年财政收入预算分部门测算情况表20170110-局长调整定稿报区委政府(1) 4 2 6" xfId="10878" xr:uid="{00000000-0005-0000-0000-0000DB110000}"/>
    <cellStyle name="差_2017年财政收入预算分部门测算情况表20170110-局长调整定稿报区委政府(1) 4 3" xfId="2269" xr:uid="{00000000-0005-0000-0000-0000DC110000}"/>
    <cellStyle name="差_2017年财政收入预算分部门测算情况表20170110-局长调整定稿报区委政府(1) 4 3 2" xfId="2270" xr:uid="{00000000-0005-0000-0000-0000DD110000}"/>
    <cellStyle name="差_2017年财政收入预算分部门测算情况表20170110-局长调整定稿报区委政府(1) 4 3 2 2" xfId="2271" xr:uid="{00000000-0005-0000-0000-0000DE110000}"/>
    <cellStyle name="差_2017年财政收入预算分部门测算情况表20170110-局长调整定稿报区委政府(1) 4 3 2 2 2" xfId="10888" xr:uid="{00000000-0005-0000-0000-0000DF110000}"/>
    <cellStyle name="差_2017年财政收入预算分部门测算情况表20170110-局长调整定稿报区委政府(1) 4 3 2 2 3" xfId="8251" xr:uid="{00000000-0005-0000-0000-0000E0110000}"/>
    <cellStyle name="差_2017年财政收入预算分部门测算情况表20170110-局长调整定稿报区委政府(1) 4 3 2 3" xfId="2272" xr:uid="{00000000-0005-0000-0000-0000E1110000}"/>
    <cellStyle name="差_2017年财政收入预算分部门测算情况表20170110-局长调整定稿报区委政府(1) 4 3 2 3 2" xfId="10889" xr:uid="{00000000-0005-0000-0000-0000E2110000}"/>
    <cellStyle name="差_2017年财政收入预算分部门测算情况表20170110-局长调整定稿报区委政府(1) 4 3 3" xfId="2273" xr:uid="{00000000-0005-0000-0000-0000E3110000}"/>
    <cellStyle name="差_2017年财政收入预算分部门测算情况表20170110-局长调整定稿报区委政府(1) 4 3 3 2" xfId="10890" xr:uid="{00000000-0005-0000-0000-0000E4110000}"/>
    <cellStyle name="差_2017年财政收入预算分部门测算情况表20170110-局长调整定稿报区委政府(1) 4 3 3 3" xfId="8252" xr:uid="{00000000-0005-0000-0000-0000E5110000}"/>
    <cellStyle name="差_2017年财政收入预算分部门测算情况表20170110-局长调整定稿报区委政府(1) 4 3 4" xfId="2274" xr:uid="{00000000-0005-0000-0000-0000E6110000}"/>
    <cellStyle name="差_2017年财政收入预算分部门测算情况表20170110-局长调整定稿报区委政府(1) 4 3 4 2" xfId="10891" xr:uid="{00000000-0005-0000-0000-0000E7110000}"/>
    <cellStyle name="差_2017年财政收入预算分部门测算情况表20170110-局长调整定稿报区委政府(1) 4 3 5" xfId="10887" xr:uid="{00000000-0005-0000-0000-0000E8110000}"/>
    <cellStyle name="差_2017年财政收入预算分部门测算情况表20170110-局长调整定稿报区委政府(1) 4 4" xfId="2275" xr:uid="{00000000-0005-0000-0000-0000E9110000}"/>
    <cellStyle name="差_2017年财政收入预算分部门测算情况表20170110-局长调整定稿报区委政府(1) 4 4 2" xfId="2276" xr:uid="{00000000-0005-0000-0000-0000EA110000}"/>
    <cellStyle name="差_2017年财政收入预算分部门测算情况表20170110-局长调整定稿报区委政府(1) 4 4 2 2" xfId="10892" xr:uid="{00000000-0005-0000-0000-0000EB110000}"/>
    <cellStyle name="差_2017年财政收入预算分部门测算情况表20170110-局长调整定稿报区委政府(1) 4 4 2 3" xfId="8253" xr:uid="{00000000-0005-0000-0000-0000EC110000}"/>
    <cellStyle name="差_2017年财政收入预算分部门测算情况表20170110-局长调整定稿报区委政府(1) 4 4 3" xfId="2277" xr:uid="{00000000-0005-0000-0000-0000ED110000}"/>
    <cellStyle name="差_2017年财政收入预算分部门测算情况表20170110-局长调整定稿报区委政府(1) 4 4 3 2" xfId="10893" xr:uid="{00000000-0005-0000-0000-0000EE110000}"/>
    <cellStyle name="差_2017年财政收入预算分部门测算情况表20170110-局长调整定稿报区委政府(1) 4 5" xfId="2278" xr:uid="{00000000-0005-0000-0000-0000EF110000}"/>
    <cellStyle name="差_2017年财政收入预算分部门测算情况表20170110-局长调整定稿报区委政府(1) 4 5 2" xfId="2279" xr:uid="{00000000-0005-0000-0000-0000F0110000}"/>
    <cellStyle name="差_2017年财政收入预算分部门测算情况表20170110-局长调整定稿报区委政府(1) 4 5 2 2" xfId="10895" xr:uid="{00000000-0005-0000-0000-0000F1110000}"/>
    <cellStyle name="差_2017年财政收入预算分部门测算情况表20170110-局长调整定稿报区委政府(1) 4 5 2 3" xfId="8254" xr:uid="{00000000-0005-0000-0000-0000F2110000}"/>
    <cellStyle name="差_2017年财政收入预算分部门测算情况表20170110-局长调整定稿报区委政府(1) 4 5 3" xfId="2280" xr:uid="{00000000-0005-0000-0000-0000F3110000}"/>
    <cellStyle name="差_2017年财政收入预算分部门测算情况表20170110-局长调整定稿报区委政府(1) 4 5 3 2" xfId="10896" xr:uid="{00000000-0005-0000-0000-0000F4110000}"/>
    <cellStyle name="差_2017年财政收入预算分部门测算情况表20170110-局长调整定稿报区委政府(1) 4 5 4" xfId="2281" xr:uid="{00000000-0005-0000-0000-0000F5110000}"/>
    <cellStyle name="差_2017年财政收入预算分部门测算情况表20170110-局长调整定稿报区委政府(1) 4 5 4 2" xfId="10897" xr:uid="{00000000-0005-0000-0000-0000F6110000}"/>
    <cellStyle name="差_2017年财政收入预算分部门测算情况表20170110-局长调整定稿报区委政府(1) 4 5 5" xfId="10894" xr:uid="{00000000-0005-0000-0000-0000F7110000}"/>
    <cellStyle name="差_2017年财政收入预算分部门测算情况表20170110-局长调整定稿报区委政府(1) 4 6" xfId="2282" xr:uid="{00000000-0005-0000-0000-0000F8110000}"/>
    <cellStyle name="差_2017年财政收入预算分部门测算情况表20170110-局长调整定稿报区委政府(1) 4 6 2" xfId="10898" xr:uid="{00000000-0005-0000-0000-0000F9110000}"/>
    <cellStyle name="差_2017年财政收入预算分部门测算情况表20170110-局长调整定稿报区委政府(1) 4 6 3" xfId="8255" xr:uid="{00000000-0005-0000-0000-0000FA110000}"/>
    <cellStyle name="差_2017年财政收入预算分部门测算情况表20170110-局长调整定稿报区委政府(1) 4 7" xfId="9650" xr:uid="{00000000-0005-0000-0000-0000FB110000}"/>
    <cellStyle name="差_2017年财政收入预算分部门测算情况表20170110-局长调整定稿报区委政府(1) 4 8" xfId="27420" xr:uid="{00000000-0005-0000-0000-0000FC110000}"/>
    <cellStyle name="差_2017年财政收入预算分部门测算情况表20170110-局长调整定稿报区委政府(1) 5" xfId="2283" xr:uid="{00000000-0005-0000-0000-0000FD110000}"/>
    <cellStyle name="差_2017年财政收入预算分部门测算情况表20170110-局长调整定稿报区委政府(1) 5 2" xfId="2284" xr:uid="{00000000-0005-0000-0000-0000FE110000}"/>
    <cellStyle name="差_2017年财政收入预算分部门测算情况表20170110-局长调整定稿报区委政府(1) 5 2 2" xfId="2285" xr:uid="{00000000-0005-0000-0000-0000FF110000}"/>
    <cellStyle name="差_2017年财政收入预算分部门测算情况表20170110-局长调整定稿报区委政府(1) 5 2 2 2" xfId="2286" xr:uid="{00000000-0005-0000-0000-000000120000}"/>
    <cellStyle name="差_2017年财政收入预算分部门测算情况表20170110-局长调整定稿报区委政府(1) 5 2 2 2 2" xfId="10899" xr:uid="{00000000-0005-0000-0000-000001120000}"/>
    <cellStyle name="差_2017年财政收入预算分部门测算情况表20170110-局长调整定稿报区委政府(1) 5 2 2 2 3" xfId="8256" xr:uid="{00000000-0005-0000-0000-000002120000}"/>
    <cellStyle name="差_2017年财政收入预算分部门测算情况表20170110-局长调整定稿报区委政府(1) 5 2 2 3" xfId="2287" xr:uid="{00000000-0005-0000-0000-000003120000}"/>
    <cellStyle name="差_2017年财政收入预算分部门测算情况表20170110-局长调整定稿报区委政府(1) 5 2 2 3 2" xfId="10900" xr:uid="{00000000-0005-0000-0000-000004120000}"/>
    <cellStyle name="差_2017年财政收入预算分部门测算情况表20170110-局长调整定稿报区委政府(1) 5 2 3" xfId="2288" xr:uid="{00000000-0005-0000-0000-000005120000}"/>
    <cellStyle name="差_2017年财政收入预算分部门测算情况表20170110-局长调整定稿报区委政府(1) 5 2 3 2" xfId="10901" xr:uid="{00000000-0005-0000-0000-000006120000}"/>
    <cellStyle name="差_2017年财政收入预算分部门测算情况表20170110-局长调整定稿报区委政府(1) 5 2 3 3" xfId="8257" xr:uid="{00000000-0005-0000-0000-000007120000}"/>
    <cellStyle name="差_2017年财政收入预算分部门测算情况表20170110-局长调整定稿报区委政府(1) 5 2 4" xfId="2289" xr:uid="{00000000-0005-0000-0000-000008120000}"/>
    <cellStyle name="差_2017年财政收入预算分部门测算情况表20170110-局长调整定稿报区委政府(1) 5 2 4 2" xfId="10902" xr:uid="{00000000-0005-0000-0000-000009120000}"/>
    <cellStyle name="差_2017年财政收入预算分部门测算情况表20170110-局长调整定稿报区委政府(1) 5 3" xfId="2290" xr:uid="{00000000-0005-0000-0000-00000A120000}"/>
    <cellStyle name="差_2017年财政收入预算分部门测算情况表20170110-局长调整定稿报区委政府(1) 5 3 2" xfId="2291" xr:uid="{00000000-0005-0000-0000-00000B120000}"/>
    <cellStyle name="差_2017年财政收入预算分部门测算情况表20170110-局长调整定稿报区委政府(1) 5 3 2 2" xfId="10903" xr:uid="{00000000-0005-0000-0000-00000C120000}"/>
    <cellStyle name="差_2017年财政收入预算分部门测算情况表20170110-局长调整定稿报区委政府(1) 5 3 2 3" xfId="8258" xr:uid="{00000000-0005-0000-0000-00000D120000}"/>
    <cellStyle name="差_2017年财政收入预算分部门测算情况表20170110-局长调整定稿报区委政府(1) 5 3 3" xfId="2292" xr:uid="{00000000-0005-0000-0000-00000E120000}"/>
    <cellStyle name="差_2017年财政收入预算分部门测算情况表20170110-局长调整定稿报区委政府(1) 5 3 3 2" xfId="10904" xr:uid="{00000000-0005-0000-0000-00000F120000}"/>
    <cellStyle name="差_2017年财政收入预算分部门测算情况表20170110-局长调整定稿报区委政府(1) 5 4" xfId="2293" xr:uid="{00000000-0005-0000-0000-000010120000}"/>
    <cellStyle name="差_2017年财政收入预算分部门测算情况表20170110-局长调整定稿报区委政府(1) 5 4 2" xfId="2294" xr:uid="{00000000-0005-0000-0000-000011120000}"/>
    <cellStyle name="差_2017年财政收入预算分部门测算情况表20170110-局长调整定稿报区委政府(1) 5 4 2 2" xfId="10905" xr:uid="{00000000-0005-0000-0000-000012120000}"/>
    <cellStyle name="差_2017年财政收入预算分部门测算情况表20170110-局长调整定稿报区委政府(1) 5 4 2 3" xfId="8259" xr:uid="{00000000-0005-0000-0000-000013120000}"/>
    <cellStyle name="差_2017年财政收入预算分部门测算情况表20170110-局长调整定稿报区委政府(1) 5 4 3" xfId="2295" xr:uid="{00000000-0005-0000-0000-000014120000}"/>
    <cellStyle name="差_2017年财政收入预算分部门测算情况表20170110-局长调整定稿报区委政府(1) 5 4 3 2" xfId="10906" xr:uid="{00000000-0005-0000-0000-000015120000}"/>
    <cellStyle name="差_2017年财政收入预算分部门测算情况表20170110-局长调整定稿报区委政府(1) 5 5" xfId="2296" xr:uid="{00000000-0005-0000-0000-000016120000}"/>
    <cellStyle name="差_2017年财政收入预算分部门测算情况表20170110-局长调整定稿报区委政府(1) 5 5 2" xfId="10907" xr:uid="{00000000-0005-0000-0000-000017120000}"/>
    <cellStyle name="差_2017年财政收入预算分部门测算情况表20170110-局长调整定稿报区委政府(1) 5 5 3" xfId="8260" xr:uid="{00000000-0005-0000-0000-000018120000}"/>
    <cellStyle name="差_2017年财政收入预算分部门测算情况表20170110-局长调整定稿报区委政府(1) 6" xfId="2297" xr:uid="{00000000-0005-0000-0000-000019120000}"/>
    <cellStyle name="差_2017年财政收入预算分部门测算情况表20170110-局长调整定稿报区委政府(1) 6 2" xfId="2298" xr:uid="{00000000-0005-0000-0000-00001A120000}"/>
    <cellStyle name="差_2017年财政收入预算分部门测算情况表20170110-局长调整定稿报区委政府(1) 6 2 2" xfId="2299" xr:uid="{00000000-0005-0000-0000-00001B120000}"/>
    <cellStyle name="差_2017年财政收入预算分部门测算情况表20170110-局长调整定稿报区委政府(1) 6 2 2 2" xfId="10909" xr:uid="{00000000-0005-0000-0000-00001C120000}"/>
    <cellStyle name="差_2017年财政收入预算分部门测算情况表20170110-局长调整定稿报区委政府(1) 6 2 2 3" xfId="8261" xr:uid="{00000000-0005-0000-0000-00001D120000}"/>
    <cellStyle name="差_2017年财政收入预算分部门测算情况表20170110-局长调整定稿报区委政府(1) 6 2 3" xfId="2300" xr:uid="{00000000-0005-0000-0000-00001E120000}"/>
    <cellStyle name="差_2017年财政收入预算分部门测算情况表20170110-局长调整定稿报区委政府(1) 6 2 3 2" xfId="10910" xr:uid="{00000000-0005-0000-0000-00001F120000}"/>
    <cellStyle name="差_2017年财政收入预算分部门测算情况表20170110-局长调整定稿报区委政府(1) 6 3" xfId="2301" xr:uid="{00000000-0005-0000-0000-000020120000}"/>
    <cellStyle name="差_2017年财政收入预算分部门测算情况表20170110-局长调整定稿报区委政府(1) 6 3 2" xfId="2302" xr:uid="{00000000-0005-0000-0000-000021120000}"/>
    <cellStyle name="差_2017年财政收入预算分部门测算情况表20170110-局长调整定稿报区委政府(1) 6 3 2 2" xfId="10912" xr:uid="{00000000-0005-0000-0000-000022120000}"/>
    <cellStyle name="差_2017年财政收入预算分部门测算情况表20170110-局长调整定稿报区委政府(1) 6 3 2 3" xfId="8262" xr:uid="{00000000-0005-0000-0000-000023120000}"/>
    <cellStyle name="差_2017年财政收入预算分部门测算情况表20170110-局长调整定稿报区委政府(1) 6 3 3" xfId="2303" xr:uid="{00000000-0005-0000-0000-000024120000}"/>
    <cellStyle name="差_2017年财政收入预算分部门测算情况表20170110-局长调整定稿报区委政府(1) 6 3 3 2" xfId="10913" xr:uid="{00000000-0005-0000-0000-000025120000}"/>
    <cellStyle name="差_2017年财政收入预算分部门测算情况表20170110-局长调整定稿报区委政府(1) 6 3 4" xfId="2304" xr:uid="{00000000-0005-0000-0000-000026120000}"/>
    <cellStyle name="差_2017年财政收入预算分部门测算情况表20170110-局长调整定稿报区委政府(1) 6 3 4 2" xfId="10914" xr:uid="{00000000-0005-0000-0000-000027120000}"/>
    <cellStyle name="差_2017年财政收入预算分部门测算情况表20170110-局长调整定稿报区委政府(1) 6 3 5" xfId="10911" xr:uid="{00000000-0005-0000-0000-000028120000}"/>
    <cellStyle name="差_2017年财政收入预算分部门测算情况表20170110-局长调整定稿报区委政府(1) 6 4" xfId="2305" xr:uid="{00000000-0005-0000-0000-000029120000}"/>
    <cellStyle name="差_2017年财政收入预算分部门测算情况表20170110-局长调整定稿报区委政府(1) 6 4 2" xfId="10915" xr:uid="{00000000-0005-0000-0000-00002A120000}"/>
    <cellStyle name="差_2017年财政收入预算分部门测算情况表20170110-局长调整定稿报区委政府(1) 6 4 3" xfId="8263" xr:uid="{00000000-0005-0000-0000-00002B120000}"/>
    <cellStyle name="差_2017年财政收入预算分部门测算情况表20170110-局长调整定稿报区委政府(1) 6 5" xfId="2306" xr:uid="{00000000-0005-0000-0000-00002C120000}"/>
    <cellStyle name="差_2017年财政收入预算分部门测算情况表20170110-局长调整定稿报区委政府(1) 6 5 2" xfId="10916" xr:uid="{00000000-0005-0000-0000-00002D120000}"/>
    <cellStyle name="差_2017年财政收入预算分部门测算情况表20170110-局长调整定稿报区委政府(1) 6 6" xfId="10908" xr:uid="{00000000-0005-0000-0000-00002E120000}"/>
    <cellStyle name="差_2017年财政收入预算分部门测算情况表20170110-局长调整定稿报区委政府(1) 7" xfId="2307" xr:uid="{00000000-0005-0000-0000-00002F120000}"/>
    <cellStyle name="差_2017年财政收入预算分部门测算情况表20170110-局长调整定稿报区委政府(1) 7 2" xfId="2308" xr:uid="{00000000-0005-0000-0000-000030120000}"/>
    <cellStyle name="差_2017年财政收入预算分部门测算情况表20170110-局长调整定稿报区委政府(1) 7 2 2" xfId="10918" xr:uid="{00000000-0005-0000-0000-000031120000}"/>
    <cellStyle name="差_2017年财政收入预算分部门测算情况表20170110-局长调整定稿报区委政府(1) 7 2 3" xfId="8264" xr:uid="{00000000-0005-0000-0000-000032120000}"/>
    <cellStyle name="差_2017年财政收入预算分部门测算情况表20170110-局长调整定稿报区委政府(1) 7 3" xfId="2309" xr:uid="{00000000-0005-0000-0000-000033120000}"/>
    <cellStyle name="差_2017年财政收入预算分部门测算情况表20170110-局长调整定稿报区委政府(1) 7 3 2" xfId="10919" xr:uid="{00000000-0005-0000-0000-000034120000}"/>
    <cellStyle name="差_2017年财政收入预算分部门测算情况表20170110-局长调整定稿报区委政府(1) 7 4" xfId="2310" xr:uid="{00000000-0005-0000-0000-000035120000}"/>
    <cellStyle name="差_2017年财政收入预算分部门测算情况表20170110-局长调整定稿报区委政府(1) 7 4 2" xfId="10920" xr:uid="{00000000-0005-0000-0000-000036120000}"/>
    <cellStyle name="差_2017年财政收入预算分部门测算情况表20170110-局长调整定稿报区委政府(1) 7 5" xfId="10917" xr:uid="{00000000-0005-0000-0000-000037120000}"/>
    <cellStyle name="差_2017年财政收入预算分部门测算情况表20170110-局长调整定稿报区委政府(1) 8" xfId="2311" xr:uid="{00000000-0005-0000-0000-000038120000}"/>
    <cellStyle name="差_2017年财政收入预算分部门测算情况表20170110-局长调整定稿报区委政府(1) 8 2" xfId="10921" xr:uid="{00000000-0005-0000-0000-000039120000}"/>
    <cellStyle name="差_2017年财政收入预算分部门测算情况表20170110-局长调整定稿报区委政府(1) 8 3" xfId="8265" xr:uid="{00000000-0005-0000-0000-00003A120000}"/>
    <cellStyle name="差_2017年财政收入预算分部门测算情况表20170110-局长调整定稿报区委政府(1) 9" xfId="9451" xr:uid="{00000000-0005-0000-0000-00003B120000}"/>
    <cellStyle name="差_2017年分科目收入情况" xfId="76" xr:uid="{00000000-0005-0000-0000-00003C120000}"/>
    <cellStyle name="差_2017年分科目收入情况 2" xfId="77" xr:uid="{00000000-0005-0000-0000-00003D120000}"/>
    <cellStyle name="差_2017年分科目收入情况 2 2" xfId="78" xr:uid="{00000000-0005-0000-0000-00003E120000}"/>
    <cellStyle name="差_2017年分科目收入情况 2 2 2" xfId="424" xr:uid="{00000000-0005-0000-0000-00003F120000}"/>
    <cellStyle name="差_2017年分科目收入情况 2 2 2 2" xfId="2312" xr:uid="{00000000-0005-0000-0000-000040120000}"/>
    <cellStyle name="差_2017年分科目收入情况 2 2 2 2 2" xfId="2313" xr:uid="{00000000-0005-0000-0000-000041120000}"/>
    <cellStyle name="差_2017年分科目收入情况 2 2 2 2 2 2" xfId="2314" xr:uid="{00000000-0005-0000-0000-000042120000}"/>
    <cellStyle name="差_2017年分科目收入情况 2 2 2 2 2 2 2" xfId="10923" xr:uid="{00000000-0005-0000-0000-000043120000}"/>
    <cellStyle name="差_2017年分科目收入情况 2 2 2 2 2 2 3" xfId="8266" xr:uid="{00000000-0005-0000-0000-000044120000}"/>
    <cellStyle name="差_2017年分科目收入情况 2 2 2 2 2 3" xfId="2315" xr:uid="{00000000-0005-0000-0000-000045120000}"/>
    <cellStyle name="差_2017年分科目收入情况 2 2 2 2 2 3 2" xfId="10924" xr:uid="{00000000-0005-0000-0000-000046120000}"/>
    <cellStyle name="差_2017年分科目收入情况 2 2 2 2 3" xfId="2316" xr:uid="{00000000-0005-0000-0000-000047120000}"/>
    <cellStyle name="差_2017年分科目收入情况 2 2 2 2 3 2" xfId="2317" xr:uid="{00000000-0005-0000-0000-000048120000}"/>
    <cellStyle name="差_2017年分科目收入情况 2 2 2 2 3 2 2" xfId="10926" xr:uid="{00000000-0005-0000-0000-000049120000}"/>
    <cellStyle name="差_2017年分科目收入情况 2 2 2 2 3 2 3" xfId="8267" xr:uid="{00000000-0005-0000-0000-00004A120000}"/>
    <cellStyle name="差_2017年分科目收入情况 2 2 2 2 3 3" xfId="2318" xr:uid="{00000000-0005-0000-0000-00004B120000}"/>
    <cellStyle name="差_2017年分科目收入情况 2 2 2 2 3 3 2" xfId="10927" xr:uid="{00000000-0005-0000-0000-00004C120000}"/>
    <cellStyle name="差_2017年分科目收入情况 2 2 2 2 3 4" xfId="2319" xr:uid="{00000000-0005-0000-0000-00004D120000}"/>
    <cellStyle name="差_2017年分科目收入情况 2 2 2 2 3 4 2" xfId="10928" xr:uid="{00000000-0005-0000-0000-00004E120000}"/>
    <cellStyle name="差_2017年分科目收入情况 2 2 2 2 3 5" xfId="10925" xr:uid="{00000000-0005-0000-0000-00004F120000}"/>
    <cellStyle name="差_2017年分科目收入情况 2 2 2 2 4" xfId="2320" xr:uid="{00000000-0005-0000-0000-000050120000}"/>
    <cellStyle name="差_2017年分科目收入情况 2 2 2 2 4 2" xfId="10929" xr:uid="{00000000-0005-0000-0000-000051120000}"/>
    <cellStyle name="差_2017年分科目收入情况 2 2 2 2 4 3" xfId="8268" xr:uid="{00000000-0005-0000-0000-000052120000}"/>
    <cellStyle name="差_2017年分科目收入情况 2 2 2 2 5" xfId="2321" xr:uid="{00000000-0005-0000-0000-000053120000}"/>
    <cellStyle name="差_2017年分科目收入情况 2 2 2 2 5 2" xfId="10930" xr:uid="{00000000-0005-0000-0000-000054120000}"/>
    <cellStyle name="差_2017年分科目收入情况 2 2 2 2 6" xfId="10922" xr:uid="{00000000-0005-0000-0000-000055120000}"/>
    <cellStyle name="差_2017年分科目收入情况 2 2 2 3" xfId="2322" xr:uid="{00000000-0005-0000-0000-000056120000}"/>
    <cellStyle name="差_2017年分科目收入情况 2 2 2 3 2" xfId="2323" xr:uid="{00000000-0005-0000-0000-000057120000}"/>
    <cellStyle name="差_2017年分科目收入情况 2 2 2 3 2 2" xfId="2324" xr:uid="{00000000-0005-0000-0000-000058120000}"/>
    <cellStyle name="差_2017年分科目收入情况 2 2 2 3 2 2 2" xfId="10932" xr:uid="{00000000-0005-0000-0000-000059120000}"/>
    <cellStyle name="差_2017年分科目收入情况 2 2 2 3 2 2 3" xfId="8269" xr:uid="{00000000-0005-0000-0000-00005A120000}"/>
    <cellStyle name="差_2017年分科目收入情况 2 2 2 3 2 3" xfId="2325" xr:uid="{00000000-0005-0000-0000-00005B120000}"/>
    <cellStyle name="差_2017年分科目收入情况 2 2 2 3 2 3 2" xfId="10933" xr:uid="{00000000-0005-0000-0000-00005C120000}"/>
    <cellStyle name="差_2017年分科目收入情况 2 2 2 3 3" xfId="2326" xr:uid="{00000000-0005-0000-0000-00005D120000}"/>
    <cellStyle name="差_2017年分科目收入情况 2 2 2 3 3 2" xfId="10934" xr:uid="{00000000-0005-0000-0000-00005E120000}"/>
    <cellStyle name="差_2017年分科目收入情况 2 2 2 3 3 3" xfId="8270" xr:uid="{00000000-0005-0000-0000-00005F120000}"/>
    <cellStyle name="差_2017年分科目收入情况 2 2 2 3 4" xfId="2327" xr:uid="{00000000-0005-0000-0000-000060120000}"/>
    <cellStyle name="差_2017年分科目收入情况 2 2 2 3 4 2" xfId="10935" xr:uid="{00000000-0005-0000-0000-000061120000}"/>
    <cellStyle name="差_2017年分科目收入情况 2 2 2 3 5" xfId="10931" xr:uid="{00000000-0005-0000-0000-000062120000}"/>
    <cellStyle name="差_2017年分科目收入情况 2 2 2 4" xfId="2328" xr:uid="{00000000-0005-0000-0000-000063120000}"/>
    <cellStyle name="差_2017年分科目收入情况 2 2 2 4 2" xfId="2329" xr:uid="{00000000-0005-0000-0000-000064120000}"/>
    <cellStyle name="差_2017年分科目收入情况 2 2 2 4 2 2" xfId="10936" xr:uid="{00000000-0005-0000-0000-000065120000}"/>
    <cellStyle name="差_2017年分科目收入情况 2 2 2 4 2 3" xfId="8271" xr:uid="{00000000-0005-0000-0000-000066120000}"/>
    <cellStyle name="差_2017年分科目收入情况 2 2 2 4 3" xfId="2330" xr:uid="{00000000-0005-0000-0000-000067120000}"/>
    <cellStyle name="差_2017年分科目收入情况 2 2 2 4 3 2" xfId="10937" xr:uid="{00000000-0005-0000-0000-000068120000}"/>
    <cellStyle name="差_2017年分科目收入情况 2 2 2 5" xfId="2331" xr:uid="{00000000-0005-0000-0000-000069120000}"/>
    <cellStyle name="差_2017年分科目收入情况 2 2 2 5 2" xfId="2332" xr:uid="{00000000-0005-0000-0000-00006A120000}"/>
    <cellStyle name="差_2017年分科目收入情况 2 2 2 5 2 2" xfId="10939" xr:uid="{00000000-0005-0000-0000-00006B120000}"/>
    <cellStyle name="差_2017年分科目收入情况 2 2 2 5 2 3" xfId="8272" xr:uid="{00000000-0005-0000-0000-00006C120000}"/>
    <cellStyle name="差_2017年分科目收入情况 2 2 2 5 3" xfId="2333" xr:uid="{00000000-0005-0000-0000-00006D120000}"/>
    <cellStyle name="差_2017年分科目收入情况 2 2 2 5 3 2" xfId="10940" xr:uid="{00000000-0005-0000-0000-00006E120000}"/>
    <cellStyle name="差_2017年分科目收入情况 2 2 2 5 4" xfId="2334" xr:uid="{00000000-0005-0000-0000-00006F120000}"/>
    <cellStyle name="差_2017年分科目收入情况 2 2 2 5 4 2" xfId="10941" xr:uid="{00000000-0005-0000-0000-000070120000}"/>
    <cellStyle name="差_2017年分科目收入情况 2 2 2 5 5" xfId="10938" xr:uid="{00000000-0005-0000-0000-000071120000}"/>
    <cellStyle name="差_2017年分科目收入情况 2 2 2 6" xfId="2335" xr:uid="{00000000-0005-0000-0000-000072120000}"/>
    <cellStyle name="差_2017年分科目收入情况 2 2 2 6 2" xfId="10942" xr:uid="{00000000-0005-0000-0000-000073120000}"/>
    <cellStyle name="差_2017年分科目收入情况 2 2 2 6 3" xfId="8273" xr:uid="{00000000-0005-0000-0000-000074120000}"/>
    <cellStyle name="差_2017年分科目收入情况 2 2 2 7" xfId="9644" xr:uid="{00000000-0005-0000-0000-000075120000}"/>
    <cellStyle name="差_2017年分科目收入情况 2 2 3" xfId="2336" xr:uid="{00000000-0005-0000-0000-000076120000}"/>
    <cellStyle name="差_2017年分科目收入情况 2 2 3 2" xfId="2337" xr:uid="{00000000-0005-0000-0000-000077120000}"/>
    <cellStyle name="差_2017年分科目收入情况 2 2 3 2 2" xfId="2338" xr:uid="{00000000-0005-0000-0000-000078120000}"/>
    <cellStyle name="差_2017年分科目收入情况 2 2 3 2 2 2" xfId="2339" xr:uid="{00000000-0005-0000-0000-000079120000}"/>
    <cellStyle name="差_2017年分科目收入情况 2 2 3 2 2 2 2" xfId="10943" xr:uid="{00000000-0005-0000-0000-00007A120000}"/>
    <cellStyle name="差_2017年分科目收入情况 2 2 3 2 2 2 3" xfId="8274" xr:uid="{00000000-0005-0000-0000-00007B120000}"/>
    <cellStyle name="差_2017年分科目收入情况 2 2 3 2 2 3" xfId="2340" xr:uid="{00000000-0005-0000-0000-00007C120000}"/>
    <cellStyle name="差_2017年分科目收入情况 2 2 3 2 2 3 2" xfId="10944" xr:uid="{00000000-0005-0000-0000-00007D120000}"/>
    <cellStyle name="差_2017年分科目收入情况 2 2 3 2 3" xfId="2341" xr:uid="{00000000-0005-0000-0000-00007E120000}"/>
    <cellStyle name="差_2017年分科目收入情况 2 2 3 2 3 2" xfId="10945" xr:uid="{00000000-0005-0000-0000-00007F120000}"/>
    <cellStyle name="差_2017年分科目收入情况 2 2 3 2 3 3" xfId="8275" xr:uid="{00000000-0005-0000-0000-000080120000}"/>
    <cellStyle name="差_2017年分科目收入情况 2 2 3 2 4" xfId="2342" xr:uid="{00000000-0005-0000-0000-000081120000}"/>
    <cellStyle name="差_2017年分科目收入情况 2 2 3 2 4 2" xfId="10946" xr:uid="{00000000-0005-0000-0000-000082120000}"/>
    <cellStyle name="差_2017年分科目收入情况 2 2 3 3" xfId="2343" xr:uid="{00000000-0005-0000-0000-000083120000}"/>
    <cellStyle name="差_2017年分科目收入情况 2 2 3 3 2" xfId="2344" xr:uid="{00000000-0005-0000-0000-000084120000}"/>
    <cellStyle name="差_2017年分科目收入情况 2 2 3 3 2 2" xfId="10947" xr:uid="{00000000-0005-0000-0000-000085120000}"/>
    <cellStyle name="差_2017年分科目收入情况 2 2 3 3 2 3" xfId="8276" xr:uid="{00000000-0005-0000-0000-000086120000}"/>
    <cellStyle name="差_2017年分科目收入情况 2 2 3 3 3" xfId="2345" xr:uid="{00000000-0005-0000-0000-000087120000}"/>
    <cellStyle name="差_2017年分科目收入情况 2 2 3 3 3 2" xfId="10948" xr:uid="{00000000-0005-0000-0000-000088120000}"/>
    <cellStyle name="差_2017年分科目收入情况 2 2 3 4" xfId="2346" xr:uid="{00000000-0005-0000-0000-000089120000}"/>
    <cellStyle name="差_2017年分科目收入情况 2 2 3 4 2" xfId="2347" xr:uid="{00000000-0005-0000-0000-00008A120000}"/>
    <cellStyle name="差_2017年分科目收入情况 2 2 3 4 2 2" xfId="10949" xr:uid="{00000000-0005-0000-0000-00008B120000}"/>
    <cellStyle name="差_2017年分科目收入情况 2 2 3 4 2 3" xfId="8277" xr:uid="{00000000-0005-0000-0000-00008C120000}"/>
    <cellStyle name="差_2017年分科目收入情况 2 2 3 4 3" xfId="2348" xr:uid="{00000000-0005-0000-0000-00008D120000}"/>
    <cellStyle name="差_2017年分科目收入情况 2 2 3 4 3 2" xfId="10950" xr:uid="{00000000-0005-0000-0000-00008E120000}"/>
    <cellStyle name="差_2017年分科目收入情况 2 2 3 5" xfId="2349" xr:uid="{00000000-0005-0000-0000-00008F120000}"/>
    <cellStyle name="差_2017年分科目收入情况 2 2 3 5 2" xfId="10951" xr:uid="{00000000-0005-0000-0000-000090120000}"/>
    <cellStyle name="差_2017年分科目收入情况 2 2 3 5 3" xfId="8278" xr:uid="{00000000-0005-0000-0000-000091120000}"/>
    <cellStyle name="差_2017年分科目收入情况 2 2 4" xfId="2350" xr:uid="{00000000-0005-0000-0000-000092120000}"/>
    <cellStyle name="差_2017年分科目收入情况 2 2 4 2" xfId="2351" xr:uid="{00000000-0005-0000-0000-000093120000}"/>
    <cellStyle name="差_2017年分科目收入情况 2 2 4 2 2" xfId="2352" xr:uid="{00000000-0005-0000-0000-000094120000}"/>
    <cellStyle name="差_2017年分科目收入情况 2 2 4 2 2 2" xfId="10953" xr:uid="{00000000-0005-0000-0000-000095120000}"/>
    <cellStyle name="差_2017年分科目收入情况 2 2 4 2 2 3" xfId="8279" xr:uid="{00000000-0005-0000-0000-000096120000}"/>
    <cellStyle name="差_2017年分科目收入情况 2 2 4 2 3" xfId="2353" xr:uid="{00000000-0005-0000-0000-000097120000}"/>
    <cellStyle name="差_2017年分科目收入情况 2 2 4 2 3 2" xfId="10954" xr:uid="{00000000-0005-0000-0000-000098120000}"/>
    <cellStyle name="差_2017年分科目收入情况 2 2 4 3" xfId="2354" xr:uid="{00000000-0005-0000-0000-000099120000}"/>
    <cellStyle name="差_2017年分科目收入情况 2 2 4 3 2" xfId="2355" xr:uid="{00000000-0005-0000-0000-00009A120000}"/>
    <cellStyle name="差_2017年分科目收入情况 2 2 4 3 2 2" xfId="10956" xr:uid="{00000000-0005-0000-0000-00009B120000}"/>
    <cellStyle name="差_2017年分科目收入情况 2 2 4 3 2 3" xfId="8280" xr:uid="{00000000-0005-0000-0000-00009C120000}"/>
    <cellStyle name="差_2017年分科目收入情况 2 2 4 3 3" xfId="2356" xr:uid="{00000000-0005-0000-0000-00009D120000}"/>
    <cellStyle name="差_2017年分科目收入情况 2 2 4 3 3 2" xfId="10957" xr:uid="{00000000-0005-0000-0000-00009E120000}"/>
    <cellStyle name="差_2017年分科目收入情况 2 2 4 3 4" xfId="2357" xr:uid="{00000000-0005-0000-0000-00009F120000}"/>
    <cellStyle name="差_2017年分科目收入情况 2 2 4 3 4 2" xfId="10958" xr:uid="{00000000-0005-0000-0000-0000A0120000}"/>
    <cellStyle name="差_2017年分科目收入情况 2 2 4 3 5" xfId="10955" xr:uid="{00000000-0005-0000-0000-0000A1120000}"/>
    <cellStyle name="差_2017年分科目收入情况 2 2 4 4" xfId="2358" xr:uid="{00000000-0005-0000-0000-0000A2120000}"/>
    <cellStyle name="差_2017年分科目收入情况 2 2 4 4 2" xfId="10959" xr:uid="{00000000-0005-0000-0000-0000A3120000}"/>
    <cellStyle name="差_2017年分科目收入情况 2 2 4 4 3" xfId="8281" xr:uid="{00000000-0005-0000-0000-0000A4120000}"/>
    <cellStyle name="差_2017年分科目收入情况 2 2 4 5" xfId="2359" xr:uid="{00000000-0005-0000-0000-0000A5120000}"/>
    <cellStyle name="差_2017年分科目收入情况 2 2 4 5 2" xfId="10960" xr:uid="{00000000-0005-0000-0000-0000A6120000}"/>
    <cellStyle name="差_2017年分科目收入情况 2 2 4 6" xfId="10952" xr:uid="{00000000-0005-0000-0000-0000A7120000}"/>
    <cellStyle name="差_2017年分科目收入情况 2 2 5" xfId="2360" xr:uid="{00000000-0005-0000-0000-0000A8120000}"/>
    <cellStyle name="差_2017年分科目收入情况 2 2 5 2" xfId="2361" xr:uid="{00000000-0005-0000-0000-0000A9120000}"/>
    <cellStyle name="差_2017年分科目收入情况 2 2 5 2 2" xfId="10962" xr:uid="{00000000-0005-0000-0000-0000AA120000}"/>
    <cellStyle name="差_2017年分科目收入情况 2 2 5 2 3" xfId="8282" xr:uid="{00000000-0005-0000-0000-0000AB120000}"/>
    <cellStyle name="差_2017年分科目收入情况 2 2 5 3" xfId="2362" xr:uid="{00000000-0005-0000-0000-0000AC120000}"/>
    <cellStyle name="差_2017年分科目收入情况 2 2 5 3 2" xfId="10963" xr:uid="{00000000-0005-0000-0000-0000AD120000}"/>
    <cellStyle name="差_2017年分科目收入情况 2 2 5 4" xfId="2363" xr:uid="{00000000-0005-0000-0000-0000AE120000}"/>
    <cellStyle name="差_2017年分科目收入情况 2 2 5 4 2" xfId="10964" xr:uid="{00000000-0005-0000-0000-0000AF120000}"/>
    <cellStyle name="差_2017年分科目收入情况 2 2 5 5" xfId="10961" xr:uid="{00000000-0005-0000-0000-0000B0120000}"/>
    <cellStyle name="差_2017年分科目收入情况 2 2 6" xfId="2364" xr:uid="{00000000-0005-0000-0000-0000B1120000}"/>
    <cellStyle name="差_2017年分科目收入情况 2 2 6 2" xfId="10965" xr:uid="{00000000-0005-0000-0000-0000B2120000}"/>
    <cellStyle name="差_2017年分科目收入情况 2 2 6 3" xfId="8283" xr:uid="{00000000-0005-0000-0000-0000B3120000}"/>
    <cellStyle name="差_2017年分科目收入情况 2 2 7" xfId="9457" xr:uid="{00000000-0005-0000-0000-0000B4120000}"/>
    <cellStyle name="差_2017年分科目收入情况 2 3" xfId="425" xr:uid="{00000000-0005-0000-0000-0000B5120000}"/>
    <cellStyle name="差_2017年分科目收入情况 2 3 2" xfId="2365" xr:uid="{00000000-0005-0000-0000-0000B6120000}"/>
    <cellStyle name="差_2017年分科目收入情况 2 3 2 2" xfId="2366" xr:uid="{00000000-0005-0000-0000-0000B7120000}"/>
    <cellStyle name="差_2017年分科目收入情况 2 3 2 2 2" xfId="2367" xr:uid="{00000000-0005-0000-0000-0000B8120000}"/>
    <cellStyle name="差_2017年分科目收入情况 2 3 2 2 2 2" xfId="10967" xr:uid="{00000000-0005-0000-0000-0000B9120000}"/>
    <cellStyle name="差_2017年分科目收入情况 2 3 2 2 2 3" xfId="8284" xr:uid="{00000000-0005-0000-0000-0000BA120000}"/>
    <cellStyle name="差_2017年分科目收入情况 2 3 2 2 3" xfId="2368" xr:uid="{00000000-0005-0000-0000-0000BB120000}"/>
    <cellStyle name="差_2017年分科目收入情况 2 3 2 2 3 2" xfId="10968" xr:uid="{00000000-0005-0000-0000-0000BC120000}"/>
    <cellStyle name="差_2017年分科目收入情况 2 3 2 3" xfId="2369" xr:uid="{00000000-0005-0000-0000-0000BD120000}"/>
    <cellStyle name="差_2017年分科目收入情况 2 3 2 3 2" xfId="2370" xr:uid="{00000000-0005-0000-0000-0000BE120000}"/>
    <cellStyle name="差_2017年分科目收入情况 2 3 2 3 2 2" xfId="10970" xr:uid="{00000000-0005-0000-0000-0000BF120000}"/>
    <cellStyle name="差_2017年分科目收入情况 2 3 2 3 2 3" xfId="8285" xr:uid="{00000000-0005-0000-0000-0000C0120000}"/>
    <cellStyle name="差_2017年分科目收入情况 2 3 2 3 3" xfId="2371" xr:uid="{00000000-0005-0000-0000-0000C1120000}"/>
    <cellStyle name="差_2017年分科目收入情况 2 3 2 3 3 2" xfId="10971" xr:uid="{00000000-0005-0000-0000-0000C2120000}"/>
    <cellStyle name="差_2017年分科目收入情况 2 3 2 3 4" xfId="2372" xr:uid="{00000000-0005-0000-0000-0000C3120000}"/>
    <cellStyle name="差_2017年分科目收入情况 2 3 2 3 4 2" xfId="10972" xr:uid="{00000000-0005-0000-0000-0000C4120000}"/>
    <cellStyle name="差_2017年分科目收入情况 2 3 2 3 5" xfId="10969" xr:uid="{00000000-0005-0000-0000-0000C5120000}"/>
    <cellStyle name="差_2017年分科目收入情况 2 3 2 4" xfId="2373" xr:uid="{00000000-0005-0000-0000-0000C6120000}"/>
    <cellStyle name="差_2017年分科目收入情况 2 3 2 4 2" xfId="10973" xr:uid="{00000000-0005-0000-0000-0000C7120000}"/>
    <cellStyle name="差_2017年分科目收入情况 2 3 2 4 3" xfId="8286" xr:uid="{00000000-0005-0000-0000-0000C8120000}"/>
    <cellStyle name="差_2017年分科目收入情况 2 3 2 5" xfId="2374" xr:uid="{00000000-0005-0000-0000-0000C9120000}"/>
    <cellStyle name="差_2017年分科目收入情况 2 3 2 5 2" xfId="10974" xr:uid="{00000000-0005-0000-0000-0000CA120000}"/>
    <cellStyle name="差_2017年分科目收入情况 2 3 2 6" xfId="10966" xr:uid="{00000000-0005-0000-0000-0000CB120000}"/>
    <cellStyle name="差_2017年分科目收入情况 2 3 3" xfId="2375" xr:uid="{00000000-0005-0000-0000-0000CC120000}"/>
    <cellStyle name="差_2017年分科目收入情况 2 3 3 2" xfId="2376" xr:uid="{00000000-0005-0000-0000-0000CD120000}"/>
    <cellStyle name="差_2017年分科目收入情况 2 3 3 2 2" xfId="2377" xr:uid="{00000000-0005-0000-0000-0000CE120000}"/>
    <cellStyle name="差_2017年分科目收入情况 2 3 3 2 2 2" xfId="10976" xr:uid="{00000000-0005-0000-0000-0000CF120000}"/>
    <cellStyle name="差_2017年分科目收入情况 2 3 3 2 2 3" xfId="8287" xr:uid="{00000000-0005-0000-0000-0000D0120000}"/>
    <cellStyle name="差_2017年分科目收入情况 2 3 3 2 3" xfId="2378" xr:uid="{00000000-0005-0000-0000-0000D1120000}"/>
    <cellStyle name="差_2017年分科目收入情况 2 3 3 2 3 2" xfId="10977" xr:uid="{00000000-0005-0000-0000-0000D2120000}"/>
    <cellStyle name="差_2017年分科目收入情况 2 3 3 3" xfId="2379" xr:uid="{00000000-0005-0000-0000-0000D3120000}"/>
    <cellStyle name="差_2017年分科目收入情况 2 3 3 3 2" xfId="10978" xr:uid="{00000000-0005-0000-0000-0000D4120000}"/>
    <cellStyle name="差_2017年分科目收入情况 2 3 3 3 3" xfId="8288" xr:uid="{00000000-0005-0000-0000-0000D5120000}"/>
    <cellStyle name="差_2017年分科目收入情况 2 3 3 4" xfId="2380" xr:uid="{00000000-0005-0000-0000-0000D6120000}"/>
    <cellStyle name="差_2017年分科目收入情况 2 3 3 4 2" xfId="10979" xr:uid="{00000000-0005-0000-0000-0000D7120000}"/>
    <cellStyle name="差_2017年分科目收入情况 2 3 3 5" xfId="10975" xr:uid="{00000000-0005-0000-0000-0000D8120000}"/>
    <cellStyle name="差_2017年分科目收入情况 2 3 4" xfId="2381" xr:uid="{00000000-0005-0000-0000-0000D9120000}"/>
    <cellStyle name="差_2017年分科目收入情况 2 3 4 2" xfId="2382" xr:uid="{00000000-0005-0000-0000-0000DA120000}"/>
    <cellStyle name="差_2017年分科目收入情况 2 3 4 2 2" xfId="10980" xr:uid="{00000000-0005-0000-0000-0000DB120000}"/>
    <cellStyle name="差_2017年分科目收入情况 2 3 4 2 3" xfId="8289" xr:uid="{00000000-0005-0000-0000-0000DC120000}"/>
    <cellStyle name="差_2017年分科目收入情况 2 3 4 3" xfId="2383" xr:uid="{00000000-0005-0000-0000-0000DD120000}"/>
    <cellStyle name="差_2017年分科目收入情况 2 3 4 3 2" xfId="10981" xr:uid="{00000000-0005-0000-0000-0000DE120000}"/>
    <cellStyle name="差_2017年分科目收入情况 2 3 5" xfId="2384" xr:uid="{00000000-0005-0000-0000-0000DF120000}"/>
    <cellStyle name="差_2017年分科目收入情况 2 3 5 2" xfId="2385" xr:uid="{00000000-0005-0000-0000-0000E0120000}"/>
    <cellStyle name="差_2017年分科目收入情况 2 3 5 2 2" xfId="10983" xr:uid="{00000000-0005-0000-0000-0000E1120000}"/>
    <cellStyle name="差_2017年分科目收入情况 2 3 5 2 3" xfId="8290" xr:uid="{00000000-0005-0000-0000-0000E2120000}"/>
    <cellStyle name="差_2017年分科目收入情况 2 3 5 3" xfId="2386" xr:uid="{00000000-0005-0000-0000-0000E3120000}"/>
    <cellStyle name="差_2017年分科目收入情况 2 3 5 3 2" xfId="10984" xr:uid="{00000000-0005-0000-0000-0000E4120000}"/>
    <cellStyle name="差_2017年分科目收入情况 2 3 5 4" xfId="2387" xr:uid="{00000000-0005-0000-0000-0000E5120000}"/>
    <cellStyle name="差_2017年分科目收入情况 2 3 5 4 2" xfId="10985" xr:uid="{00000000-0005-0000-0000-0000E6120000}"/>
    <cellStyle name="差_2017年分科目收入情况 2 3 5 5" xfId="10982" xr:uid="{00000000-0005-0000-0000-0000E7120000}"/>
    <cellStyle name="差_2017年分科目收入情况 2 3 6" xfId="2388" xr:uid="{00000000-0005-0000-0000-0000E8120000}"/>
    <cellStyle name="差_2017年分科目收入情况 2 3 6 2" xfId="10986" xr:uid="{00000000-0005-0000-0000-0000E9120000}"/>
    <cellStyle name="差_2017年分科目收入情况 2 3 6 3" xfId="8291" xr:uid="{00000000-0005-0000-0000-0000EA120000}"/>
    <cellStyle name="差_2017年分科目收入情况 2 3 7" xfId="9645" xr:uid="{00000000-0005-0000-0000-0000EB120000}"/>
    <cellStyle name="差_2017年分科目收入情况 2 3 8" xfId="27421" xr:uid="{00000000-0005-0000-0000-0000EC120000}"/>
    <cellStyle name="差_2017年分科目收入情况 2 4" xfId="2389" xr:uid="{00000000-0005-0000-0000-0000ED120000}"/>
    <cellStyle name="差_2017年分科目收入情况 2 4 2" xfId="2390" xr:uid="{00000000-0005-0000-0000-0000EE120000}"/>
    <cellStyle name="差_2017年分科目收入情况 2 4 2 2" xfId="2391" xr:uid="{00000000-0005-0000-0000-0000EF120000}"/>
    <cellStyle name="差_2017年分科目收入情况 2 4 2 2 2" xfId="2392" xr:uid="{00000000-0005-0000-0000-0000F0120000}"/>
    <cellStyle name="差_2017年分科目收入情况 2 4 2 2 2 2" xfId="10987" xr:uid="{00000000-0005-0000-0000-0000F1120000}"/>
    <cellStyle name="差_2017年分科目收入情况 2 4 2 2 2 3" xfId="8292" xr:uid="{00000000-0005-0000-0000-0000F2120000}"/>
    <cellStyle name="差_2017年分科目收入情况 2 4 2 2 3" xfId="2393" xr:uid="{00000000-0005-0000-0000-0000F3120000}"/>
    <cellStyle name="差_2017年分科目收入情况 2 4 2 2 3 2" xfId="10988" xr:uid="{00000000-0005-0000-0000-0000F4120000}"/>
    <cellStyle name="差_2017年分科目收入情况 2 4 2 3" xfId="2394" xr:uid="{00000000-0005-0000-0000-0000F5120000}"/>
    <cellStyle name="差_2017年分科目收入情况 2 4 2 3 2" xfId="10989" xr:uid="{00000000-0005-0000-0000-0000F6120000}"/>
    <cellStyle name="差_2017年分科目收入情况 2 4 2 3 3" xfId="8293" xr:uid="{00000000-0005-0000-0000-0000F7120000}"/>
    <cellStyle name="差_2017年分科目收入情况 2 4 2 4" xfId="2395" xr:uid="{00000000-0005-0000-0000-0000F8120000}"/>
    <cellStyle name="差_2017年分科目收入情况 2 4 2 4 2" xfId="10990" xr:uid="{00000000-0005-0000-0000-0000F9120000}"/>
    <cellStyle name="差_2017年分科目收入情况 2 4 3" xfId="2396" xr:uid="{00000000-0005-0000-0000-0000FA120000}"/>
    <cellStyle name="差_2017年分科目收入情况 2 4 3 2" xfId="2397" xr:uid="{00000000-0005-0000-0000-0000FB120000}"/>
    <cellStyle name="差_2017年分科目收入情况 2 4 3 2 2" xfId="10991" xr:uid="{00000000-0005-0000-0000-0000FC120000}"/>
    <cellStyle name="差_2017年分科目收入情况 2 4 3 2 3" xfId="8294" xr:uid="{00000000-0005-0000-0000-0000FD120000}"/>
    <cellStyle name="差_2017年分科目收入情况 2 4 3 3" xfId="2398" xr:uid="{00000000-0005-0000-0000-0000FE120000}"/>
    <cellStyle name="差_2017年分科目收入情况 2 4 3 3 2" xfId="10992" xr:uid="{00000000-0005-0000-0000-0000FF120000}"/>
    <cellStyle name="差_2017年分科目收入情况 2 4 4" xfId="2399" xr:uid="{00000000-0005-0000-0000-000000130000}"/>
    <cellStyle name="差_2017年分科目收入情况 2 4 4 2" xfId="2400" xr:uid="{00000000-0005-0000-0000-000001130000}"/>
    <cellStyle name="差_2017年分科目收入情况 2 4 4 2 2" xfId="10993" xr:uid="{00000000-0005-0000-0000-000002130000}"/>
    <cellStyle name="差_2017年分科目收入情况 2 4 4 2 3" xfId="8295" xr:uid="{00000000-0005-0000-0000-000003130000}"/>
    <cellStyle name="差_2017年分科目收入情况 2 4 4 3" xfId="2401" xr:uid="{00000000-0005-0000-0000-000004130000}"/>
    <cellStyle name="差_2017年分科目收入情况 2 4 4 3 2" xfId="10994" xr:uid="{00000000-0005-0000-0000-000005130000}"/>
    <cellStyle name="差_2017年分科目收入情况 2 4 5" xfId="2402" xr:uid="{00000000-0005-0000-0000-000006130000}"/>
    <cellStyle name="差_2017年分科目收入情况 2 4 5 2" xfId="10995" xr:uid="{00000000-0005-0000-0000-000007130000}"/>
    <cellStyle name="差_2017年分科目收入情况 2 4 5 3" xfId="8296" xr:uid="{00000000-0005-0000-0000-000008130000}"/>
    <cellStyle name="差_2017年分科目收入情况 2 5" xfId="2403" xr:uid="{00000000-0005-0000-0000-000009130000}"/>
    <cellStyle name="差_2017年分科目收入情况 2 5 2" xfId="2404" xr:uid="{00000000-0005-0000-0000-00000A130000}"/>
    <cellStyle name="差_2017年分科目收入情况 2 5 2 2" xfId="2405" xr:uid="{00000000-0005-0000-0000-00000B130000}"/>
    <cellStyle name="差_2017年分科目收入情况 2 5 2 2 2" xfId="10997" xr:uid="{00000000-0005-0000-0000-00000C130000}"/>
    <cellStyle name="差_2017年分科目收入情况 2 5 2 2 3" xfId="8297" xr:uid="{00000000-0005-0000-0000-00000D130000}"/>
    <cellStyle name="差_2017年分科目收入情况 2 5 2 3" xfId="2406" xr:uid="{00000000-0005-0000-0000-00000E130000}"/>
    <cellStyle name="差_2017年分科目收入情况 2 5 2 3 2" xfId="10998" xr:uid="{00000000-0005-0000-0000-00000F130000}"/>
    <cellStyle name="差_2017年分科目收入情况 2 5 3" xfId="2407" xr:uid="{00000000-0005-0000-0000-000010130000}"/>
    <cellStyle name="差_2017年分科目收入情况 2 5 3 2" xfId="2408" xr:uid="{00000000-0005-0000-0000-000011130000}"/>
    <cellStyle name="差_2017年分科目收入情况 2 5 3 2 2" xfId="11000" xr:uid="{00000000-0005-0000-0000-000012130000}"/>
    <cellStyle name="差_2017年分科目收入情况 2 5 3 2 3" xfId="8298" xr:uid="{00000000-0005-0000-0000-000013130000}"/>
    <cellStyle name="差_2017年分科目收入情况 2 5 3 3" xfId="2409" xr:uid="{00000000-0005-0000-0000-000014130000}"/>
    <cellStyle name="差_2017年分科目收入情况 2 5 3 3 2" xfId="11001" xr:uid="{00000000-0005-0000-0000-000015130000}"/>
    <cellStyle name="差_2017年分科目收入情况 2 5 3 4" xfId="2410" xr:uid="{00000000-0005-0000-0000-000016130000}"/>
    <cellStyle name="差_2017年分科目收入情况 2 5 3 4 2" xfId="11002" xr:uid="{00000000-0005-0000-0000-000017130000}"/>
    <cellStyle name="差_2017年分科目收入情况 2 5 3 5" xfId="10999" xr:uid="{00000000-0005-0000-0000-000018130000}"/>
    <cellStyle name="差_2017年分科目收入情况 2 5 4" xfId="2411" xr:uid="{00000000-0005-0000-0000-000019130000}"/>
    <cellStyle name="差_2017年分科目收入情况 2 5 4 2" xfId="11003" xr:uid="{00000000-0005-0000-0000-00001A130000}"/>
    <cellStyle name="差_2017年分科目收入情况 2 5 4 3" xfId="8299" xr:uid="{00000000-0005-0000-0000-00001B130000}"/>
    <cellStyle name="差_2017年分科目收入情况 2 5 5" xfId="2412" xr:uid="{00000000-0005-0000-0000-00001C130000}"/>
    <cellStyle name="差_2017年分科目收入情况 2 5 5 2" xfId="11004" xr:uid="{00000000-0005-0000-0000-00001D130000}"/>
    <cellStyle name="差_2017年分科目收入情况 2 5 6" xfId="10996" xr:uid="{00000000-0005-0000-0000-00001E130000}"/>
    <cellStyle name="差_2017年分科目收入情况 2 6" xfId="2413" xr:uid="{00000000-0005-0000-0000-00001F130000}"/>
    <cellStyle name="差_2017年分科目收入情况 2 6 2" xfId="2414" xr:uid="{00000000-0005-0000-0000-000020130000}"/>
    <cellStyle name="差_2017年分科目收入情况 2 6 2 2" xfId="11006" xr:uid="{00000000-0005-0000-0000-000021130000}"/>
    <cellStyle name="差_2017年分科目收入情况 2 6 2 3" xfId="8300" xr:uid="{00000000-0005-0000-0000-000022130000}"/>
    <cellStyle name="差_2017年分科目收入情况 2 6 3" xfId="2415" xr:uid="{00000000-0005-0000-0000-000023130000}"/>
    <cellStyle name="差_2017年分科目收入情况 2 6 3 2" xfId="11007" xr:uid="{00000000-0005-0000-0000-000024130000}"/>
    <cellStyle name="差_2017年分科目收入情况 2 6 4" xfId="2416" xr:uid="{00000000-0005-0000-0000-000025130000}"/>
    <cellStyle name="差_2017年分科目收入情况 2 6 4 2" xfId="11008" xr:uid="{00000000-0005-0000-0000-000026130000}"/>
    <cellStyle name="差_2017年分科目收入情况 2 6 5" xfId="11005" xr:uid="{00000000-0005-0000-0000-000027130000}"/>
    <cellStyle name="差_2017年分科目收入情况 2 7" xfId="2417" xr:uid="{00000000-0005-0000-0000-000028130000}"/>
    <cellStyle name="差_2017年分科目收入情况 2 7 2" xfId="11009" xr:uid="{00000000-0005-0000-0000-000029130000}"/>
    <cellStyle name="差_2017年分科目收入情况 2 7 3" xfId="8301" xr:uid="{00000000-0005-0000-0000-00002A130000}"/>
    <cellStyle name="差_2017年分科目收入情况 2 8" xfId="9456" xr:uid="{00000000-0005-0000-0000-00002B130000}"/>
    <cellStyle name="差_2017年分科目收入情况 3" xfId="79" xr:uid="{00000000-0005-0000-0000-00002C130000}"/>
    <cellStyle name="差_2017年分科目收入情况 3 2" xfId="423" xr:uid="{00000000-0005-0000-0000-00002D130000}"/>
    <cellStyle name="差_2017年分科目收入情况 3 2 2" xfId="2418" xr:uid="{00000000-0005-0000-0000-00002E130000}"/>
    <cellStyle name="差_2017年分科目收入情况 3 2 2 2" xfId="2419" xr:uid="{00000000-0005-0000-0000-00002F130000}"/>
    <cellStyle name="差_2017年分科目收入情况 3 2 2 2 2" xfId="2420" xr:uid="{00000000-0005-0000-0000-000030130000}"/>
    <cellStyle name="差_2017年分科目收入情况 3 2 2 2 2 2" xfId="11011" xr:uid="{00000000-0005-0000-0000-000031130000}"/>
    <cellStyle name="差_2017年分科目收入情况 3 2 2 2 2 3" xfId="8302" xr:uid="{00000000-0005-0000-0000-000032130000}"/>
    <cellStyle name="差_2017年分科目收入情况 3 2 2 2 3" xfId="2421" xr:uid="{00000000-0005-0000-0000-000033130000}"/>
    <cellStyle name="差_2017年分科目收入情况 3 2 2 2 3 2" xfId="11012" xr:uid="{00000000-0005-0000-0000-000034130000}"/>
    <cellStyle name="差_2017年分科目收入情况 3 2 2 3" xfId="2422" xr:uid="{00000000-0005-0000-0000-000035130000}"/>
    <cellStyle name="差_2017年分科目收入情况 3 2 2 3 2" xfId="2423" xr:uid="{00000000-0005-0000-0000-000036130000}"/>
    <cellStyle name="差_2017年分科目收入情况 3 2 2 3 2 2" xfId="11014" xr:uid="{00000000-0005-0000-0000-000037130000}"/>
    <cellStyle name="差_2017年分科目收入情况 3 2 2 3 2 3" xfId="8303" xr:uid="{00000000-0005-0000-0000-000038130000}"/>
    <cellStyle name="差_2017年分科目收入情况 3 2 2 3 3" xfId="2424" xr:uid="{00000000-0005-0000-0000-000039130000}"/>
    <cellStyle name="差_2017年分科目收入情况 3 2 2 3 3 2" xfId="11015" xr:uid="{00000000-0005-0000-0000-00003A130000}"/>
    <cellStyle name="差_2017年分科目收入情况 3 2 2 3 4" xfId="2425" xr:uid="{00000000-0005-0000-0000-00003B130000}"/>
    <cellStyle name="差_2017年分科目收入情况 3 2 2 3 4 2" xfId="11016" xr:uid="{00000000-0005-0000-0000-00003C130000}"/>
    <cellStyle name="差_2017年分科目收入情况 3 2 2 3 5" xfId="11013" xr:uid="{00000000-0005-0000-0000-00003D130000}"/>
    <cellStyle name="差_2017年分科目收入情况 3 2 2 4" xfId="2426" xr:uid="{00000000-0005-0000-0000-00003E130000}"/>
    <cellStyle name="差_2017年分科目收入情况 3 2 2 4 2" xfId="11017" xr:uid="{00000000-0005-0000-0000-00003F130000}"/>
    <cellStyle name="差_2017年分科目收入情况 3 2 2 4 3" xfId="8304" xr:uid="{00000000-0005-0000-0000-000040130000}"/>
    <cellStyle name="差_2017年分科目收入情况 3 2 2 5" xfId="2427" xr:uid="{00000000-0005-0000-0000-000041130000}"/>
    <cellStyle name="差_2017年分科目收入情况 3 2 2 5 2" xfId="11018" xr:uid="{00000000-0005-0000-0000-000042130000}"/>
    <cellStyle name="差_2017年分科目收入情况 3 2 2 6" xfId="11010" xr:uid="{00000000-0005-0000-0000-000043130000}"/>
    <cellStyle name="差_2017年分科目收入情况 3 2 3" xfId="2428" xr:uid="{00000000-0005-0000-0000-000044130000}"/>
    <cellStyle name="差_2017年分科目收入情况 3 2 3 2" xfId="2429" xr:uid="{00000000-0005-0000-0000-000045130000}"/>
    <cellStyle name="差_2017年分科目收入情况 3 2 3 2 2" xfId="2430" xr:uid="{00000000-0005-0000-0000-000046130000}"/>
    <cellStyle name="差_2017年分科目收入情况 3 2 3 2 2 2" xfId="11020" xr:uid="{00000000-0005-0000-0000-000047130000}"/>
    <cellStyle name="差_2017年分科目收入情况 3 2 3 2 2 3" xfId="8305" xr:uid="{00000000-0005-0000-0000-000048130000}"/>
    <cellStyle name="差_2017年分科目收入情况 3 2 3 2 3" xfId="2431" xr:uid="{00000000-0005-0000-0000-000049130000}"/>
    <cellStyle name="差_2017年分科目收入情况 3 2 3 2 3 2" xfId="11021" xr:uid="{00000000-0005-0000-0000-00004A130000}"/>
    <cellStyle name="差_2017年分科目收入情况 3 2 3 3" xfId="2432" xr:uid="{00000000-0005-0000-0000-00004B130000}"/>
    <cellStyle name="差_2017年分科目收入情况 3 2 3 3 2" xfId="11022" xr:uid="{00000000-0005-0000-0000-00004C130000}"/>
    <cellStyle name="差_2017年分科目收入情况 3 2 3 3 3" xfId="8306" xr:uid="{00000000-0005-0000-0000-00004D130000}"/>
    <cellStyle name="差_2017年分科目收入情况 3 2 3 4" xfId="2433" xr:uid="{00000000-0005-0000-0000-00004E130000}"/>
    <cellStyle name="差_2017年分科目收入情况 3 2 3 4 2" xfId="11023" xr:uid="{00000000-0005-0000-0000-00004F130000}"/>
    <cellStyle name="差_2017年分科目收入情况 3 2 3 5" xfId="11019" xr:uid="{00000000-0005-0000-0000-000050130000}"/>
    <cellStyle name="差_2017年分科目收入情况 3 2 4" xfId="2434" xr:uid="{00000000-0005-0000-0000-000051130000}"/>
    <cellStyle name="差_2017年分科目收入情况 3 2 4 2" xfId="2435" xr:uid="{00000000-0005-0000-0000-000052130000}"/>
    <cellStyle name="差_2017年分科目收入情况 3 2 4 2 2" xfId="11024" xr:uid="{00000000-0005-0000-0000-000053130000}"/>
    <cellStyle name="差_2017年分科目收入情况 3 2 4 2 3" xfId="8307" xr:uid="{00000000-0005-0000-0000-000054130000}"/>
    <cellStyle name="差_2017年分科目收入情况 3 2 4 3" xfId="2436" xr:uid="{00000000-0005-0000-0000-000055130000}"/>
    <cellStyle name="差_2017年分科目收入情况 3 2 4 3 2" xfId="11025" xr:uid="{00000000-0005-0000-0000-000056130000}"/>
    <cellStyle name="差_2017年分科目收入情况 3 2 5" xfId="2437" xr:uid="{00000000-0005-0000-0000-000057130000}"/>
    <cellStyle name="差_2017年分科目收入情况 3 2 5 2" xfId="2438" xr:uid="{00000000-0005-0000-0000-000058130000}"/>
    <cellStyle name="差_2017年分科目收入情况 3 2 5 2 2" xfId="11027" xr:uid="{00000000-0005-0000-0000-000059130000}"/>
    <cellStyle name="差_2017年分科目收入情况 3 2 5 2 3" xfId="8308" xr:uid="{00000000-0005-0000-0000-00005A130000}"/>
    <cellStyle name="差_2017年分科目收入情况 3 2 5 3" xfId="2439" xr:uid="{00000000-0005-0000-0000-00005B130000}"/>
    <cellStyle name="差_2017年分科目收入情况 3 2 5 3 2" xfId="11028" xr:uid="{00000000-0005-0000-0000-00005C130000}"/>
    <cellStyle name="差_2017年分科目收入情况 3 2 5 4" xfId="2440" xr:uid="{00000000-0005-0000-0000-00005D130000}"/>
    <cellStyle name="差_2017年分科目收入情况 3 2 5 4 2" xfId="11029" xr:uid="{00000000-0005-0000-0000-00005E130000}"/>
    <cellStyle name="差_2017年分科目收入情况 3 2 5 5" xfId="11026" xr:uid="{00000000-0005-0000-0000-00005F130000}"/>
    <cellStyle name="差_2017年分科目收入情况 3 2 6" xfId="2441" xr:uid="{00000000-0005-0000-0000-000060130000}"/>
    <cellStyle name="差_2017年分科目收入情况 3 2 6 2" xfId="11030" xr:uid="{00000000-0005-0000-0000-000061130000}"/>
    <cellStyle name="差_2017年分科目收入情况 3 2 6 3" xfId="8309" xr:uid="{00000000-0005-0000-0000-000062130000}"/>
    <cellStyle name="差_2017年分科目收入情况 3 2 7" xfId="9643" xr:uid="{00000000-0005-0000-0000-000063130000}"/>
    <cellStyle name="差_2017年分科目收入情况 3 3" xfId="2442" xr:uid="{00000000-0005-0000-0000-000064130000}"/>
    <cellStyle name="差_2017年分科目收入情况 3 3 2" xfId="2443" xr:uid="{00000000-0005-0000-0000-000065130000}"/>
    <cellStyle name="差_2017年分科目收入情况 3 3 2 2" xfId="2444" xr:uid="{00000000-0005-0000-0000-000066130000}"/>
    <cellStyle name="差_2017年分科目收入情况 3 3 2 2 2" xfId="2445" xr:uid="{00000000-0005-0000-0000-000067130000}"/>
    <cellStyle name="差_2017年分科目收入情况 3 3 2 2 2 2" xfId="11031" xr:uid="{00000000-0005-0000-0000-000068130000}"/>
    <cellStyle name="差_2017年分科目收入情况 3 3 2 2 2 3" xfId="8310" xr:uid="{00000000-0005-0000-0000-000069130000}"/>
    <cellStyle name="差_2017年分科目收入情况 3 3 2 2 3" xfId="2446" xr:uid="{00000000-0005-0000-0000-00006A130000}"/>
    <cellStyle name="差_2017年分科目收入情况 3 3 2 2 3 2" xfId="11032" xr:uid="{00000000-0005-0000-0000-00006B130000}"/>
    <cellStyle name="差_2017年分科目收入情况 3 3 2 3" xfId="2447" xr:uid="{00000000-0005-0000-0000-00006C130000}"/>
    <cellStyle name="差_2017年分科目收入情况 3 3 2 3 2" xfId="11033" xr:uid="{00000000-0005-0000-0000-00006D130000}"/>
    <cellStyle name="差_2017年分科目收入情况 3 3 2 3 3" xfId="8311" xr:uid="{00000000-0005-0000-0000-00006E130000}"/>
    <cellStyle name="差_2017年分科目收入情况 3 3 2 4" xfId="2448" xr:uid="{00000000-0005-0000-0000-00006F130000}"/>
    <cellStyle name="差_2017年分科目收入情况 3 3 2 4 2" xfId="11034" xr:uid="{00000000-0005-0000-0000-000070130000}"/>
    <cellStyle name="差_2017年分科目收入情况 3 3 3" xfId="2449" xr:uid="{00000000-0005-0000-0000-000071130000}"/>
    <cellStyle name="差_2017年分科目收入情况 3 3 3 2" xfId="2450" xr:uid="{00000000-0005-0000-0000-000072130000}"/>
    <cellStyle name="差_2017年分科目收入情况 3 3 3 2 2" xfId="11035" xr:uid="{00000000-0005-0000-0000-000073130000}"/>
    <cellStyle name="差_2017年分科目收入情况 3 3 3 2 3" xfId="8312" xr:uid="{00000000-0005-0000-0000-000074130000}"/>
    <cellStyle name="差_2017年分科目收入情况 3 3 3 3" xfId="2451" xr:uid="{00000000-0005-0000-0000-000075130000}"/>
    <cellStyle name="差_2017年分科目收入情况 3 3 3 3 2" xfId="11036" xr:uid="{00000000-0005-0000-0000-000076130000}"/>
    <cellStyle name="差_2017年分科目收入情况 3 3 4" xfId="2452" xr:uid="{00000000-0005-0000-0000-000077130000}"/>
    <cellStyle name="差_2017年分科目收入情况 3 3 4 2" xfId="2453" xr:uid="{00000000-0005-0000-0000-000078130000}"/>
    <cellStyle name="差_2017年分科目收入情况 3 3 4 2 2" xfId="11037" xr:uid="{00000000-0005-0000-0000-000079130000}"/>
    <cellStyle name="差_2017年分科目收入情况 3 3 4 2 3" xfId="8313" xr:uid="{00000000-0005-0000-0000-00007A130000}"/>
    <cellStyle name="差_2017年分科目收入情况 3 3 4 3" xfId="2454" xr:uid="{00000000-0005-0000-0000-00007B130000}"/>
    <cellStyle name="差_2017年分科目收入情况 3 3 4 3 2" xfId="11038" xr:uid="{00000000-0005-0000-0000-00007C130000}"/>
    <cellStyle name="差_2017年分科目收入情况 3 3 5" xfId="2455" xr:uid="{00000000-0005-0000-0000-00007D130000}"/>
    <cellStyle name="差_2017年分科目收入情况 3 3 5 2" xfId="11039" xr:uid="{00000000-0005-0000-0000-00007E130000}"/>
    <cellStyle name="差_2017年分科目收入情况 3 3 5 3" xfId="8314" xr:uid="{00000000-0005-0000-0000-00007F130000}"/>
    <cellStyle name="差_2017年分科目收入情况 3 4" xfId="2456" xr:uid="{00000000-0005-0000-0000-000080130000}"/>
    <cellStyle name="差_2017年分科目收入情况 3 4 2" xfId="2457" xr:uid="{00000000-0005-0000-0000-000081130000}"/>
    <cellStyle name="差_2017年分科目收入情况 3 4 2 2" xfId="2458" xr:uid="{00000000-0005-0000-0000-000082130000}"/>
    <cellStyle name="差_2017年分科目收入情况 3 4 2 2 2" xfId="11041" xr:uid="{00000000-0005-0000-0000-000083130000}"/>
    <cellStyle name="差_2017年分科目收入情况 3 4 2 2 3" xfId="8315" xr:uid="{00000000-0005-0000-0000-000084130000}"/>
    <cellStyle name="差_2017年分科目收入情况 3 4 2 3" xfId="2459" xr:uid="{00000000-0005-0000-0000-000085130000}"/>
    <cellStyle name="差_2017年分科目收入情况 3 4 2 3 2" xfId="11042" xr:uid="{00000000-0005-0000-0000-000086130000}"/>
    <cellStyle name="差_2017年分科目收入情况 3 4 3" xfId="2460" xr:uid="{00000000-0005-0000-0000-000087130000}"/>
    <cellStyle name="差_2017年分科目收入情况 3 4 3 2" xfId="2461" xr:uid="{00000000-0005-0000-0000-000088130000}"/>
    <cellStyle name="差_2017年分科目收入情况 3 4 3 2 2" xfId="11044" xr:uid="{00000000-0005-0000-0000-000089130000}"/>
    <cellStyle name="差_2017年分科目收入情况 3 4 3 2 3" xfId="8316" xr:uid="{00000000-0005-0000-0000-00008A130000}"/>
    <cellStyle name="差_2017年分科目收入情况 3 4 3 3" xfId="2462" xr:uid="{00000000-0005-0000-0000-00008B130000}"/>
    <cellStyle name="差_2017年分科目收入情况 3 4 3 3 2" xfId="11045" xr:uid="{00000000-0005-0000-0000-00008C130000}"/>
    <cellStyle name="差_2017年分科目收入情况 3 4 3 4" xfId="2463" xr:uid="{00000000-0005-0000-0000-00008D130000}"/>
    <cellStyle name="差_2017年分科目收入情况 3 4 3 4 2" xfId="11046" xr:uid="{00000000-0005-0000-0000-00008E130000}"/>
    <cellStyle name="差_2017年分科目收入情况 3 4 3 5" xfId="11043" xr:uid="{00000000-0005-0000-0000-00008F130000}"/>
    <cellStyle name="差_2017年分科目收入情况 3 4 4" xfId="2464" xr:uid="{00000000-0005-0000-0000-000090130000}"/>
    <cellStyle name="差_2017年分科目收入情况 3 4 4 2" xfId="11047" xr:uid="{00000000-0005-0000-0000-000091130000}"/>
    <cellStyle name="差_2017年分科目收入情况 3 4 4 3" xfId="8317" xr:uid="{00000000-0005-0000-0000-000092130000}"/>
    <cellStyle name="差_2017年分科目收入情况 3 4 5" xfId="2465" xr:uid="{00000000-0005-0000-0000-000093130000}"/>
    <cellStyle name="差_2017年分科目收入情况 3 4 5 2" xfId="11048" xr:uid="{00000000-0005-0000-0000-000094130000}"/>
    <cellStyle name="差_2017年分科目收入情况 3 4 6" xfId="11040" xr:uid="{00000000-0005-0000-0000-000095130000}"/>
    <cellStyle name="差_2017年分科目收入情况 3 5" xfId="2466" xr:uid="{00000000-0005-0000-0000-000096130000}"/>
    <cellStyle name="差_2017年分科目收入情况 3 5 2" xfId="2467" xr:uid="{00000000-0005-0000-0000-000097130000}"/>
    <cellStyle name="差_2017年分科目收入情况 3 5 2 2" xfId="11050" xr:uid="{00000000-0005-0000-0000-000098130000}"/>
    <cellStyle name="差_2017年分科目收入情况 3 5 2 3" xfId="8318" xr:uid="{00000000-0005-0000-0000-000099130000}"/>
    <cellStyle name="差_2017年分科目收入情况 3 5 3" xfId="2468" xr:uid="{00000000-0005-0000-0000-00009A130000}"/>
    <cellStyle name="差_2017年分科目收入情况 3 5 3 2" xfId="11051" xr:uid="{00000000-0005-0000-0000-00009B130000}"/>
    <cellStyle name="差_2017年分科目收入情况 3 5 4" xfId="2469" xr:uid="{00000000-0005-0000-0000-00009C130000}"/>
    <cellStyle name="差_2017年分科目收入情况 3 5 4 2" xfId="11052" xr:uid="{00000000-0005-0000-0000-00009D130000}"/>
    <cellStyle name="差_2017年分科目收入情况 3 5 5" xfId="11049" xr:uid="{00000000-0005-0000-0000-00009E130000}"/>
    <cellStyle name="差_2017年分科目收入情况 3 6" xfId="2470" xr:uid="{00000000-0005-0000-0000-00009F130000}"/>
    <cellStyle name="差_2017年分科目收入情况 3 6 2" xfId="11053" xr:uid="{00000000-0005-0000-0000-0000A0130000}"/>
    <cellStyle name="差_2017年分科目收入情况 3 6 3" xfId="8319" xr:uid="{00000000-0005-0000-0000-0000A1130000}"/>
    <cellStyle name="差_2017年分科目收入情况 3 7" xfId="9458" xr:uid="{00000000-0005-0000-0000-0000A2130000}"/>
    <cellStyle name="差_2017年分科目收入情况 4" xfId="426" xr:uid="{00000000-0005-0000-0000-0000A3130000}"/>
    <cellStyle name="差_2017年分科目收入情况 4 2" xfId="2471" xr:uid="{00000000-0005-0000-0000-0000A4130000}"/>
    <cellStyle name="差_2017年分科目收入情况 4 2 2" xfId="2472" xr:uid="{00000000-0005-0000-0000-0000A5130000}"/>
    <cellStyle name="差_2017年分科目收入情况 4 2 2 2" xfId="2473" xr:uid="{00000000-0005-0000-0000-0000A6130000}"/>
    <cellStyle name="差_2017年分科目收入情况 4 2 2 2 2" xfId="11055" xr:uid="{00000000-0005-0000-0000-0000A7130000}"/>
    <cellStyle name="差_2017年分科目收入情况 4 2 2 2 3" xfId="8320" xr:uid="{00000000-0005-0000-0000-0000A8130000}"/>
    <cellStyle name="差_2017年分科目收入情况 4 2 2 3" xfId="2474" xr:uid="{00000000-0005-0000-0000-0000A9130000}"/>
    <cellStyle name="差_2017年分科目收入情况 4 2 2 3 2" xfId="11056" xr:uid="{00000000-0005-0000-0000-0000AA130000}"/>
    <cellStyle name="差_2017年分科目收入情况 4 2 3" xfId="2475" xr:uid="{00000000-0005-0000-0000-0000AB130000}"/>
    <cellStyle name="差_2017年分科目收入情况 4 2 3 2" xfId="2476" xr:uid="{00000000-0005-0000-0000-0000AC130000}"/>
    <cellStyle name="差_2017年分科目收入情况 4 2 3 2 2" xfId="11058" xr:uid="{00000000-0005-0000-0000-0000AD130000}"/>
    <cellStyle name="差_2017年分科目收入情况 4 2 3 2 3" xfId="8321" xr:uid="{00000000-0005-0000-0000-0000AE130000}"/>
    <cellStyle name="差_2017年分科目收入情况 4 2 3 3" xfId="2477" xr:uid="{00000000-0005-0000-0000-0000AF130000}"/>
    <cellStyle name="差_2017年分科目收入情况 4 2 3 3 2" xfId="11059" xr:uid="{00000000-0005-0000-0000-0000B0130000}"/>
    <cellStyle name="差_2017年分科目收入情况 4 2 3 4" xfId="2478" xr:uid="{00000000-0005-0000-0000-0000B1130000}"/>
    <cellStyle name="差_2017年分科目收入情况 4 2 3 4 2" xfId="11060" xr:uid="{00000000-0005-0000-0000-0000B2130000}"/>
    <cellStyle name="差_2017年分科目收入情况 4 2 3 5" xfId="11057" xr:uid="{00000000-0005-0000-0000-0000B3130000}"/>
    <cellStyle name="差_2017年分科目收入情况 4 2 4" xfId="2479" xr:uid="{00000000-0005-0000-0000-0000B4130000}"/>
    <cellStyle name="差_2017年分科目收入情况 4 2 4 2" xfId="11061" xr:uid="{00000000-0005-0000-0000-0000B5130000}"/>
    <cellStyle name="差_2017年分科目收入情况 4 2 4 3" xfId="8322" xr:uid="{00000000-0005-0000-0000-0000B6130000}"/>
    <cellStyle name="差_2017年分科目收入情况 4 2 5" xfId="2480" xr:uid="{00000000-0005-0000-0000-0000B7130000}"/>
    <cellStyle name="差_2017年分科目收入情况 4 2 5 2" xfId="11062" xr:uid="{00000000-0005-0000-0000-0000B8130000}"/>
    <cellStyle name="差_2017年分科目收入情况 4 2 6" xfId="11054" xr:uid="{00000000-0005-0000-0000-0000B9130000}"/>
    <cellStyle name="差_2017年分科目收入情况 4 3" xfId="2481" xr:uid="{00000000-0005-0000-0000-0000BA130000}"/>
    <cellStyle name="差_2017年分科目收入情况 4 3 2" xfId="2482" xr:uid="{00000000-0005-0000-0000-0000BB130000}"/>
    <cellStyle name="差_2017年分科目收入情况 4 3 2 2" xfId="2483" xr:uid="{00000000-0005-0000-0000-0000BC130000}"/>
    <cellStyle name="差_2017年分科目收入情况 4 3 2 2 2" xfId="11064" xr:uid="{00000000-0005-0000-0000-0000BD130000}"/>
    <cellStyle name="差_2017年分科目收入情况 4 3 2 2 3" xfId="8323" xr:uid="{00000000-0005-0000-0000-0000BE130000}"/>
    <cellStyle name="差_2017年分科目收入情况 4 3 2 3" xfId="2484" xr:uid="{00000000-0005-0000-0000-0000BF130000}"/>
    <cellStyle name="差_2017年分科目收入情况 4 3 2 3 2" xfId="11065" xr:uid="{00000000-0005-0000-0000-0000C0130000}"/>
    <cellStyle name="差_2017年分科目收入情况 4 3 3" xfId="2485" xr:uid="{00000000-0005-0000-0000-0000C1130000}"/>
    <cellStyle name="差_2017年分科目收入情况 4 3 3 2" xfId="11066" xr:uid="{00000000-0005-0000-0000-0000C2130000}"/>
    <cellStyle name="差_2017年分科目收入情况 4 3 3 3" xfId="8324" xr:uid="{00000000-0005-0000-0000-0000C3130000}"/>
    <cellStyle name="差_2017年分科目收入情况 4 3 4" xfId="2486" xr:uid="{00000000-0005-0000-0000-0000C4130000}"/>
    <cellStyle name="差_2017年分科目收入情况 4 3 4 2" xfId="11067" xr:uid="{00000000-0005-0000-0000-0000C5130000}"/>
    <cellStyle name="差_2017年分科目收入情况 4 3 5" xfId="11063" xr:uid="{00000000-0005-0000-0000-0000C6130000}"/>
    <cellStyle name="差_2017年分科目收入情况 4 4" xfId="2487" xr:uid="{00000000-0005-0000-0000-0000C7130000}"/>
    <cellStyle name="差_2017年分科目收入情况 4 4 2" xfId="2488" xr:uid="{00000000-0005-0000-0000-0000C8130000}"/>
    <cellStyle name="差_2017年分科目收入情况 4 4 2 2" xfId="11068" xr:uid="{00000000-0005-0000-0000-0000C9130000}"/>
    <cellStyle name="差_2017年分科目收入情况 4 4 2 3" xfId="8325" xr:uid="{00000000-0005-0000-0000-0000CA130000}"/>
    <cellStyle name="差_2017年分科目收入情况 4 4 3" xfId="2489" xr:uid="{00000000-0005-0000-0000-0000CB130000}"/>
    <cellStyle name="差_2017年分科目收入情况 4 4 3 2" xfId="11069" xr:uid="{00000000-0005-0000-0000-0000CC130000}"/>
    <cellStyle name="差_2017年分科目收入情况 4 5" xfId="2490" xr:uid="{00000000-0005-0000-0000-0000CD130000}"/>
    <cellStyle name="差_2017年分科目收入情况 4 5 2" xfId="2491" xr:uid="{00000000-0005-0000-0000-0000CE130000}"/>
    <cellStyle name="差_2017年分科目收入情况 4 5 2 2" xfId="11071" xr:uid="{00000000-0005-0000-0000-0000CF130000}"/>
    <cellStyle name="差_2017年分科目收入情况 4 5 2 3" xfId="8326" xr:uid="{00000000-0005-0000-0000-0000D0130000}"/>
    <cellStyle name="差_2017年分科目收入情况 4 5 3" xfId="2492" xr:uid="{00000000-0005-0000-0000-0000D1130000}"/>
    <cellStyle name="差_2017年分科目收入情况 4 5 3 2" xfId="11072" xr:uid="{00000000-0005-0000-0000-0000D2130000}"/>
    <cellStyle name="差_2017年分科目收入情况 4 5 4" xfId="2493" xr:uid="{00000000-0005-0000-0000-0000D3130000}"/>
    <cellStyle name="差_2017年分科目收入情况 4 5 4 2" xfId="11073" xr:uid="{00000000-0005-0000-0000-0000D4130000}"/>
    <cellStyle name="差_2017年分科目收入情况 4 5 5" xfId="11070" xr:uid="{00000000-0005-0000-0000-0000D5130000}"/>
    <cellStyle name="差_2017年分科目收入情况 4 6" xfId="2494" xr:uid="{00000000-0005-0000-0000-0000D6130000}"/>
    <cellStyle name="差_2017年分科目收入情况 4 6 2" xfId="11074" xr:uid="{00000000-0005-0000-0000-0000D7130000}"/>
    <cellStyle name="差_2017年分科目收入情况 4 6 3" xfId="8327" xr:uid="{00000000-0005-0000-0000-0000D8130000}"/>
    <cellStyle name="差_2017年分科目收入情况 4 7" xfId="9646" xr:uid="{00000000-0005-0000-0000-0000D9130000}"/>
    <cellStyle name="差_2017年分科目收入情况 4 8" xfId="27422" xr:uid="{00000000-0005-0000-0000-0000DA130000}"/>
    <cellStyle name="差_2017年分科目收入情况 5" xfId="2495" xr:uid="{00000000-0005-0000-0000-0000DB130000}"/>
    <cellStyle name="差_2017年分科目收入情况 5 2" xfId="2496" xr:uid="{00000000-0005-0000-0000-0000DC130000}"/>
    <cellStyle name="差_2017年分科目收入情况 5 2 2" xfId="2497" xr:uid="{00000000-0005-0000-0000-0000DD130000}"/>
    <cellStyle name="差_2017年分科目收入情况 5 2 2 2" xfId="2498" xr:uid="{00000000-0005-0000-0000-0000DE130000}"/>
    <cellStyle name="差_2017年分科目收入情况 5 2 2 2 2" xfId="11075" xr:uid="{00000000-0005-0000-0000-0000DF130000}"/>
    <cellStyle name="差_2017年分科目收入情况 5 2 2 2 3" xfId="8328" xr:uid="{00000000-0005-0000-0000-0000E0130000}"/>
    <cellStyle name="差_2017年分科目收入情况 5 2 2 3" xfId="2499" xr:uid="{00000000-0005-0000-0000-0000E1130000}"/>
    <cellStyle name="差_2017年分科目收入情况 5 2 2 3 2" xfId="11076" xr:uid="{00000000-0005-0000-0000-0000E2130000}"/>
    <cellStyle name="差_2017年分科目收入情况 5 2 3" xfId="2500" xr:uid="{00000000-0005-0000-0000-0000E3130000}"/>
    <cellStyle name="差_2017年分科目收入情况 5 2 3 2" xfId="11077" xr:uid="{00000000-0005-0000-0000-0000E4130000}"/>
    <cellStyle name="差_2017年分科目收入情况 5 2 3 3" xfId="8329" xr:uid="{00000000-0005-0000-0000-0000E5130000}"/>
    <cellStyle name="差_2017年分科目收入情况 5 2 4" xfId="2501" xr:uid="{00000000-0005-0000-0000-0000E6130000}"/>
    <cellStyle name="差_2017年分科目收入情况 5 2 4 2" xfId="11078" xr:uid="{00000000-0005-0000-0000-0000E7130000}"/>
    <cellStyle name="差_2017年分科目收入情况 5 3" xfId="2502" xr:uid="{00000000-0005-0000-0000-0000E8130000}"/>
    <cellStyle name="差_2017年分科目收入情况 5 3 2" xfId="2503" xr:uid="{00000000-0005-0000-0000-0000E9130000}"/>
    <cellStyle name="差_2017年分科目收入情况 5 3 2 2" xfId="11079" xr:uid="{00000000-0005-0000-0000-0000EA130000}"/>
    <cellStyle name="差_2017年分科目收入情况 5 3 2 3" xfId="8330" xr:uid="{00000000-0005-0000-0000-0000EB130000}"/>
    <cellStyle name="差_2017年分科目收入情况 5 3 3" xfId="2504" xr:uid="{00000000-0005-0000-0000-0000EC130000}"/>
    <cellStyle name="差_2017年分科目收入情况 5 3 3 2" xfId="11080" xr:uid="{00000000-0005-0000-0000-0000ED130000}"/>
    <cellStyle name="差_2017年分科目收入情况 5 4" xfId="2505" xr:uid="{00000000-0005-0000-0000-0000EE130000}"/>
    <cellStyle name="差_2017年分科目收入情况 5 4 2" xfId="2506" xr:uid="{00000000-0005-0000-0000-0000EF130000}"/>
    <cellStyle name="差_2017年分科目收入情况 5 4 2 2" xfId="11081" xr:uid="{00000000-0005-0000-0000-0000F0130000}"/>
    <cellStyle name="差_2017年分科目收入情况 5 4 2 3" xfId="8331" xr:uid="{00000000-0005-0000-0000-0000F1130000}"/>
    <cellStyle name="差_2017年分科目收入情况 5 4 3" xfId="2507" xr:uid="{00000000-0005-0000-0000-0000F2130000}"/>
    <cellStyle name="差_2017年分科目收入情况 5 4 3 2" xfId="11082" xr:uid="{00000000-0005-0000-0000-0000F3130000}"/>
    <cellStyle name="差_2017年分科目收入情况 5 5" xfId="2508" xr:uid="{00000000-0005-0000-0000-0000F4130000}"/>
    <cellStyle name="差_2017年分科目收入情况 5 5 2" xfId="11083" xr:uid="{00000000-0005-0000-0000-0000F5130000}"/>
    <cellStyle name="差_2017年分科目收入情况 5 5 3" xfId="8332" xr:uid="{00000000-0005-0000-0000-0000F6130000}"/>
    <cellStyle name="差_2017年分科目收入情况 6" xfId="2509" xr:uid="{00000000-0005-0000-0000-0000F7130000}"/>
    <cellStyle name="差_2017年分科目收入情况 6 2" xfId="2510" xr:uid="{00000000-0005-0000-0000-0000F8130000}"/>
    <cellStyle name="差_2017年分科目收入情况 6 2 2" xfId="2511" xr:uid="{00000000-0005-0000-0000-0000F9130000}"/>
    <cellStyle name="差_2017年分科目收入情况 6 2 2 2" xfId="11085" xr:uid="{00000000-0005-0000-0000-0000FA130000}"/>
    <cellStyle name="差_2017年分科目收入情况 6 2 2 3" xfId="8333" xr:uid="{00000000-0005-0000-0000-0000FB130000}"/>
    <cellStyle name="差_2017年分科目收入情况 6 2 3" xfId="2512" xr:uid="{00000000-0005-0000-0000-0000FC130000}"/>
    <cellStyle name="差_2017年分科目收入情况 6 2 3 2" xfId="11086" xr:uid="{00000000-0005-0000-0000-0000FD130000}"/>
    <cellStyle name="差_2017年分科目收入情况 6 3" xfId="2513" xr:uid="{00000000-0005-0000-0000-0000FE130000}"/>
    <cellStyle name="差_2017年分科目收入情况 6 3 2" xfId="2514" xr:uid="{00000000-0005-0000-0000-0000FF130000}"/>
    <cellStyle name="差_2017年分科目收入情况 6 3 2 2" xfId="11088" xr:uid="{00000000-0005-0000-0000-000000140000}"/>
    <cellStyle name="差_2017年分科目收入情况 6 3 2 3" xfId="8334" xr:uid="{00000000-0005-0000-0000-000001140000}"/>
    <cellStyle name="差_2017年分科目收入情况 6 3 3" xfId="2515" xr:uid="{00000000-0005-0000-0000-000002140000}"/>
    <cellStyle name="差_2017年分科目收入情况 6 3 3 2" xfId="11089" xr:uid="{00000000-0005-0000-0000-000003140000}"/>
    <cellStyle name="差_2017年分科目收入情况 6 3 4" xfId="2516" xr:uid="{00000000-0005-0000-0000-000004140000}"/>
    <cellStyle name="差_2017年分科目收入情况 6 3 4 2" xfId="11090" xr:uid="{00000000-0005-0000-0000-000005140000}"/>
    <cellStyle name="差_2017年分科目收入情况 6 3 5" xfId="11087" xr:uid="{00000000-0005-0000-0000-000006140000}"/>
    <cellStyle name="差_2017年分科目收入情况 6 4" xfId="2517" xr:uid="{00000000-0005-0000-0000-000007140000}"/>
    <cellStyle name="差_2017年分科目收入情况 6 4 2" xfId="11091" xr:uid="{00000000-0005-0000-0000-000008140000}"/>
    <cellStyle name="差_2017年分科目收入情况 6 4 3" xfId="8335" xr:uid="{00000000-0005-0000-0000-000009140000}"/>
    <cellStyle name="差_2017年分科目收入情况 6 5" xfId="2518" xr:uid="{00000000-0005-0000-0000-00000A140000}"/>
    <cellStyle name="差_2017年分科目收入情况 6 5 2" xfId="11092" xr:uid="{00000000-0005-0000-0000-00000B140000}"/>
    <cellStyle name="差_2017年分科目收入情况 6 6" xfId="11084" xr:uid="{00000000-0005-0000-0000-00000C140000}"/>
    <cellStyle name="差_2017年分科目收入情况 7" xfId="2519" xr:uid="{00000000-0005-0000-0000-00000D140000}"/>
    <cellStyle name="差_2017年分科目收入情况 7 2" xfId="2520" xr:uid="{00000000-0005-0000-0000-00000E140000}"/>
    <cellStyle name="差_2017年分科目收入情况 7 2 2" xfId="11094" xr:uid="{00000000-0005-0000-0000-00000F140000}"/>
    <cellStyle name="差_2017年分科目收入情况 7 2 3" xfId="8336" xr:uid="{00000000-0005-0000-0000-000010140000}"/>
    <cellStyle name="差_2017年分科目收入情况 7 3" xfId="2521" xr:uid="{00000000-0005-0000-0000-000011140000}"/>
    <cellStyle name="差_2017年分科目收入情况 7 3 2" xfId="11095" xr:uid="{00000000-0005-0000-0000-000012140000}"/>
    <cellStyle name="差_2017年分科目收入情况 7 4" xfId="2522" xr:uid="{00000000-0005-0000-0000-000013140000}"/>
    <cellStyle name="差_2017年分科目收入情况 7 4 2" xfId="11096" xr:uid="{00000000-0005-0000-0000-000014140000}"/>
    <cellStyle name="差_2017年分科目收入情况 7 5" xfId="11093" xr:uid="{00000000-0005-0000-0000-000015140000}"/>
    <cellStyle name="差_2017年分科目收入情况 8" xfId="2523" xr:uid="{00000000-0005-0000-0000-000016140000}"/>
    <cellStyle name="差_2017年分科目收入情况 8 2" xfId="11097" xr:uid="{00000000-0005-0000-0000-000017140000}"/>
    <cellStyle name="差_2017年分科目收入情况 8 3" xfId="8337" xr:uid="{00000000-0005-0000-0000-000018140000}"/>
    <cellStyle name="差_2017年分科目收入情况 9" xfId="9455" xr:uid="{00000000-0005-0000-0000-000019140000}"/>
    <cellStyle name="差_2018年1月收支情况表" xfId="80" xr:uid="{00000000-0005-0000-0000-00001A140000}"/>
    <cellStyle name="差_2018年1月收支情况表 2" xfId="81" xr:uid="{00000000-0005-0000-0000-00001B140000}"/>
    <cellStyle name="差_2018年1月收支情况表 2 2" xfId="421" xr:uid="{00000000-0005-0000-0000-00001C140000}"/>
    <cellStyle name="差_2018年1月收支情况表 2 2 2" xfId="2524" xr:uid="{00000000-0005-0000-0000-00001D140000}"/>
    <cellStyle name="差_2018年1月收支情况表 2 2 2 2" xfId="2525" xr:uid="{00000000-0005-0000-0000-00001E140000}"/>
    <cellStyle name="差_2018年1月收支情况表 2 2 2 2 2" xfId="2526" xr:uid="{00000000-0005-0000-0000-00001F140000}"/>
    <cellStyle name="差_2018年1月收支情况表 2 2 2 2 2 2" xfId="11098" xr:uid="{00000000-0005-0000-0000-000020140000}"/>
    <cellStyle name="差_2018年1月收支情况表 2 2 2 2 2 3" xfId="8338" xr:uid="{00000000-0005-0000-0000-000021140000}"/>
    <cellStyle name="差_2018年1月收支情况表 2 2 2 2 3" xfId="2527" xr:uid="{00000000-0005-0000-0000-000022140000}"/>
    <cellStyle name="差_2018年1月收支情况表 2 2 2 2 3 2" xfId="11099" xr:uid="{00000000-0005-0000-0000-000023140000}"/>
    <cellStyle name="差_2018年1月收支情况表 2 2 2 3" xfId="2528" xr:uid="{00000000-0005-0000-0000-000024140000}"/>
    <cellStyle name="差_2018年1月收支情况表 2 2 2 3 2" xfId="11100" xr:uid="{00000000-0005-0000-0000-000025140000}"/>
    <cellStyle name="差_2018年1月收支情况表 2 2 2 3 3" xfId="8339" xr:uid="{00000000-0005-0000-0000-000026140000}"/>
    <cellStyle name="差_2018年1月收支情况表 2 2 2 4" xfId="2529" xr:uid="{00000000-0005-0000-0000-000027140000}"/>
    <cellStyle name="差_2018年1月收支情况表 2 2 2 4 2" xfId="11101" xr:uid="{00000000-0005-0000-0000-000028140000}"/>
    <cellStyle name="差_2018年1月收支情况表 2 2 3" xfId="2530" xr:uid="{00000000-0005-0000-0000-000029140000}"/>
    <cellStyle name="差_2018年1月收支情况表 2 2 3 2" xfId="2531" xr:uid="{00000000-0005-0000-0000-00002A140000}"/>
    <cellStyle name="差_2018年1月收支情况表 2 2 3 2 2" xfId="11102" xr:uid="{00000000-0005-0000-0000-00002B140000}"/>
    <cellStyle name="差_2018年1月收支情况表 2 2 3 2 3" xfId="8340" xr:uid="{00000000-0005-0000-0000-00002C140000}"/>
    <cellStyle name="差_2018年1月收支情况表 2 2 3 3" xfId="2532" xr:uid="{00000000-0005-0000-0000-00002D140000}"/>
    <cellStyle name="差_2018年1月收支情况表 2 2 3 3 2" xfId="11103" xr:uid="{00000000-0005-0000-0000-00002E140000}"/>
    <cellStyle name="差_2018年1月收支情况表 2 2 4" xfId="2533" xr:uid="{00000000-0005-0000-0000-00002F140000}"/>
    <cellStyle name="差_2018年1月收支情况表 2 2 4 2" xfId="2534" xr:uid="{00000000-0005-0000-0000-000030140000}"/>
    <cellStyle name="差_2018年1月收支情况表 2 2 4 2 2" xfId="11104" xr:uid="{00000000-0005-0000-0000-000031140000}"/>
    <cellStyle name="差_2018年1月收支情况表 2 2 4 2 3" xfId="8341" xr:uid="{00000000-0005-0000-0000-000032140000}"/>
    <cellStyle name="差_2018年1月收支情况表 2 2 4 3" xfId="2535" xr:uid="{00000000-0005-0000-0000-000033140000}"/>
    <cellStyle name="差_2018年1月收支情况表 2 2 4 3 2" xfId="11105" xr:uid="{00000000-0005-0000-0000-000034140000}"/>
    <cellStyle name="差_2018年1月收支情况表 2 2 5" xfId="2536" xr:uid="{00000000-0005-0000-0000-000035140000}"/>
    <cellStyle name="差_2018年1月收支情况表 2 2 5 2" xfId="11106" xr:uid="{00000000-0005-0000-0000-000036140000}"/>
    <cellStyle name="差_2018年1月收支情况表 2 2 5 3" xfId="8342" xr:uid="{00000000-0005-0000-0000-000037140000}"/>
    <cellStyle name="差_2018年1月收支情况表 2 3" xfId="2537" xr:uid="{00000000-0005-0000-0000-000038140000}"/>
    <cellStyle name="差_2018年1月收支情况表 2 3 2" xfId="2538" xr:uid="{00000000-0005-0000-0000-000039140000}"/>
    <cellStyle name="差_2018年1月收支情况表 2 3 2 2" xfId="2539" xr:uid="{00000000-0005-0000-0000-00003A140000}"/>
    <cellStyle name="差_2018年1月收支情况表 2 3 2 2 2" xfId="11107" xr:uid="{00000000-0005-0000-0000-00003B140000}"/>
    <cellStyle name="差_2018年1月收支情况表 2 3 2 2 3" xfId="8343" xr:uid="{00000000-0005-0000-0000-00003C140000}"/>
    <cellStyle name="差_2018年1月收支情况表 2 3 2 3" xfId="2540" xr:uid="{00000000-0005-0000-0000-00003D140000}"/>
    <cellStyle name="差_2018年1月收支情况表 2 3 2 3 2" xfId="11108" xr:uid="{00000000-0005-0000-0000-00003E140000}"/>
    <cellStyle name="差_2018年1月收支情况表 2 3 3" xfId="2541" xr:uid="{00000000-0005-0000-0000-00003F140000}"/>
    <cellStyle name="差_2018年1月收支情况表 2 3 3 2" xfId="11109" xr:uid="{00000000-0005-0000-0000-000040140000}"/>
    <cellStyle name="差_2018年1月收支情况表 2 3 3 3" xfId="8344" xr:uid="{00000000-0005-0000-0000-000041140000}"/>
    <cellStyle name="差_2018年1月收支情况表 2 3 4" xfId="2542" xr:uid="{00000000-0005-0000-0000-000042140000}"/>
    <cellStyle name="差_2018年1月收支情况表 2 3 4 2" xfId="11110" xr:uid="{00000000-0005-0000-0000-000043140000}"/>
    <cellStyle name="差_2018年1月收支情况表 2 4" xfId="2543" xr:uid="{00000000-0005-0000-0000-000044140000}"/>
    <cellStyle name="差_2018年1月收支情况表 2 4 2" xfId="2544" xr:uid="{00000000-0005-0000-0000-000045140000}"/>
    <cellStyle name="差_2018年1月收支情况表 2 4 2 2" xfId="11111" xr:uid="{00000000-0005-0000-0000-000046140000}"/>
    <cellStyle name="差_2018年1月收支情况表 2 4 2 3" xfId="8345" xr:uid="{00000000-0005-0000-0000-000047140000}"/>
    <cellStyle name="差_2018年1月收支情况表 2 4 3" xfId="2545" xr:uid="{00000000-0005-0000-0000-000048140000}"/>
    <cellStyle name="差_2018年1月收支情况表 2 4 3 2" xfId="11112" xr:uid="{00000000-0005-0000-0000-000049140000}"/>
    <cellStyle name="差_2018年1月收支情况表 2 5" xfId="2546" xr:uid="{00000000-0005-0000-0000-00004A140000}"/>
    <cellStyle name="差_2018年1月收支情况表 2 5 2" xfId="11113" xr:uid="{00000000-0005-0000-0000-00004B140000}"/>
    <cellStyle name="差_2018年1月收支情况表 2 5 3" xfId="8346" xr:uid="{00000000-0005-0000-0000-00004C140000}"/>
    <cellStyle name="差_2018年1月收支情况表 2 6" xfId="9460" xr:uid="{00000000-0005-0000-0000-00004D140000}"/>
    <cellStyle name="差_2018年1月收支情况表 3" xfId="422" xr:uid="{00000000-0005-0000-0000-00004E140000}"/>
    <cellStyle name="差_2018年1月收支情况表 3 2" xfId="2547" xr:uid="{00000000-0005-0000-0000-00004F140000}"/>
    <cellStyle name="差_2018年1月收支情况表 3 2 2" xfId="2548" xr:uid="{00000000-0005-0000-0000-000050140000}"/>
    <cellStyle name="差_2018年1月收支情况表 3 2 2 2" xfId="2549" xr:uid="{00000000-0005-0000-0000-000051140000}"/>
    <cellStyle name="差_2018年1月收支情况表 3 2 2 2 2" xfId="11114" xr:uid="{00000000-0005-0000-0000-000052140000}"/>
    <cellStyle name="差_2018年1月收支情况表 3 2 2 2 3" xfId="8347" xr:uid="{00000000-0005-0000-0000-000053140000}"/>
    <cellStyle name="差_2018年1月收支情况表 3 2 2 3" xfId="2550" xr:uid="{00000000-0005-0000-0000-000054140000}"/>
    <cellStyle name="差_2018年1月收支情况表 3 2 2 3 2" xfId="11115" xr:uid="{00000000-0005-0000-0000-000055140000}"/>
    <cellStyle name="差_2018年1月收支情况表 3 2 3" xfId="2551" xr:uid="{00000000-0005-0000-0000-000056140000}"/>
    <cellStyle name="差_2018年1月收支情况表 3 2 3 2" xfId="11116" xr:uid="{00000000-0005-0000-0000-000057140000}"/>
    <cellStyle name="差_2018年1月收支情况表 3 2 3 3" xfId="8348" xr:uid="{00000000-0005-0000-0000-000058140000}"/>
    <cellStyle name="差_2018年1月收支情况表 3 2 4" xfId="2552" xr:uid="{00000000-0005-0000-0000-000059140000}"/>
    <cellStyle name="差_2018年1月收支情况表 3 2 4 2" xfId="11117" xr:uid="{00000000-0005-0000-0000-00005A140000}"/>
    <cellStyle name="差_2018年1月收支情况表 3 3" xfId="2553" xr:uid="{00000000-0005-0000-0000-00005B140000}"/>
    <cellStyle name="差_2018年1月收支情况表 3 3 2" xfId="2554" xr:uid="{00000000-0005-0000-0000-00005C140000}"/>
    <cellStyle name="差_2018年1月收支情况表 3 3 2 2" xfId="11118" xr:uid="{00000000-0005-0000-0000-00005D140000}"/>
    <cellStyle name="差_2018年1月收支情况表 3 3 2 3" xfId="8349" xr:uid="{00000000-0005-0000-0000-00005E140000}"/>
    <cellStyle name="差_2018年1月收支情况表 3 3 3" xfId="2555" xr:uid="{00000000-0005-0000-0000-00005F140000}"/>
    <cellStyle name="差_2018年1月收支情况表 3 3 3 2" xfId="11119" xr:uid="{00000000-0005-0000-0000-000060140000}"/>
    <cellStyle name="差_2018年1月收支情况表 3 4" xfId="2556" xr:uid="{00000000-0005-0000-0000-000061140000}"/>
    <cellStyle name="差_2018年1月收支情况表 3 4 2" xfId="2557" xr:uid="{00000000-0005-0000-0000-000062140000}"/>
    <cellStyle name="差_2018年1月收支情况表 3 4 2 2" xfId="11120" xr:uid="{00000000-0005-0000-0000-000063140000}"/>
    <cellStyle name="差_2018年1月收支情况表 3 4 2 3" xfId="8350" xr:uid="{00000000-0005-0000-0000-000064140000}"/>
    <cellStyle name="差_2018年1月收支情况表 3 4 3" xfId="2558" xr:uid="{00000000-0005-0000-0000-000065140000}"/>
    <cellStyle name="差_2018年1月收支情况表 3 4 3 2" xfId="11121" xr:uid="{00000000-0005-0000-0000-000066140000}"/>
    <cellStyle name="差_2018年1月收支情况表 3 5" xfId="2559" xr:uid="{00000000-0005-0000-0000-000067140000}"/>
    <cellStyle name="差_2018年1月收支情况表 3 5 2" xfId="11122" xr:uid="{00000000-0005-0000-0000-000068140000}"/>
    <cellStyle name="差_2018年1月收支情况表 3 5 3" xfId="8351" xr:uid="{00000000-0005-0000-0000-000069140000}"/>
    <cellStyle name="差_2018年1月收支情况表 4" xfId="2560" xr:uid="{00000000-0005-0000-0000-00006A140000}"/>
    <cellStyle name="差_2018年1月收支情况表 4 2" xfId="2561" xr:uid="{00000000-0005-0000-0000-00006B140000}"/>
    <cellStyle name="差_2018年1月收支情况表 4 2 2" xfId="2562" xr:uid="{00000000-0005-0000-0000-00006C140000}"/>
    <cellStyle name="差_2018年1月收支情况表 4 2 2 2" xfId="11123" xr:uid="{00000000-0005-0000-0000-00006D140000}"/>
    <cellStyle name="差_2018年1月收支情况表 4 2 2 3" xfId="8352" xr:uid="{00000000-0005-0000-0000-00006E140000}"/>
    <cellStyle name="差_2018年1月收支情况表 4 2 3" xfId="2563" xr:uid="{00000000-0005-0000-0000-00006F140000}"/>
    <cellStyle name="差_2018年1月收支情况表 4 2 3 2" xfId="11124" xr:uid="{00000000-0005-0000-0000-000070140000}"/>
    <cellStyle name="差_2018年1月收支情况表 4 3" xfId="2564" xr:uid="{00000000-0005-0000-0000-000071140000}"/>
    <cellStyle name="差_2018年1月收支情况表 4 3 2" xfId="11125" xr:uid="{00000000-0005-0000-0000-000072140000}"/>
    <cellStyle name="差_2018年1月收支情况表 4 3 3" xfId="8353" xr:uid="{00000000-0005-0000-0000-000073140000}"/>
    <cellStyle name="差_2018年1月收支情况表 4 4" xfId="2565" xr:uid="{00000000-0005-0000-0000-000074140000}"/>
    <cellStyle name="差_2018年1月收支情况表 4 4 2" xfId="11126" xr:uid="{00000000-0005-0000-0000-000075140000}"/>
    <cellStyle name="差_2018年1月收支情况表 5" xfId="2566" xr:uid="{00000000-0005-0000-0000-000076140000}"/>
    <cellStyle name="差_2018年1月收支情况表 5 2" xfId="2567" xr:uid="{00000000-0005-0000-0000-000077140000}"/>
    <cellStyle name="差_2018年1月收支情况表 5 2 2" xfId="11127" xr:uid="{00000000-0005-0000-0000-000078140000}"/>
    <cellStyle name="差_2018年1月收支情况表 5 2 3" xfId="8354" xr:uid="{00000000-0005-0000-0000-000079140000}"/>
    <cellStyle name="差_2018年1月收支情况表 5 3" xfId="2568" xr:uid="{00000000-0005-0000-0000-00007A140000}"/>
    <cellStyle name="差_2018年1月收支情况表 5 3 2" xfId="11128" xr:uid="{00000000-0005-0000-0000-00007B140000}"/>
    <cellStyle name="差_2018年1月收支情况表 6" xfId="2569" xr:uid="{00000000-0005-0000-0000-00007C140000}"/>
    <cellStyle name="差_2018年1月收支情况表 6 2" xfId="11129" xr:uid="{00000000-0005-0000-0000-00007D140000}"/>
    <cellStyle name="差_2018年1月收支情况表 6 3" xfId="8355" xr:uid="{00000000-0005-0000-0000-00007E140000}"/>
    <cellStyle name="差_2018年1月收支情况表 7" xfId="9459" xr:uid="{00000000-0005-0000-0000-00007F140000}"/>
    <cellStyle name="差_2018年4月收支情况表" xfId="82" xr:uid="{00000000-0005-0000-0000-000080140000}"/>
    <cellStyle name="差_2018年4月收支情况表 2" xfId="83" xr:uid="{00000000-0005-0000-0000-000081140000}"/>
    <cellStyle name="差_2018年4月收支情况表 2 2" xfId="417" xr:uid="{00000000-0005-0000-0000-000082140000}"/>
    <cellStyle name="差_2018年4月收支情况表 2 2 2" xfId="2570" xr:uid="{00000000-0005-0000-0000-000083140000}"/>
    <cellStyle name="差_2018年4月收支情况表 2 2 2 2" xfId="2571" xr:uid="{00000000-0005-0000-0000-000084140000}"/>
    <cellStyle name="差_2018年4月收支情况表 2 2 2 2 2" xfId="2572" xr:uid="{00000000-0005-0000-0000-000085140000}"/>
    <cellStyle name="差_2018年4月收支情况表 2 2 2 2 2 2" xfId="11130" xr:uid="{00000000-0005-0000-0000-000086140000}"/>
    <cellStyle name="差_2018年4月收支情况表 2 2 2 2 2 3" xfId="8356" xr:uid="{00000000-0005-0000-0000-000087140000}"/>
    <cellStyle name="差_2018年4月收支情况表 2 2 2 2 3" xfId="2573" xr:uid="{00000000-0005-0000-0000-000088140000}"/>
    <cellStyle name="差_2018年4月收支情况表 2 2 2 2 3 2" xfId="11131" xr:uid="{00000000-0005-0000-0000-000089140000}"/>
    <cellStyle name="差_2018年4月收支情况表 2 2 2 3" xfId="2574" xr:uid="{00000000-0005-0000-0000-00008A140000}"/>
    <cellStyle name="差_2018年4月收支情况表 2 2 2 3 2" xfId="11132" xr:uid="{00000000-0005-0000-0000-00008B140000}"/>
    <cellStyle name="差_2018年4月收支情况表 2 2 2 3 3" xfId="8357" xr:uid="{00000000-0005-0000-0000-00008C140000}"/>
    <cellStyle name="差_2018年4月收支情况表 2 2 2 4" xfId="2575" xr:uid="{00000000-0005-0000-0000-00008D140000}"/>
    <cellStyle name="差_2018年4月收支情况表 2 2 2 4 2" xfId="11133" xr:uid="{00000000-0005-0000-0000-00008E140000}"/>
    <cellStyle name="差_2018年4月收支情况表 2 2 3" xfId="2576" xr:uid="{00000000-0005-0000-0000-00008F140000}"/>
    <cellStyle name="差_2018年4月收支情况表 2 2 3 2" xfId="2577" xr:uid="{00000000-0005-0000-0000-000090140000}"/>
    <cellStyle name="差_2018年4月收支情况表 2 2 3 2 2" xfId="11134" xr:uid="{00000000-0005-0000-0000-000091140000}"/>
    <cellStyle name="差_2018年4月收支情况表 2 2 3 2 3" xfId="8358" xr:uid="{00000000-0005-0000-0000-000092140000}"/>
    <cellStyle name="差_2018年4月收支情况表 2 2 3 3" xfId="2578" xr:uid="{00000000-0005-0000-0000-000093140000}"/>
    <cellStyle name="差_2018年4月收支情况表 2 2 3 3 2" xfId="11135" xr:uid="{00000000-0005-0000-0000-000094140000}"/>
    <cellStyle name="差_2018年4月收支情况表 2 2 4" xfId="2579" xr:uid="{00000000-0005-0000-0000-000095140000}"/>
    <cellStyle name="差_2018年4月收支情况表 2 2 4 2" xfId="2580" xr:uid="{00000000-0005-0000-0000-000096140000}"/>
    <cellStyle name="差_2018年4月收支情况表 2 2 4 2 2" xfId="11136" xr:uid="{00000000-0005-0000-0000-000097140000}"/>
    <cellStyle name="差_2018年4月收支情况表 2 2 4 2 3" xfId="8359" xr:uid="{00000000-0005-0000-0000-000098140000}"/>
    <cellStyle name="差_2018年4月收支情况表 2 2 4 3" xfId="2581" xr:uid="{00000000-0005-0000-0000-000099140000}"/>
    <cellStyle name="差_2018年4月收支情况表 2 2 4 3 2" xfId="11137" xr:uid="{00000000-0005-0000-0000-00009A140000}"/>
    <cellStyle name="差_2018年4月收支情况表 2 2 5" xfId="2582" xr:uid="{00000000-0005-0000-0000-00009B140000}"/>
    <cellStyle name="差_2018年4月收支情况表 2 2 5 2" xfId="11138" xr:uid="{00000000-0005-0000-0000-00009C140000}"/>
    <cellStyle name="差_2018年4月收支情况表 2 2 5 3" xfId="8360" xr:uid="{00000000-0005-0000-0000-00009D140000}"/>
    <cellStyle name="差_2018年4月收支情况表 2 3" xfId="2583" xr:uid="{00000000-0005-0000-0000-00009E140000}"/>
    <cellStyle name="差_2018年4月收支情况表 2 3 2" xfId="2584" xr:uid="{00000000-0005-0000-0000-00009F140000}"/>
    <cellStyle name="差_2018年4月收支情况表 2 3 2 2" xfId="2585" xr:uid="{00000000-0005-0000-0000-0000A0140000}"/>
    <cellStyle name="差_2018年4月收支情况表 2 3 2 2 2" xfId="11139" xr:uid="{00000000-0005-0000-0000-0000A1140000}"/>
    <cellStyle name="差_2018年4月收支情况表 2 3 2 2 3" xfId="8361" xr:uid="{00000000-0005-0000-0000-0000A2140000}"/>
    <cellStyle name="差_2018年4月收支情况表 2 3 2 3" xfId="2586" xr:uid="{00000000-0005-0000-0000-0000A3140000}"/>
    <cellStyle name="差_2018年4月收支情况表 2 3 2 3 2" xfId="11140" xr:uid="{00000000-0005-0000-0000-0000A4140000}"/>
    <cellStyle name="差_2018年4月收支情况表 2 3 3" xfId="2587" xr:uid="{00000000-0005-0000-0000-0000A5140000}"/>
    <cellStyle name="差_2018年4月收支情况表 2 3 3 2" xfId="11141" xr:uid="{00000000-0005-0000-0000-0000A6140000}"/>
    <cellStyle name="差_2018年4月收支情况表 2 3 3 3" xfId="8362" xr:uid="{00000000-0005-0000-0000-0000A7140000}"/>
    <cellStyle name="差_2018年4月收支情况表 2 3 4" xfId="2588" xr:uid="{00000000-0005-0000-0000-0000A8140000}"/>
    <cellStyle name="差_2018年4月收支情况表 2 3 4 2" xfId="11142" xr:uid="{00000000-0005-0000-0000-0000A9140000}"/>
    <cellStyle name="差_2018年4月收支情况表 2 4" xfId="2589" xr:uid="{00000000-0005-0000-0000-0000AA140000}"/>
    <cellStyle name="差_2018年4月收支情况表 2 4 2" xfId="2590" xr:uid="{00000000-0005-0000-0000-0000AB140000}"/>
    <cellStyle name="差_2018年4月收支情况表 2 4 2 2" xfId="11143" xr:uid="{00000000-0005-0000-0000-0000AC140000}"/>
    <cellStyle name="差_2018年4月收支情况表 2 4 2 3" xfId="8363" xr:uid="{00000000-0005-0000-0000-0000AD140000}"/>
    <cellStyle name="差_2018年4月收支情况表 2 4 3" xfId="2591" xr:uid="{00000000-0005-0000-0000-0000AE140000}"/>
    <cellStyle name="差_2018年4月收支情况表 2 4 3 2" xfId="11144" xr:uid="{00000000-0005-0000-0000-0000AF140000}"/>
    <cellStyle name="差_2018年4月收支情况表 2 5" xfId="2592" xr:uid="{00000000-0005-0000-0000-0000B0140000}"/>
    <cellStyle name="差_2018年4月收支情况表 2 5 2" xfId="11145" xr:uid="{00000000-0005-0000-0000-0000B1140000}"/>
    <cellStyle name="差_2018年4月收支情况表 2 5 3" xfId="8364" xr:uid="{00000000-0005-0000-0000-0000B2140000}"/>
    <cellStyle name="差_2018年4月收支情况表 2 6" xfId="9462" xr:uid="{00000000-0005-0000-0000-0000B3140000}"/>
    <cellStyle name="差_2018年4月收支情况表 3" xfId="420" xr:uid="{00000000-0005-0000-0000-0000B4140000}"/>
    <cellStyle name="差_2018年4月收支情况表 3 2" xfId="2593" xr:uid="{00000000-0005-0000-0000-0000B5140000}"/>
    <cellStyle name="差_2018年4月收支情况表 3 2 2" xfId="2594" xr:uid="{00000000-0005-0000-0000-0000B6140000}"/>
    <cellStyle name="差_2018年4月收支情况表 3 2 2 2" xfId="2595" xr:uid="{00000000-0005-0000-0000-0000B7140000}"/>
    <cellStyle name="差_2018年4月收支情况表 3 2 2 2 2" xfId="11146" xr:uid="{00000000-0005-0000-0000-0000B8140000}"/>
    <cellStyle name="差_2018年4月收支情况表 3 2 2 2 3" xfId="8365" xr:uid="{00000000-0005-0000-0000-0000B9140000}"/>
    <cellStyle name="差_2018年4月收支情况表 3 2 2 3" xfId="2596" xr:uid="{00000000-0005-0000-0000-0000BA140000}"/>
    <cellStyle name="差_2018年4月收支情况表 3 2 2 3 2" xfId="11147" xr:uid="{00000000-0005-0000-0000-0000BB140000}"/>
    <cellStyle name="差_2018年4月收支情况表 3 2 3" xfId="2597" xr:uid="{00000000-0005-0000-0000-0000BC140000}"/>
    <cellStyle name="差_2018年4月收支情况表 3 2 3 2" xfId="11148" xr:uid="{00000000-0005-0000-0000-0000BD140000}"/>
    <cellStyle name="差_2018年4月收支情况表 3 2 3 3" xfId="8366" xr:uid="{00000000-0005-0000-0000-0000BE140000}"/>
    <cellStyle name="差_2018年4月收支情况表 3 2 4" xfId="2598" xr:uid="{00000000-0005-0000-0000-0000BF140000}"/>
    <cellStyle name="差_2018年4月收支情况表 3 2 4 2" xfId="11149" xr:uid="{00000000-0005-0000-0000-0000C0140000}"/>
    <cellStyle name="差_2018年4月收支情况表 3 3" xfId="2599" xr:uid="{00000000-0005-0000-0000-0000C1140000}"/>
    <cellStyle name="差_2018年4月收支情况表 3 3 2" xfId="2600" xr:uid="{00000000-0005-0000-0000-0000C2140000}"/>
    <cellStyle name="差_2018年4月收支情况表 3 3 2 2" xfId="11150" xr:uid="{00000000-0005-0000-0000-0000C3140000}"/>
    <cellStyle name="差_2018年4月收支情况表 3 3 2 3" xfId="8367" xr:uid="{00000000-0005-0000-0000-0000C4140000}"/>
    <cellStyle name="差_2018年4月收支情况表 3 3 3" xfId="2601" xr:uid="{00000000-0005-0000-0000-0000C5140000}"/>
    <cellStyle name="差_2018年4月收支情况表 3 3 3 2" xfId="11151" xr:uid="{00000000-0005-0000-0000-0000C6140000}"/>
    <cellStyle name="差_2018年4月收支情况表 3 4" xfId="2602" xr:uid="{00000000-0005-0000-0000-0000C7140000}"/>
    <cellStyle name="差_2018年4月收支情况表 3 4 2" xfId="2603" xr:uid="{00000000-0005-0000-0000-0000C8140000}"/>
    <cellStyle name="差_2018年4月收支情况表 3 4 2 2" xfId="11152" xr:uid="{00000000-0005-0000-0000-0000C9140000}"/>
    <cellStyle name="差_2018年4月收支情况表 3 4 2 3" xfId="8368" xr:uid="{00000000-0005-0000-0000-0000CA140000}"/>
    <cellStyle name="差_2018年4月收支情况表 3 4 3" xfId="2604" xr:uid="{00000000-0005-0000-0000-0000CB140000}"/>
    <cellStyle name="差_2018年4月收支情况表 3 4 3 2" xfId="11153" xr:uid="{00000000-0005-0000-0000-0000CC140000}"/>
    <cellStyle name="差_2018年4月收支情况表 3 5" xfId="2605" xr:uid="{00000000-0005-0000-0000-0000CD140000}"/>
    <cellStyle name="差_2018年4月收支情况表 3 5 2" xfId="11154" xr:uid="{00000000-0005-0000-0000-0000CE140000}"/>
    <cellStyle name="差_2018年4月收支情况表 3 5 3" xfId="8369" xr:uid="{00000000-0005-0000-0000-0000CF140000}"/>
    <cellStyle name="差_2018年4月收支情况表 4" xfId="2606" xr:uid="{00000000-0005-0000-0000-0000D0140000}"/>
    <cellStyle name="差_2018年4月收支情况表 4 2" xfId="2607" xr:uid="{00000000-0005-0000-0000-0000D1140000}"/>
    <cellStyle name="差_2018年4月收支情况表 4 2 2" xfId="2608" xr:uid="{00000000-0005-0000-0000-0000D2140000}"/>
    <cellStyle name="差_2018年4月收支情况表 4 2 2 2" xfId="11155" xr:uid="{00000000-0005-0000-0000-0000D3140000}"/>
    <cellStyle name="差_2018年4月收支情况表 4 2 2 3" xfId="8370" xr:uid="{00000000-0005-0000-0000-0000D4140000}"/>
    <cellStyle name="差_2018年4月收支情况表 4 2 3" xfId="2609" xr:uid="{00000000-0005-0000-0000-0000D5140000}"/>
    <cellStyle name="差_2018年4月收支情况表 4 2 3 2" xfId="11156" xr:uid="{00000000-0005-0000-0000-0000D6140000}"/>
    <cellStyle name="差_2018年4月收支情况表 4 3" xfId="2610" xr:uid="{00000000-0005-0000-0000-0000D7140000}"/>
    <cellStyle name="差_2018年4月收支情况表 4 3 2" xfId="11157" xr:uid="{00000000-0005-0000-0000-0000D8140000}"/>
    <cellStyle name="差_2018年4月收支情况表 4 3 3" xfId="8371" xr:uid="{00000000-0005-0000-0000-0000D9140000}"/>
    <cellStyle name="差_2018年4月收支情况表 4 4" xfId="2611" xr:uid="{00000000-0005-0000-0000-0000DA140000}"/>
    <cellStyle name="差_2018年4月收支情况表 4 4 2" xfId="11158" xr:uid="{00000000-0005-0000-0000-0000DB140000}"/>
    <cellStyle name="差_2018年4月收支情况表 5" xfId="2612" xr:uid="{00000000-0005-0000-0000-0000DC140000}"/>
    <cellStyle name="差_2018年4月收支情况表 5 2" xfId="2613" xr:uid="{00000000-0005-0000-0000-0000DD140000}"/>
    <cellStyle name="差_2018年4月收支情况表 5 2 2" xfId="11159" xr:uid="{00000000-0005-0000-0000-0000DE140000}"/>
    <cellStyle name="差_2018年4月收支情况表 5 2 3" xfId="8372" xr:uid="{00000000-0005-0000-0000-0000DF140000}"/>
    <cellStyle name="差_2018年4月收支情况表 5 3" xfId="2614" xr:uid="{00000000-0005-0000-0000-0000E0140000}"/>
    <cellStyle name="差_2018年4月收支情况表 5 3 2" xfId="11160" xr:uid="{00000000-0005-0000-0000-0000E1140000}"/>
    <cellStyle name="差_2018年4月收支情况表 6" xfId="2615" xr:uid="{00000000-0005-0000-0000-0000E2140000}"/>
    <cellStyle name="差_2018年4月收支情况表 6 2" xfId="11161" xr:uid="{00000000-0005-0000-0000-0000E3140000}"/>
    <cellStyle name="差_2018年4月收支情况表 6 3" xfId="8373" xr:uid="{00000000-0005-0000-0000-0000E4140000}"/>
    <cellStyle name="差_2018年4月收支情况表 7" xfId="9461" xr:uid="{00000000-0005-0000-0000-0000E5140000}"/>
    <cellStyle name="差_2018年分科目收入情况" xfId="84" xr:uid="{00000000-0005-0000-0000-0000E6140000}"/>
    <cellStyle name="差_2018年分科目收入情况 2" xfId="85" xr:uid="{00000000-0005-0000-0000-0000E7140000}"/>
    <cellStyle name="差_2018年分科目收入情况 2 2" xfId="86" xr:uid="{00000000-0005-0000-0000-0000E8140000}"/>
    <cellStyle name="差_2018年分科目收入情况 2 2 2" xfId="485" xr:uid="{00000000-0005-0000-0000-0000E9140000}"/>
    <cellStyle name="差_2018年分科目收入情况 2 2 2 2" xfId="2616" xr:uid="{00000000-0005-0000-0000-0000EA140000}"/>
    <cellStyle name="差_2018年分科目收入情况 2 2 2 2 2" xfId="2617" xr:uid="{00000000-0005-0000-0000-0000EB140000}"/>
    <cellStyle name="差_2018年分科目收入情况 2 2 2 2 2 2" xfId="2618" xr:uid="{00000000-0005-0000-0000-0000EC140000}"/>
    <cellStyle name="差_2018年分科目收入情况 2 2 2 2 2 2 2" xfId="11163" xr:uid="{00000000-0005-0000-0000-0000ED140000}"/>
    <cellStyle name="差_2018年分科目收入情况 2 2 2 2 2 2 3" xfId="8374" xr:uid="{00000000-0005-0000-0000-0000EE140000}"/>
    <cellStyle name="差_2018年分科目收入情况 2 2 2 2 2 3" xfId="2619" xr:uid="{00000000-0005-0000-0000-0000EF140000}"/>
    <cellStyle name="差_2018年分科目收入情况 2 2 2 2 2 3 2" xfId="11164" xr:uid="{00000000-0005-0000-0000-0000F0140000}"/>
    <cellStyle name="差_2018年分科目收入情况 2 2 2 2 3" xfId="2620" xr:uid="{00000000-0005-0000-0000-0000F1140000}"/>
    <cellStyle name="差_2018年分科目收入情况 2 2 2 2 3 2" xfId="2621" xr:uid="{00000000-0005-0000-0000-0000F2140000}"/>
    <cellStyle name="差_2018年分科目收入情况 2 2 2 2 3 2 2" xfId="11166" xr:uid="{00000000-0005-0000-0000-0000F3140000}"/>
    <cellStyle name="差_2018年分科目收入情况 2 2 2 2 3 2 3" xfId="8375" xr:uid="{00000000-0005-0000-0000-0000F4140000}"/>
    <cellStyle name="差_2018年分科目收入情况 2 2 2 2 3 3" xfId="2622" xr:uid="{00000000-0005-0000-0000-0000F5140000}"/>
    <cellStyle name="差_2018年分科目收入情况 2 2 2 2 3 3 2" xfId="11167" xr:uid="{00000000-0005-0000-0000-0000F6140000}"/>
    <cellStyle name="差_2018年分科目收入情况 2 2 2 2 3 4" xfId="2623" xr:uid="{00000000-0005-0000-0000-0000F7140000}"/>
    <cellStyle name="差_2018年分科目收入情况 2 2 2 2 3 4 2" xfId="11168" xr:uid="{00000000-0005-0000-0000-0000F8140000}"/>
    <cellStyle name="差_2018年分科目收入情况 2 2 2 2 3 5" xfId="11165" xr:uid="{00000000-0005-0000-0000-0000F9140000}"/>
    <cellStyle name="差_2018年分科目收入情况 2 2 2 2 4" xfId="2624" xr:uid="{00000000-0005-0000-0000-0000FA140000}"/>
    <cellStyle name="差_2018年分科目收入情况 2 2 2 2 4 2" xfId="11169" xr:uid="{00000000-0005-0000-0000-0000FB140000}"/>
    <cellStyle name="差_2018年分科目收入情况 2 2 2 2 4 3" xfId="8376" xr:uid="{00000000-0005-0000-0000-0000FC140000}"/>
    <cellStyle name="差_2018年分科目收入情况 2 2 2 2 5" xfId="2625" xr:uid="{00000000-0005-0000-0000-0000FD140000}"/>
    <cellStyle name="差_2018年分科目收入情况 2 2 2 2 5 2" xfId="11170" xr:uid="{00000000-0005-0000-0000-0000FE140000}"/>
    <cellStyle name="差_2018年分科目收入情况 2 2 2 2 6" xfId="11162" xr:uid="{00000000-0005-0000-0000-0000FF140000}"/>
    <cellStyle name="差_2018年分科目收入情况 2 2 2 3" xfId="2626" xr:uid="{00000000-0005-0000-0000-000000150000}"/>
    <cellStyle name="差_2018年分科目收入情况 2 2 2 3 2" xfId="2627" xr:uid="{00000000-0005-0000-0000-000001150000}"/>
    <cellStyle name="差_2018年分科目收入情况 2 2 2 3 2 2" xfId="2628" xr:uid="{00000000-0005-0000-0000-000002150000}"/>
    <cellStyle name="差_2018年分科目收入情况 2 2 2 3 2 2 2" xfId="11172" xr:uid="{00000000-0005-0000-0000-000003150000}"/>
    <cellStyle name="差_2018年分科目收入情况 2 2 2 3 2 2 3" xfId="8377" xr:uid="{00000000-0005-0000-0000-000004150000}"/>
    <cellStyle name="差_2018年分科目收入情况 2 2 2 3 2 3" xfId="2629" xr:uid="{00000000-0005-0000-0000-000005150000}"/>
    <cellStyle name="差_2018年分科目收入情况 2 2 2 3 2 3 2" xfId="11173" xr:uid="{00000000-0005-0000-0000-000006150000}"/>
    <cellStyle name="差_2018年分科目收入情况 2 2 2 3 3" xfId="2630" xr:uid="{00000000-0005-0000-0000-000007150000}"/>
    <cellStyle name="差_2018年分科目收入情况 2 2 2 3 3 2" xfId="11174" xr:uid="{00000000-0005-0000-0000-000008150000}"/>
    <cellStyle name="差_2018年分科目收入情况 2 2 2 3 3 3" xfId="8378" xr:uid="{00000000-0005-0000-0000-000009150000}"/>
    <cellStyle name="差_2018年分科目收入情况 2 2 2 3 4" xfId="2631" xr:uid="{00000000-0005-0000-0000-00000A150000}"/>
    <cellStyle name="差_2018年分科目收入情况 2 2 2 3 4 2" xfId="11175" xr:uid="{00000000-0005-0000-0000-00000B150000}"/>
    <cellStyle name="差_2018年分科目收入情况 2 2 2 3 5" xfId="11171" xr:uid="{00000000-0005-0000-0000-00000C150000}"/>
    <cellStyle name="差_2018年分科目收入情况 2 2 2 4" xfId="2632" xr:uid="{00000000-0005-0000-0000-00000D150000}"/>
    <cellStyle name="差_2018年分科目收入情况 2 2 2 4 2" xfId="2633" xr:uid="{00000000-0005-0000-0000-00000E150000}"/>
    <cellStyle name="差_2018年分科目收入情况 2 2 2 4 2 2" xfId="11176" xr:uid="{00000000-0005-0000-0000-00000F150000}"/>
    <cellStyle name="差_2018年分科目收入情况 2 2 2 4 2 3" xfId="8379" xr:uid="{00000000-0005-0000-0000-000010150000}"/>
    <cellStyle name="差_2018年分科目收入情况 2 2 2 4 3" xfId="2634" xr:uid="{00000000-0005-0000-0000-000011150000}"/>
    <cellStyle name="差_2018年分科目收入情况 2 2 2 4 3 2" xfId="11177" xr:uid="{00000000-0005-0000-0000-000012150000}"/>
    <cellStyle name="差_2018年分科目收入情况 2 2 2 5" xfId="2635" xr:uid="{00000000-0005-0000-0000-000013150000}"/>
    <cellStyle name="差_2018年分科目收入情况 2 2 2 5 2" xfId="2636" xr:uid="{00000000-0005-0000-0000-000014150000}"/>
    <cellStyle name="差_2018年分科目收入情况 2 2 2 5 2 2" xfId="11179" xr:uid="{00000000-0005-0000-0000-000015150000}"/>
    <cellStyle name="差_2018年分科目收入情况 2 2 2 5 2 3" xfId="8380" xr:uid="{00000000-0005-0000-0000-000016150000}"/>
    <cellStyle name="差_2018年分科目收入情况 2 2 2 5 3" xfId="2637" xr:uid="{00000000-0005-0000-0000-000017150000}"/>
    <cellStyle name="差_2018年分科目收入情况 2 2 2 5 3 2" xfId="11180" xr:uid="{00000000-0005-0000-0000-000018150000}"/>
    <cellStyle name="差_2018年分科目收入情况 2 2 2 5 4" xfId="2638" xr:uid="{00000000-0005-0000-0000-000019150000}"/>
    <cellStyle name="差_2018年分科目收入情况 2 2 2 5 4 2" xfId="11181" xr:uid="{00000000-0005-0000-0000-00001A150000}"/>
    <cellStyle name="差_2018年分科目收入情况 2 2 2 5 5" xfId="11178" xr:uid="{00000000-0005-0000-0000-00001B150000}"/>
    <cellStyle name="差_2018年分科目收入情况 2 2 2 6" xfId="2639" xr:uid="{00000000-0005-0000-0000-00001C150000}"/>
    <cellStyle name="差_2018年分科目收入情况 2 2 2 6 2" xfId="11182" xr:uid="{00000000-0005-0000-0000-00001D150000}"/>
    <cellStyle name="差_2018年分科目收入情况 2 2 2 6 3" xfId="8381" xr:uid="{00000000-0005-0000-0000-00001E150000}"/>
    <cellStyle name="差_2018年分科目收入情况 2 2 2 7" xfId="9684" xr:uid="{00000000-0005-0000-0000-00001F150000}"/>
    <cellStyle name="差_2018年分科目收入情况 2 2 3" xfId="2640" xr:uid="{00000000-0005-0000-0000-000020150000}"/>
    <cellStyle name="差_2018年分科目收入情况 2 2 3 2" xfId="2641" xr:uid="{00000000-0005-0000-0000-000021150000}"/>
    <cellStyle name="差_2018年分科目收入情况 2 2 3 2 2" xfId="2642" xr:uid="{00000000-0005-0000-0000-000022150000}"/>
    <cellStyle name="差_2018年分科目收入情况 2 2 3 2 2 2" xfId="2643" xr:uid="{00000000-0005-0000-0000-000023150000}"/>
    <cellStyle name="差_2018年分科目收入情况 2 2 3 2 2 2 2" xfId="11183" xr:uid="{00000000-0005-0000-0000-000024150000}"/>
    <cellStyle name="差_2018年分科目收入情况 2 2 3 2 2 2 3" xfId="8382" xr:uid="{00000000-0005-0000-0000-000025150000}"/>
    <cellStyle name="差_2018年分科目收入情况 2 2 3 2 2 3" xfId="2644" xr:uid="{00000000-0005-0000-0000-000026150000}"/>
    <cellStyle name="差_2018年分科目收入情况 2 2 3 2 2 3 2" xfId="11184" xr:uid="{00000000-0005-0000-0000-000027150000}"/>
    <cellStyle name="差_2018年分科目收入情况 2 2 3 2 3" xfId="2645" xr:uid="{00000000-0005-0000-0000-000028150000}"/>
    <cellStyle name="差_2018年分科目收入情况 2 2 3 2 3 2" xfId="11185" xr:uid="{00000000-0005-0000-0000-000029150000}"/>
    <cellStyle name="差_2018年分科目收入情况 2 2 3 2 3 3" xfId="8383" xr:uid="{00000000-0005-0000-0000-00002A150000}"/>
    <cellStyle name="差_2018年分科目收入情况 2 2 3 2 4" xfId="2646" xr:uid="{00000000-0005-0000-0000-00002B150000}"/>
    <cellStyle name="差_2018年分科目收入情况 2 2 3 2 4 2" xfId="11186" xr:uid="{00000000-0005-0000-0000-00002C150000}"/>
    <cellStyle name="差_2018年分科目收入情况 2 2 3 3" xfId="2647" xr:uid="{00000000-0005-0000-0000-00002D150000}"/>
    <cellStyle name="差_2018年分科目收入情况 2 2 3 3 2" xfId="2648" xr:uid="{00000000-0005-0000-0000-00002E150000}"/>
    <cellStyle name="差_2018年分科目收入情况 2 2 3 3 2 2" xfId="11187" xr:uid="{00000000-0005-0000-0000-00002F150000}"/>
    <cellStyle name="差_2018年分科目收入情况 2 2 3 3 2 3" xfId="8384" xr:uid="{00000000-0005-0000-0000-000030150000}"/>
    <cellStyle name="差_2018年分科目收入情况 2 2 3 3 3" xfId="2649" xr:uid="{00000000-0005-0000-0000-000031150000}"/>
    <cellStyle name="差_2018年分科目收入情况 2 2 3 3 3 2" xfId="11188" xr:uid="{00000000-0005-0000-0000-000032150000}"/>
    <cellStyle name="差_2018年分科目收入情况 2 2 3 4" xfId="2650" xr:uid="{00000000-0005-0000-0000-000033150000}"/>
    <cellStyle name="差_2018年分科目收入情况 2 2 3 4 2" xfId="2651" xr:uid="{00000000-0005-0000-0000-000034150000}"/>
    <cellStyle name="差_2018年分科目收入情况 2 2 3 4 2 2" xfId="11189" xr:uid="{00000000-0005-0000-0000-000035150000}"/>
    <cellStyle name="差_2018年分科目收入情况 2 2 3 4 2 3" xfId="8385" xr:uid="{00000000-0005-0000-0000-000036150000}"/>
    <cellStyle name="差_2018年分科目收入情况 2 2 3 4 3" xfId="2652" xr:uid="{00000000-0005-0000-0000-000037150000}"/>
    <cellStyle name="差_2018年分科目收入情况 2 2 3 4 3 2" xfId="11190" xr:uid="{00000000-0005-0000-0000-000038150000}"/>
    <cellStyle name="差_2018年分科目收入情况 2 2 3 5" xfId="2653" xr:uid="{00000000-0005-0000-0000-000039150000}"/>
    <cellStyle name="差_2018年分科目收入情况 2 2 3 5 2" xfId="11191" xr:uid="{00000000-0005-0000-0000-00003A150000}"/>
    <cellStyle name="差_2018年分科目收入情况 2 2 3 5 3" xfId="8386" xr:uid="{00000000-0005-0000-0000-00003B150000}"/>
    <cellStyle name="差_2018年分科目收入情况 2 2 4" xfId="2654" xr:uid="{00000000-0005-0000-0000-00003C150000}"/>
    <cellStyle name="差_2018年分科目收入情况 2 2 4 2" xfId="2655" xr:uid="{00000000-0005-0000-0000-00003D150000}"/>
    <cellStyle name="差_2018年分科目收入情况 2 2 4 2 2" xfId="2656" xr:uid="{00000000-0005-0000-0000-00003E150000}"/>
    <cellStyle name="差_2018年分科目收入情况 2 2 4 2 2 2" xfId="11193" xr:uid="{00000000-0005-0000-0000-00003F150000}"/>
    <cellStyle name="差_2018年分科目收入情况 2 2 4 2 2 3" xfId="8387" xr:uid="{00000000-0005-0000-0000-000040150000}"/>
    <cellStyle name="差_2018年分科目收入情况 2 2 4 2 3" xfId="2657" xr:uid="{00000000-0005-0000-0000-000041150000}"/>
    <cellStyle name="差_2018年分科目收入情况 2 2 4 2 3 2" xfId="11194" xr:uid="{00000000-0005-0000-0000-000042150000}"/>
    <cellStyle name="差_2018年分科目收入情况 2 2 4 3" xfId="2658" xr:uid="{00000000-0005-0000-0000-000043150000}"/>
    <cellStyle name="差_2018年分科目收入情况 2 2 4 3 2" xfId="2659" xr:uid="{00000000-0005-0000-0000-000044150000}"/>
    <cellStyle name="差_2018年分科目收入情况 2 2 4 3 2 2" xfId="11196" xr:uid="{00000000-0005-0000-0000-000045150000}"/>
    <cellStyle name="差_2018年分科目收入情况 2 2 4 3 2 3" xfId="8388" xr:uid="{00000000-0005-0000-0000-000046150000}"/>
    <cellStyle name="差_2018年分科目收入情况 2 2 4 3 3" xfId="2660" xr:uid="{00000000-0005-0000-0000-000047150000}"/>
    <cellStyle name="差_2018年分科目收入情况 2 2 4 3 3 2" xfId="11197" xr:uid="{00000000-0005-0000-0000-000048150000}"/>
    <cellStyle name="差_2018年分科目收入情况 2 2 4 3 4" xfId="2661" xr:uid="{00000000-0005-0000-0000-000049150000}"/>
    <cellStyle name="差_2018年分科目收入情况 2 2 4 3 4 2" xfId="11198" xr:uid="{00000000-0005-0000-0000-00004A150000}"/>
    <cellStyle name="差_2018年分科目收入情况 2 2 4 3 5" xfId="11195" xr:uid="{00000000-0005-0000-0000-00004B150000}"/>
    <cellStyle name="差_2018年分科目收入情况 2 2 4 4" xfId="2662" xr:uid="{00000000-0005-0000-0000-00004C150000}"/>
    <cellStyle name="差_2018年分科目收入情况 2 2 4 4 2" xfId="11199" xr:uid="{00000000-0005-0000-0000-00004D150000}"/>
    <cellStyle name="差_2018年分科目收入情况 2 2 4 4 3" xfId="8389" xr:uid="{00000000-0005-0000-0000-00004E150000}"/>
    <cellStyle name="差_2018年分科目收入情况 2 2 4 5" xfId="2663" xr:uid="{00000000-0005-0000-0000-00004F150000}"/>
    <cellStyle name="差_2018年分科目收入情况 2 2 4 5 2" xfId="11200" xr:uid="{00000000-0005-0000-0000-000050150000}"/>
    <cellStyle name="差_2018年分科目收入情况 2 2 4 6" xfId="11192" xr:uid="{00000000-0005-0000-0000-000051150000}"/>
    <cellStyle name="差_2018年分科目收入情况 2 2 5" xfId="2664" xr:uid="{00000000-0005-0000-0000-000052150000}"/>
    <cellStyle name="差_2018年分科目收入情况 2 2 5 2" xfId="2665" xr:uid="{00000000-0005-0000-0000-000053150000}"/>
    <cellStyle name="差_2018年分科目收入情况 2 2 5 2 2" xfId="11202" xr:uid="{00000000-0005-0000-0000-000054150000}"/>
    <cellStyle name="差_2018年分科目收入情况 2 2 5 2 3" xfId="8390" xr:uid="{00000000-0005-0000-0000-000055150000}"/>
    <cellStyle name="差_2018年分科目收入情况 2 2 5 3" xfId="2666" xr:uid="{00000000-0005-0000-0000-000056150000}"/>
    <cellStyle name="差_2018年分科目收入情况 2 2 5 3 2" xfId="11203" xr:uid="{00000000-0005-0000-0000-000057150000}"/>
    <cellStyle name="差_2018年分科目收入情况 2 2 5 4" xfId="2667" xr:uid="{00000000-0005-0000-0000-000058150000}"/>
    <cellStyle name="差_2018年分科目收入情况 2 2 5 4 2" xfId="11204" xr:uid="{00000000-0005-0000-0000-000059150000}"/>
    <cellStyle name="差_2018年分科目收入情况 2 2 5 5" xfId="11201" xr:uid="{00000000-0005-0000-0000-00005A150000}"/>
    <cellStyle name="差_2018年分科目收入情况 2 2 6" xfId="2668" xr:uid="{00000000-0005-0000-0000-00005B150000}"/>
    <cellStyle name="差_2018年分科目收入情况 2 2 6 2" xfId="11205" xr:uid="{00000000-0005-0000-0000-00005C150000}"/>
    <cellStyle name="差_2018年分科目收入情况 2 2 6 3" xfId="8391" xr:uid="{00000000-0005-0000-0000-00005D150000}"/>
    <cellStyle name="差_2018年分科目收入情况 2 2 7" xfId="9465" xr:uid="{00000000-0005-0000-0000-00005E150000}"/>
    <cellStyle name="差_2018年分科目收入情况 2 3" xfId="414" xr:uid="{00000000-0005-0000-0000-00005F150000}"/>
    <cellStyle name="差_2018年分科目收入情况 2 3 2" xfId="2669" xr:uid="{00000000-0005-0000-0000-000060150000}"/>
    <cellStyle name="差_2018年分科目收入情况 2 3 2 2" xfId="2670" xr:uid="{00000000-0005-0000-0000-000061150000}"/>
    <cellStyle name="差_2018年分科目收入情况 2 3 2 2 2" xfId="2671" xr:uid="{00000000-0005-0000-0000-000062150000}"/>
    <cellStyle name="差_2018年分科目收入情况 2 3 2 2 2 2" xfId="11207" xr:uid="{00000000-0005-0000-0000-000063150000}"/>
    <cellStyle name="差_2018年分科目收入情况 2 3 2 2 2 3" xfId="8392" xr:uid="{00000000-0005-0000-0000-000064150000}"/>
    <cellStyle name="差_2018年分科目收入情况 2 3 2 2 3" xfId="2672" xr:uid="{00000000-0005-0000-0000-000065150000}"/>
    <cellStyle name="差_2018年分科目收入情况 2 3 2 2 3 2" xfId="11208" xr:uid="{00000000-0005-0000-0000-000066150000}"/>
    <cellStyle name="差_2018年分科目收入情况 2 3 2 3" xfId="2673" xr:uid="{00000000-0005-0000-0000-000067150000}"/>
    <cellStyle name="差_2018年分科目收入情况 2 3 2 3 2" xfId="2674" xr:uid="{00000000-0005-0000-0000-000068150000}"/>
    <cellStyle name="差_2018年分科目收入情况 2 3 2 3 2 2" xfId="11210" xr:uid="{00000000-0005-0000-0000-000069150000}"/>
    <cellStyle name="差_2018年分科目收入情况 2 3 2 3 2 3" xfId="8393" xr:uid="{00000000-0005-0000-0000-00006A150000}"/>
    <cellStyle name="差_2018年分科目收入情况 2 3 2 3 3" xfId="2675" xr:uid="{00000000-0005-0000-0000-00006B150000}"/>
    <cellStyle name="差_2018年分科目收入情况 2 3 2 3 3 2" xfId="11211" xr:uid="{00000000-0005-0000-0000-00006C150000}"/>
    <cellStyle name="差_2018年分科目收入情况 2 3 2 3 4" xfId="2676" xr:uid="{00000000-0005-0000-0000-00006D150000}"/>
    <cellStyle name="差_2018年分科目收入情况 2 3 2 3 4 2" xfId="11212" xr:uid="{00000000-0005-0000-0000-00006E150000}"/>
    <cellStyle name="差_2018年分科目收入情况 2 3 2 3 5" xfId="11209" xr:uid="{00000000-0005-0000-0000-00006F150000}"/>
    <cellStyle name="差_2018年分科目收入情况 2 3 2 4" xfId="2677" xr:uid="{00000000-0005-0000-0000-000070150000}"/>
    <cellStyle name="差_2018年分科目收入情况 2 3 2 4 2" xfId="11213" xr:uid="{00000000-0005-0000-0000-000071150000}"/>
    <cellStyle name="差_2018年分科目收入情况 2 3 2 4 3" xfId="8394" xr:uid="{00000000-0005-0000-0000-000072150000}"/>
    <cellStyle name="差_2018年分科目收入情况 2 3 2 5" xfId="2678" xr:uid="{00000000-0005-0000-0000-000073150000}"/>
    <cellStyle name="差_2018年分科目收入情况 2 3 2 5 2" xfId="11214" xr:uid="{00000000-0005-0000-0000-000074150000}"/>
    <cellStyle name="差_2018年分科目收入情况 2 3 2 6" xfId="11206" xr:uid="{00000000-0005-0000-0000-000075150000}"/>
    <cellStyle name="差_2018年分科目收入情况 2 3 3" xfId="2679" xr:uid="{00000000-0005-0000-0000-000076150000}"/>
    <cellStyle name="差_2018年分科目收入情况 2 3 3 2" xfId="2680" xr:uid="{00000000-0005-0000-0000-000077150000}"/>
    <cellStyle name="差_2018年分科目收入情况 2 3 3 2 2" xfId="2681" xr:uid="{00000000-0005-0000-0000-000078150000}"/>
    <cellStyle name="差_2018年分科目收入情况 2 3 3 2 2 2" xfId="11216" xr:uid="{00000000-0005-0000-0000-000079150000}"/>
    <cellStyle name="差_2018年分科目收入情况 2 3 3 2 2 3" xfId="8395" xr:uid="{00000000-0005-0000-0000-00007A150000}"/>
    <cellStyle name="差_2018年分科目收入情况 2 3 3 2 3" xfId="2682" xr:uid="{00000000-0005-0000-0000-00007B150000}"/>
    <cellStyle name="差_2018年分科目收入情况 2 3 3 2 3 2" xfId="11217" xr:uid="{00000000-0005-0000-0000-00007C150000}"/>
    <cellStyle name="差_2018年分科目收入情况 2 3 3 3" xfId="2683" xr:uid="{00000000-0005-0000-0000-00007D150000}"/>
    <cellStyle name="差_2018年分科目收入情况 2 3 3 3 2" xfId="11218" xr:uid="{00000000-0005-0000-0000-00007E150000}"/>
    <cellStyle name="差_2018年分科目收入情况 2 3 3 3 3" xfId="8396" xr:uid="{00000000-0005-0000-0000-00007F150000}"/>
    <cellStyle name="差_2018年分科目收入情况 2 3 3 4" xfId="2684" xr:uid="{00000000-0005-0000-0000-000080150000}"/>
    <cellStyle name="差_2018年分科目收入情况 2 3 3 4 2" xfId="11219" xr:uid="{00000000-0005-0000-0000-000081150000}"/>
    <cellStyle name="差_2018年分科目收入情况 2 3 3 5" xfId="11215" xr:uid="{00000000-0005-0000-0000-000082150000}"/>
    <cellStyle name="差_2018年分科目收入情况 2 3 4" xfId="2685" xr:uid="{00000000-0005-0000-0000-000083150000}"/>
    <cellStyle name="差_2018年分科目收入情况 2 3 4 2" xfId="2686" xr:uid="{00000000-0005-0000-0000-000084150000}"/>
    <cellStyle name="差_2018年分科目收入情况 2 3 4 2 2" xfId="11220" xr:uid="{00000000-0005-0000-0000-000085150000}"/>
    <cellStyle name="差_2018年分科目收入情况 2 3 4 2 3" xfId="8397" xr:uid="{00000000-0005-0000-0000-000086150000}"/>
    <cellStyle name="差_2018年分科目收入情况 2 3 4 3" xfId="2687" xr:uid="{00000000-0005-0000-0000-000087150000}"/>
    <cellStyle name="差_2018年分科目收入情况 2 3 4 3 2" xfId="11221" xr:uid="{00000000-0005-0000-0000-000088150000}"/>
    <cellStyle name="差_2018年分科目收入情况 2 3 5" xfId="2688" xr:uid="{00000000-0005-0000-0000-000089150000}"/>
    <cellStyle name="差_2018年分科目收入情况 2 3 5 2" xfId="2689" xr:uid="{00000000-0005-0000-0000-00008A150000}"/>
    <cellStyle name="差_2018年分科目收入情况 2 3 5 2 2" xfId="11223" xr:uid="{00000000-0005-0000-0000-00008B150000}"/>
    <cellStyle name="差_2018年分科目收入情况 2 3 5 2 3" xfId="8398" xr:uid="{00000000-0005-0000-0000-00008C150000}"/>
    <cellStyle name="差_2018年分科目收入情况 2 3 5 3" xfId="2690" xr:uid="{00000000-0005-0000-0000-00008D150000}"/>
    <cellStyle name="差_2018年分科目收入情况 2 3 5 3 2" xfId="11224" xr:uid="{00000000-0005-0000-0000-00008E150000}"/>
    <cellStyle name="差_2018年分科目收入情况 2 3 5 4" xfId="2691" xr:uid="{00000000-0005-0000-0000-00008F150000}"/>
    <cellStyle name="差_2018年分科目收入情况 2 3 5 4 2" xfId="11225" xr:uid="{00000000-0005-0000-0000-000090150000}"/>
    <cellStyle name="差_2018年分科目收入情况 2 3 5 5" xfId="11222" xr:uid="{00000000-0005-0000-0000-000091150000}"/>
    <cellStyle name="差_2018年分科目收入情况 2 3 6" xfId="2692" xr:uid="{00000000-0005-0000-0000-000092150000}"/>
    <cellStyle name="差_2018年分科目收入情况 2 3 6 2" xfId="11226" xr:uid="{00000000-0005-0000-0000-000093150000}"/>
    <cellStyle name="差_2018年分科目收入情况 2 3 6 3" xfId="8399" xr:uid="{00000000-0005-0000-0000-000094150000}"/>
    <cellStyle name="差_2018年分科目收入情况 2 3 7" xfId="9641" xr:uid="{00000000-0005-0000-0000-000095150000}"/>
    <cellStyle name="差_2018年分科目收入情况 2 3 8" xfId="27423" xr:uid="{00000000-0005-0000-0000-000096150000}"/>
    <cellStyle name="差_2018年分科目收入情况 2 4" xfId="2693" xr:uid="{00000000-0005-0000-0000-000097150000}"/>
    <cellStyle name="差_2018年分科目收入情况 2 4 2" xfId="2694" xr:uid="{00000000-0005-0000-0000-000098150000}"/>
    <cellStyle name="差_2018年分科目收入情况 2 4 2 2" xfId="2695" xr:uid="{00000000-0005-0000-0000-000099150000}"/>
    <cellStyle name="差_2018年分科目收入情况 2 4 2 2 2" xfId="2696" xr:uid="{00000000-0005-0000-0000-00009A150000}"/>
    <cellStyle name="差_2018年分科目收入情况 2 4 2 2 2 2" xfId="11227" xr:uid="{00000000-0005-0000-0000-00009B150000}"/>
    <cellStyle name="差_2018年分科目收入情况 2 4 2 2 2 3" xfId="8400" xr:uid="{00000000-0005-0000-0000-00009C150000}"/>
    <cellStyle name="差_2018年分科目收入情况 2 4 2 2 3" xfId="2697" xr:uid="{00000000-0005-0000-0000-00009D150000}"/>
    <cellStyle name="差_2018年分科目收入情况 2 4 2 2 3 2" xfId="11228" xr:uid="{00000000-0005-0000-0000-00009E150000}"/>
    <cellStyle name="差_2018年分科目收入情况 2 4 2 3" xfId="2698" xr:uid="{00000000-0005-0000-0000-00009F150000}"/>
    <cellStyle name="差_2018年分科目收入情况 2 4 2 3 2" xfId="11229" xr:uid="{00000000-0005-0000-0000-0000A0150000}"/>
    <cellStyle name="差_2018年分科目收入情况 2 4 2 3 3" xfId="8401" xr:uid="{00000000-0005-0000-0000-0000A1150000}"/>
    <cellStyle name="差_2018年分科目收入情况 2 4 2 4" xfId="2699" xr:uid="{00000000-0005-0000-0000-0000A2150000}"/>
    <cellStyle name="差_2018年分科目收入情况 2 4 2 4 2" xfId="11230" xr:uid="{00000000-0005-0000-0000-0000A3150000}"/>
    <cellStyle name="差_2018年分科目收入情况 2 4 3" xfId="2700" xr:uid="{00000000-0005-0000-0000-0000A4150000}"/>
    <cellStyle name="差_2018年分科目收入情况 2 4 3 2" xfId="2701" xr:uid="{00000000-0005-0000-0000-0000A5150000}"/>
    <cellStyle name="差_2018年分科目收入情况 2 4 3 2 2" xfId="11231" xr:uid="{00000000-0005-0000-0000-0000A6150000}"/>
    <cellStyle name="差_2018年分科目收入情况 2 4 3 2 3" xfId="8402" xr:uid="{00000000-0005-0000-0000-0000A7150000}"/>
    <cellStyle name="差_2018年分科目收入情况 2 4 3 3" xfId="2702" xr:uid="{00000000-0005-0000-0000-0000A8150000}"/>
    <cellStyle name="差_2018年分科目收入情况 2 4 3 3 2" xfId="11232" xr:uid="{00000000-0005-0000-0000-0000A9150000}"/>
    <cellStyle name="差_2018年分科目收入情况 2 4 4" xfId="2703" xr:uid="{00000000-0005-0000-0000-0000AA150000}"/>
    <cellStyle name="差_2018年分科目收入情况 2 4 4 2" xfId="2704" xr:uid="{00000000-0005-0000-0000-0000AB150000}"/>
    <cellStyle name="差_2018年分科目收入情况 2 4 4 2 2" xfId="11233" xr:uid="{00000000-0005-0000-0000-0000AC150000}"/>
    <cellStyle name="差_2018年分科目收入情况 2 4 4 2 3" xfId="8403" xr:uid="{00000000-0005-0000-0000-0000AD150000}"/>
    <cellStyle name="差_2018年分科目收入情况 2 4 4 3" xfId="2705" xr:uid="{00000000-0005-0000-0000-0000AE150000}"/>
    <cellStyle name="差_2018年分科目收入情况 2 4 4 3 2" xfId="11234" xr:uid="{00000000-0005-0000-0000-0000AF150000}"/>
    <cellStyle name="差_2018年分科目收入情况 2 4 5" xfId="2706" xr:uid="{00000000-0005-0000-0000-0000B0150000}"/>
    <cellStyle name="差_2018年分科目收入情况 2 4 5 2" xfId="11235" xr:uid="{00000000-0005-0000-0000-0000B1150000}"/>
    <cellStyle name="差_2018年分科目收入情况 2 4 5 3" xfId="8404" xr:uid="{00000000-0005-0000-0000-0000B2150000}"/>
    <cellStyle name="差_2018年分科目收入情况 2 5" xfId="2707" xr:uid="{00000000-0005-0000-0000-0000B3150000}"/>
    <cellStyle name="差_2018年分科目收入情况 2 5 2" xfId="2708" xr:uid="{00000000-0005-0000-0000-0000B4150000}"/>
    <cellStyle name="差_2018年分科目收入情况 2 5 2 2" xfId="2709" xr:uid="{00000000-0005-0000-0000-0000B5150000}"/>
    <cellStyle name="差_2018年分科目收入情况 2 5 2 2 2" xfId="11237" xr:uid="{00000000-0005-0000-0000-0000B6150000}"/>
    <cellStyle name="差_2018年分科目收入情况 2 5 2 2 3" xfId="8405" xr:uid="{00000000-0005-0000-0000-0000B7150000}"/>
    <cellStyle name="差_2018年分科目收入情况 2 5 2 3" xfId="2710" xr:uid="{00000000-0005-0000-0000-0000B8150000}"/>
    <cellStyle name="差_2018年分科目收入情况 2 5 2 3 2" xfId="11238" xr:uid="{00000000-0005-0000-0000-0000B9150000}"/>
    <cellStyle name="差_2018年分科目收入情况 2 5 3" xfId="2711" xr:uid="{00000000-0005-0000-0000-0000BA150000}"/>
    <cellStyle name="差_2018年分科目收入情况 2 5 3 2" xfId="2712" xr:uid="{00000000-0005-0000-0000-0000BB150000}"/>
    <cellStyle name="差_2018年分科目收入情况 2 5 3 2 2" xfId="11240" xr:uid="{00000000-0005-0000-0000-0000BC150000}"/>
    <cellStyle name="差_2018年分科目收入情况 2 5 3 2 3" xfId="8406" xr:uid="{00000000-0005-0000-0000-0000BD150000}"/>
    <cellStyle name="差_2018年分科目收入情况 2 5 3 3" xfId="2713" xr:uid="{00000000-0005-0000-0000-0000BE150000}"/>
    <cellStyle name="差_2018年分科目收入情况 2 5 3 3 2" xfId="11241" xr:uid="{00000000-0005-0000-0000-0000BF150000}"/>
    <cellStyle name="差_2018年分科目收入情况 2 5 3 4" xfId="2714" xr:uid="{00000000-0005-0000-0000-0000C0150000}"/>
    <cellStyle name="差_2018年分科目收入情况 2 5 3 4 2" xfId="11242" xr:uid="{00000000-0005-0000-0000-0000C1150000}"/>
    <cellStyle name="差_2018年分科目收入情况 2 5 3 5" xfId="11239" xr:uid="{00000000-0005-0000-0000-0000C2150000}"/>
    <cellStyle name="差_2018年分科目收入情况 2 5 4" xfId="2715" xr:uid="{00000000-0005-0000-0000-0000C3150000}"/>
    <cellStyle name="差_2018年分科目收入情况 2 5 4 2" xfId="11243" xr:uid="{00000000-0005-0000-0000-0000C4150000}"/>
    <cellStyle name="差_2018年分科目收入情况 2 5 4 3" xfId="8407" xr:uid="{00000000-0005-0000-0000-0000C5150000}"/>
    <cellStyle name="差_2018年分科目收入情况 2 5 5" xfId="2716" xr:uid="{00000000-0005-0000-0000-0000C6150000}"/>
    <cellStyle name="差_2018年分科目收入情况 2 5 5 2" xfId="11244" xr:uid="{00000000-0005-0000-0000-0000C7150000}"/>
    <cellStyle name="差_2018年分科目收入情况 2 5 6" xfId="11236" xr:uid="{00000000-0005-0000-0000-0000C8150000}"/>
    <cellStyle name="差_2018年分科目收入情况 2 6" xfId="2717" xr:uid="{00000000-0005-0000-0000-0000C9150000}"/>
    <cellStyle name="差_2018年分科目收入情况 2 6 2" xfId="2718" xr:uid="{00000000-0005-0000-0000-0000CA150000}"/>
    <cellStyle name="差_2018年分科目收入情况 2 6 2 2" xfId="11246" xr:uid="{00000000-0005-0000-0000-0000CB150000}"/>
    <cellStyle name="差_2018年分科目收入情况 2 6 2 3" xfId="8408" xr:uid="{00000000-0005-0000-0000-0000CC150000}"/>
    <cellStyle name="差_2018年分科目收入情况 2 6 3" xfId="2719" xr:uid="{00000000-0005-0000-0000-0000CD150000}"/>
    <cellStyle name="差_2018年分科目收入情况 2 6 3 2" xfId="11247" xr:uid="{00000000-0005-0000-0000-0000CE150000}"/>
    <cellStyle name="差_2018年分科目收入情况 2 6 4" xfId="2720" xr:uid="{00000000-0005-0000-0000-0000CF150000}"/>
    <cellStyle name="差_2018年分科目收入情况 2 6 4 2" xfId="11248" xr:uid="{00000000-0005-0000-0000-0000D0150000}"/>
    <cellStyle name="差_2018年分科目收入情况 2 6 5" xfId="11245" xr:uid="{00000000-0005-0000-0000-0000D1150000}"/>
    <cellStyle name="差_2018年分科目收入情况 2 7" xfId="2721" xr:uid="{00000000-0005-0000-0000-0000D2150000}"/>
    <cellStyle name="差_2018年分科目收入情况 2 7 2" xfId="11249" xr:uid="{00000000-0005-0000-0000-0000D3150000}"/>
    <cellStyle name="差_2018年分科目收入情况 2 7 3" xfId="8409" xr:uid="{00000000-0005-0000-0000-0000D4150000}"/>
    <cellStyle name="差_2018年分科目收入情况 2 8" xfId="9464" xr:uid="{00000000-0005-0000-0000-0000D5150000}"/>
    <cellStyle name="差_2018年分科目收入情况 3" xfId="87" xr:uid="{00000000-0005-0000-0000-0000D6150000}"/>
    <cellStyle name="差_2018年分科目收入情况 3 2" xfId="412" xr:uid="{00000000-0005-0000-0000-0000D7150000}"/>
    <cellStyle name="差_2018年分科目收入情况 3 2 2" xfId="2722" xr:uid="{00000000-0005-0000-0000-0000D8150000}"/>
    <cellStyle name="差_2018年分科目收入情况 3 2 2 2" xfId="2723" xr:uid="{00000000-0005-0000-0000-0000D9150000}"/>
    <cellStyle name="差_2018年分科目收入情况 3 2 2 2 2" xfId="2724" xr:uid="{00000000-0005-0000-0000-0000DA150000}"/>
    <cellStyle name="差_2018年分科目收入情况 3 2 2 2 2 2" xfId="11251" xr:uid="{00000000-0005-0000-0000-0000DB150000}"/>
    <cellStyle name="差_2018年分科目收入情况 3 2 2 2 2 3" xfId="8410" xr:uid="{00000000-0005-0000-0000-0000DC150000}"/>
    <cellStyle name="差_2018年分科目收入情况 3 2 2 2 3" xfId="2725" xr:uid="{00000000-0005-0000-0000-0000DD150000}"/>
    <cellStyle name="差_2018年分科目收入情况 3 2 2 2 3 2" xfId="11252" xr:uid="{00000000-0005-0000-0000-0000DE150000}"/>
    <cellStyle name="差_2018年分科目收入情况 3 2 2 3" xfId="2726" xr:uid="{00000000-0005-0000-0000-0000DF150000}"/>
    <cellStyle name="差_2018年分科目收入情况 3 2 2 3 2" xfId="2727" xr:uid="{00000000-0005-0000-0000-0000E0150000}"/>
    <cellStyle name="差_2018年分科目收入情况 3 2 2 3 2 2" xfId="11254" xr:uid="{00000000-0005-0000-0000-0000E1150000}"/>
    <cellStyle name="差_2018年分科目收入情况 3 2 2 3 2 3" xfId="8411" xr:uid="{00000000-0005-0000-0000-0000E2150000}"/>
    <cellStyle name="差_2018年分科目收入情况 3 2 2 3 3" xfId="2728" xr:uid="{00000000-0005-0000-0000-0000E3150000}"/>
    <cellStyle name="差_2018年分科目收入情况 3 2 2 3 3 2" xfId="11255" xr:uid="{00000000-0005-0000-0000-0000E4150000}"/>
    <cellStyle name="差_2018年分科目收入情况 3 2 2 3 4" xfId="2729" xr:uid="{00000000-0005-0000-0000-0000E5150000}"/>
    <cellStyle name="差_2018年分科目收入情况 3 2 2 3 4 2" xfId="11256" xr:uid="{00000000-0005-0000-0000-0000E6150000}"/>
    <cellStyle name="差_2018年分科目收入情况 3 2 2 3 5" xfId="11253" xr:uid="{00000000-0005-0000-0000-0000E7150000}"/>
    <cellStyle name="差_2018年分科目收入情况 3 2 2 4" xfId="2730" xr:uid="{00000000-0005-0000-0000-0000E8150000}"/>
    <cellStyle name="差_2018年分科目收入情况 3 2 2 4 2" xfId="11257" xr:uid="{00000000-0005-0000-0000-0000E9150000}"/>
    <cellStyle name="差_2018年分科目收入情况 3 2 2 4 3" xfId="8412" xr:uid="{00000000-0005-0000-0000-0000EA150000}"/>
    <cellStyle name="差_2018年分科目收入情况 3 2 2 5" xfId="2731" xr:uid="{00000000-0005-0000-0000-0000EB150000}"/>
    <cellStyle name="差_2018年分科目收入情况 3 2 2 5 2" xfId="11258" xr:uid="{00000000-0005-0000-0000-0000EC150000}"/>
    <cellStyle name="差_2018年分科目收入情况 3 2 2 6" xfId="11250" xr:uid="{00000000-0005-0000-0000-0000ED150000}"/>
    <cellStyle name="差_2018年分科目收入情况 3 2 3" xfId="2732" xr:uid="{00000000-0005-0000-0000-0000EE150000}"/>
    <cellStyle name="差_2018年分科目收入情况 3 2 3 2" xfId="2733" xr:uid="{00000000-0005-0000-0000-0000EF150000}"/>
    <cellStyle name="差_2018年分科目收入情况 3 2 3 2 2" xfId="2734" xr:uid="{00000000-0005-0000-0000-0000F0150000}"/>
    <cellStyle name="差_2018年分科目收入情况 3 2 3 2 2 2" xfId="11260" xr:uid="{00000000-0005-0000-0000-0000F1150000}"/>
    <cellStyle name="差_2018年分科目收入情况 3 2 3 2 2 3" xfId="8413" xr:uid="{00000000-0005-0000-0000-0000F2150000}"/>
    <cellStyle name="差_2018年分科目收入情况 3 2 3 2 3" xfId="2735" xr:uid="{00000000-0005-0000-0000-0000F3150000}"/>
    <cellStyle name="差_2018年分科目收入情况 3 2 3 2 3 2" xfId="11261" xr:uid="{00000000-0005-0000-0000-0000F4150000}"/>
    <cellStyle name="差_2018年分科目收入情况 3 2 3 3" xfId="2736" xr:uid="{00000000-0005-0000-0000-0000F5150000}"/>
    <cellStyle name="差_2018年分科目收入情况 3 2 3 3 2" xfId="11262" xr:uid="{00000000-0005-0000-0000-0000F6150000}"/>
    <cellStyle name="差_2018年分科目收入情况 3 2 3 3 3" xfId="8414" xr:uid="{00000000-0005-0000-0000-0000F7150000}"/>
    <cellStyle name="差_2018年分科目收入情况 3 2 3 4" xfId="2737" xr:uid="{00000000-0005-0000-0000-0000F8150000}"/>
    <cellStyle name="差_2018年分科目收入情况 3 2 3 4 2" xfId="11263" xr:uid="{00000000-0005-0000-0000-0000F9150000}"/>
    <cellStyle name="差_2018年分科目收入情况 3 2 3 5" xfId="11259" xr:uid="{00000000-0005-0000-0000-0000FA150000}"/>
    <cellStyle name="差_2018年分科目收入情况 3 2 4" xfId="2738" xr:uid="{00000000-0005-0000-0000-0000FB150000}"/>
    <cellStyle name="差_2018年分科目收入情况 3 2 4 2" xfId="2739" xr:uid="{00000000-0005-0000-0000-0000FC150000}"/>
    <cellStyle name="差_2018年分科目收入情况 3 2 4 2 2" xfId="11264" xr:uid="{00000000-0005-0000-0000-0000FD150000}"/>
    <cellStyle name="差_2018年分科目收入情况 3 2 4 2 3" xfId="8415" xr:uid="{00000000-0005-0000-0000-0000FE150000}"/>
    <cellStyle name="差_2018年分科目收入情况 3 2 4 3" xfId="2740" xr:uid="{00000000-0005-0000-0000-0000FF150000}"/>
    <cellStyle name="差_2018年分科目收入情况 3 2 4 3 2" xfId="11265" xr:uid="{00000000-0005-0000-0000-000000160000}"/>
    <cellStyle name="差_2018年分科目收入情况 3 2 5" xfId="2741" xr:uid="{00000000-0005-0000-0000-000001160000}"/>
    <cellStyle name="差_2018年分科目收入情况 3 2 5 2" xfId="2742" xr:uid="{00000000-0005-0000-0000-000002160000}"/>
    <cellStyle name="差_2018年分科目收入情况 3 2 5 2 2" xfId="11267" xr:uid="{00000000-0005-0000-0000-000003160000}"/>
    <cellStyle name="差_2018年分科目收入情况 3 2 5 2 3" xfId="8416" xr:uid="{00000000-0005-0000-0000-000004160000}"/>
    <cellStyle name="差_2018年分科目收入情况 3 2 5 3" xfId="2743" xr:uid="{00000000-0005-0000-0000-000005160000}"/>
    <cellStyle name="差_2018年分科目收入情况 3 2 5 3 2" xfId="11268" xr:uid="{00000000-0005-0000-0000-000006160000}"/>
    <cellStyle name="差_2018年分科目收入情况 3 2 5 4" xfId="2744" xr:uid="{00000000-0005-0000-0000-000007160000}"/>
    <cellStyle name="差_2018年分科目收入情况 3 2 5 4 2" xfId="11269" xr:uid="{00000000-0005-0000-0000-000008160000}"/>
    <cellStyle name="差_2018年分科目收入情况 3 2 5 5" xfId="11266" xr:uid="{00000000-0005-0000-0000-000009160000}"/>
    <cellStyle name="差_2018年分科目收入情况 3 2 6" xfId="2745" xr:uid="{00000000-0005-0000-0000-00000A160000}"/>
    <cellStyle name="差_2018年分科目收入情况 3 2 6 2" xfId="11270" xr:uid="{00000000-0005-0000-0000-00000B160000}"/>
    <cellStyle name="差_2018年分科目收入情况 3 2 6 3" xfId="8417" xr:uid="{00000000-0005-0000-0000-00000C160000}"/>
    <cellStyle name="差_2018年分科目收入情况 3 2 7" xfId="9640" xr:uid="{00000000-0005-0000-0000-00000D160000}"/>
    <cellStyle name="差_2018年分科目收入情况 3 3" xfId="2746" xr:uid="{00000000-0005-0000-0000-00000E160000}"/>
    <cellStyle name="差_2018年分科目收入情况 3 3 2" xfId="2747" xr:uid="{00000000-0005-0000-0000-00000F160000}"/>
    <cellStyle name="差_2018年分科目收入情况 3 3 2 2" xfId="2748" xr:uid="{00000000-0005-0000-0000-000010160000}"/>
    <cellStyle name="差_2018年分科目收入情况 3 3 2 2 2" xfId="2749" xr:uid="{00000000-0005-0000-0000-000011160000}"/>
    <cellStyle name="差_2018年分科目收入情况 3 3 2 2 2 2" xfId="11271" xr:uid="{00000000-0005-0000-0000-000012160000}"/>
    <cellStyle name="差_2018年分科目收入情况 3 3 2 2 2 3" xfId="8418" xr:uid="{00000000-0005-0000-0000-000013160000}"/>
    <cellStyle name="差_2018年分科目收入情况 3 3 2 2 3" xfId="2750" xr:uid="{00000000-0005-0000-0000-000014160000}"/>
    <cellStyle name="差_2018年分科目收入情况 3 3 2 2 3 2" xfId="11272" xr:uid="{00000000-0005-0000-0000-000015160000}"/>
    <cellStyle name="差_2018年分科目收入情况 3 3 2 3" xfId="2751" xr:uid="{00000000-0005-0000-0000-000016160000}"/>
    <cellStyle name="差_2018年分科目收入情况 3 3 2 3 2" xfId="11273" xr:uid="{00000000-0005-0000-0000-000017160000}"/>
    <cellStyle name="差_2018年分科目收入情况 3 3 2 3 3" xfId="8419" xr:uid="{00000000-0005-0000-0000-000018160000}"/>
    <cellStyle name="差_2018年分科目收入情况 3 3 2 4" xfId="2752" xr:uid="{00000000-0005-0000-0000-000019160000}"/>
    <cellStyle name="差_2018年分科目收入情况 3 3 2 4 2" xfId="11274" xr:uid="{00000000-0005-0000-0000-00001A160000}"/>
    <cellStyle name="差_2018年分科目收入情况 3 3 3" xfId="2753" xr:uid="{00000000-0005-0000-0000-00001B160000}"/>
    <cellStyle name="差_2018年分科目收入情况 3 3 3 2" xfId="2754" xr:uid="{00000000-0005-0000-0000-00001C160000}"/>
    <cellStyle name="差_2018年分科目收入情况 3 3 3 2 2" xfId="11275" xr:uid="{00000000-0005-0000-0000-00001D160000}"/>
    <cellStyle name="差_2018年分科目收入情况 3 3 3 2 3" xfId="8420" xr:uid="{00000000-0005-0000-0000-00001E160000}"/>
    <cellStyle name="差_2018年分科目收入情况 3 3 3 3" xfId="2755" xr:uid="{00000000-0005-0000-0000-00001F160000}"/>
    <cellStyle name="差_2018年分科目收入情况 3 3 3 3 2" xfId="11276" xr:uid="{00000000-0005-0000-0000-000020160000}"/>
    <cellStyle name="差_2018年分科目收入情况 3 3 4" xfId="2756" xr:uid="{00000000-0005-0000-0000-000021160000}"/>
    <cellStyle name="差_2018年分科目收入情况 3 3 4 2" xfId="2757" xr:uid="{00000000-0005-0000-0000-000022160000}"/>
    <cellStyle name="差_2018年分科目收入情况 3 3 4 2 2" xfId="11277" xr:uid="{00000000-0005-0000-0000-000023160000}"/>
    <cellStyle name="差_2018年分科目收入情况 3 3 4 2 3" xfId="8421" xr:uid="{00000000-0005-0000-0000-000024160000}"/>
    <cellStyle name="差_2018年分科目收入情况 3 3 4 3" xfId="2758" xr:uid="{00000000-0005-0000-0000-000025160000}"/>
    <cellStyle name="差_2018年分科目收入情况 3 3 4 3 2" xfId="11278" xr:uid="{00000000-0005-0000-0000-000026160000}"/>
    <cellStyle name="差_2018年分科目收入情况 3 3 5" xfId="2759" xr:uid="{00000000-0005-0000-0000-000027160000}"/>
    <cellStyle name="差_2018年分科目收入情况 3 3 5 2" xfId="11279" xr:uid="{00000000-0005-0000-0000-000028160000}"/>
    <cellStyle name="差_2018年分科目收入情况 3 3 5 3" xfId="8422" xr:uid="{00000000-0005-0000-0000-000029160000}"/>
    <cellStyle name="差_2018年分科目收入情况 3 4" xfId="2760" xr:uid="{00000000-0005-0000-0000-00002A160000}"/>
    <cellStyle name="差_2018年分科目收入情况 3 4 2" xfId="2761" xr:uid="{00000000-0005-0000-0000-00002B160000}"/>
    <cellStyle name="差_2018年分科目收入情况 3 4 2 2" xfId="2762" xr:uid="{00000000-0005-0000-0000-00002C160000}"/>
    <cellStyle name="差_2018年分科目收入情况 3 4 2 2 2" xfId="11281" xr:uid="{00000000-0005-0000-0000-00002D160000}"/>
    <cellStyle name="差_2018年分科目收入情况 3 4 2 2 3" xfId="8423" xr:uid="{00000000-0005-0000-0000-00002E160000}"/>
    <cellStyle name="差_2018年分科目收入情况 3 4 2 3" xfId="2763" xr:uid="{00000000-0005-0000-0000-00002F160000}"/>
    <cellStyle name="差_2018年分科目收入情况 3 4 2 3 2" xfId="11282" xr:uid="{00000000-0005-0000-0000-000030160000}"/>
    <cellStyle name="差_2018年分科目收入情况 3 4 3" xfId="2764" xr:uid="{00000000-0005-0000-0000-000031160000}"/>
    <cellStyle name="差_2018年分科目收入情况 3 4 3 2" xfId="2765" xr:uid="{00000000-0005-0000-0000-000032160000}"/>
    <cellStyle name="差_2018年分科目收入情况 3 4 3 2 2" xfId="11284" xr:uid="{00000000-0005-0000-0000-000033160000}"/>
    <cellStyle name="差_2018年分科目收入情况 3 4 3 2 3" xfId="8424" xr:uid="{00000000-0005-0000-0000-000034160000}"/>
    <cellStyle name="差_2018年分科目收入情况 3 4 3 3" xfId="2766" xr:uid="{00000000-0005-0000-0000-000035160000}"/>
    <cellStyle name="差_2018年分科目收入情况 3 4 3 3 2" xfId="11285" xr:uid="{00000000-0005-0000-0000-000036160000}"/>
    <cellStyle name="差_2018年分科目收入情况 3 4 3 4" xfId="2767" xr:uid="{00000000-0005-0000-0000-000037160000}"/>
    <cellStyle name="差_2018年分科目收入情况 3 4 3 4 2" xfId="11286" xr:uid="{00000000-0005-0000-0000-000038160000}"/>
    <cellStyle name="差_2018年分科目收入情况 3 4 3 5" xfId="11283" xr:uid="{00000000-0005-0000-0000-000039160000}"/>
    <cellStyle name="差_2018年分科目收入情况 3 4 4" xfId="2768" xr:uid="{00000000-0005-0000-0000-00003A160000}"/>
    <cellStyle name="差_2018年分科目收入情况 3 4 4 2" xfId="11287" xr:uid="{00000000-0005-0000-0000-00003B160000}"/>
    <cellStyle name="差_2018年分科目收入情况 3 4 4 3" xfId="8425" xr:uid="{00000000-0005-0000-0000-00003C160000}"/>
    <cellStyle name="差_2018年分科目收入情况 3 4 5" xfId="2769" xr:uid="{00000000-0005-0000-0000-00003D160000}"/>
    <cellStyle name="差_2018年分科目收入情况 3 4 5 2" xfId="11288" xr:uid="{00000000-0005-0000-0000-00003E160000}"/>
    <cellStyle name="差_2018年分科目收入情况 3 4 6" xfId="11280" xr:uid="{00000000-0005-0000-0000-00003F160000}"/>
    <cellStyle name="差_2018年分科目收入情况 3 5" xfId="2770" xr:uid="{00000000-0005-0000-0000-000040160000}"/>
    <cellStyle name="差_2018年分科目收入情况 3 5 2" xfId="2771" xr:uid="{00000000-0005-0000-0000-000041160000}"/>
    <cellStyle name="差_2018年分科目收入情况 3 5 2 2" xfId="11290" xr:uid="{00000000-0005-0000-0000-000042160000}"/>
    <cellStyle name="差_2018年分科目收入情况 3 5 2 3" xfId="8426" xr:uid="{00000000-0005-0000-0000-000043160000}"/>
    <cellStyle name="差_2018年分科目收入情况 3 5 3" xfId="2772" xr:uid="{00000000-0005-0000-0000-000044160000}"/>
    <cellStyle name="差_2018年分科目收入情况 3 5 3 2" xfId="11291" xr:uid="{00000000-0005-0000-0000-000045160000}"/>
    <cellStyle name="差_2018年分科目收入情况 3 5 4" xfId="2773" xr:uid="{00000000-0005-0000-0000-000046160000}"/>
    <cellStyle name="差_2018年分科目收入情况 3 5 4 2" xfId="11292" xr:uid="{00000000-0005-0000-0000-000047160000}"/>
    <cellStyle name="差_2018年分科目收入情况 3 5 5" xfId="11289" xr:uid="{00000000-0005-0000-0000-000048160000}"/>
    <cellStyle name="差_2018年分科目收入情况 3 6" xfId="2774" xr:uid="{00000000-0005-0000-0000-000049160000}"/>
    <cellStyle name="差_2018年分科目收入情况 3 6 2" xfId="11293" xr:uid="{00000000-0005-0000-0000-00004A160000}"/>
    <cellStyle name="差_2018年分科目收入情况 3 6 3" xfId="8427" xr:uid="{00000000-0005-0000-0000-00004B160000}"/>
    <cellStyle name="差_2018年分科目收入情况 3 7" xfId="9466" xr:uid="{00000000-0005-0000-0000-00004C160000}"/>
    <cellStyle name="差_2018年分科目收入情况 4" xfId="416" xr:uid="{00000000-0005-0000-0000-00004D160000}"/>
    <cellStyle name="差_2018年分科目收入情况 4 2" xfId="2775" xr:uid="{00000000-0005-0000-0000-00004E160000}"/>
    <cellStyle name="差_2018年分科目收入情况 4 2 2" xfId="2776" xr:uid="{00000000-0005-0000-0000-00004F160000}"/>
    <cellStyle name="差_2018年分科目收入情况 4 2 2 2" xfId="2777" xr:uid="{00000000-0005-0000-0000-000050160000}"/>
    <cellStyle name="差_2018年分科目收入情况 4 2 2 2 2" xfId="11295" xr:uid="{00000000-0005-0000-0000-000051160000}"/>
    <cellStyle name="差_2018年分科目收入情况 4 2 2 2 3" xfId="8428" xr:uid="{00000000-0005-0000-0000-000052160000}"/>
    <cellStyle name="差_2018年分科目收入情况 4 2 2 3" xfId="2778" xr:uid="{00000000-0005-0000-0000-000053160000}"/>
    <cellStyle name="差_2018年分科目收入情况 4 2 2 3 2" xfId="11296" xr:uid="{00000000-0005-0000-0000-000054160000}"/>
    <cellStyle name="差_2018年分科目收入情况 4 2 3" xfId="2779" xr:uid="{00000000-0005-0000-0000-000055160000}"/>
    <cellStyle name="差_2018年分科目收入情况 4 2 3 2" xfId="2780" xr:uid="{00000000-0005-0000-0000-000056160000}"/>
    <cellStyle name="差_2018年分科目收入情况 4 2 3 2 2" xfId="11298" xr:uid="{00000000-0005-0000-0000-000057160000}"/>
    <cellStyle name="差_2018年分科目收入情况 4 2 3 2 3" xfId="8429" xr:uid="{00000000-0005-0000-0000-000058160000}"/>
    <cellStyle name="差_2018年分科目收入情况 4 2 3 3" xfId="2781" xr:uid="{00000000-0005-0000-0000-000059160000}"/>
    <cellStyle name="差_2018年分科目收入情况 4 2 3 3 2" xfId="11299" xr:uid="{00000000-0005-0000-0000-00005A160000}"/>
    <cellStyle name="差_2018年分科目收入情况 4 2 3 4" xfId="2782" xr:uid="{00000000-0005-0000-0000-00005B160000}"/>
    <cellStyle name="差_2018年分科目收入情况 4 2 3 4 2" xfId="11300" xr:uid="{00000000-0005-0000-0000-00005C160000}"/>
    <cellStyle name="差_2018年分科目收入情况 4 2 3 5" xfId="11297" xr:uid="{00000000-0005-0000-0000-00005D160000}"/>
    <cellStyle name="差_2018年分科目收入情况 4 2 4" xfId="2783" xr:uid="{00000000-0005-0000-0000-00005E160000}"/>
    <cellStyle name="差_2018年分科目收入情况 4 2 4 2" xfId="11301" xr:uid="{00000000-0005-0000-0000-00005F160000}"/>
    <cellStyle name="差_2018年分科目收入情况 4 2 4 3" xfId="8430" xr:uid="{00000000-0005-0000-0000-000060160000}"/>
    <cellStyle name="差_2018年分科目收入情况 4 2 5" xfId="2784" xr:uid="{00000000-0005-0000-0000-000061160000}"/>
    <cellStyle name="差_2018年分科目收入情况 4 2 5 2" xfId="11302" xr:uid="{00000000-0005-0000-0000-000062160000}"/>
    <cellStyle name="差_2018年分科目收入情况 4 2 6" xfId="11294" xr:uid="{00000000-0005-0000-0000-000063160000}"/>
    <cellStyle name="差_2018年分科目收入情况 4 3" xfId="2785" xr:uid="{00000000-0005-0000-0000-000064160000}"/>
    <cellStyle name="差_2018年分科目收入情况 4 3 2" xfId="2786" xr:uid="{00000000-0005-0000-0000-000065160000}"/>
    <cellStyle name="差_2018年分科目收入情况 4 3 2 2" xfId="2787" xr:uid="{00000000-0005-0000-0000-000066160000}"/>
    <cellStyle name="差_2018年分科目收入情况 4 3 2 2 2" xfId="11304" xr:uid="{00000000-0005-0000-0000-000067160000}"/>
    <cellStyle name="差_2018年分科目收入情况 4 3 2 2 3" xfId="8431" xr:uid="{00000000-0005-0000-0000-000068160000}"/>
    <cellStyle name="差_2018年分科目收入情况 4 3 2 3" xfId="2788" xr:uid="{00000000-0005-0000-0000-000069160000}"/>
    <cellStyle name="差_2018年分科目收入情况 4 3 2 3 2" xfId="11305" xr:uid="{00000000-0005-0000-0000-00006A160000}"/>
    <cellStyle name="差_2018年分科目收入情况 4 3 3" xfId="2789" xr:uid="{00000000-0005-0000-0000-00006B160000}"/>
    <cellStyle name="差_2018年分科目收入情况 4 3 3 2" xfId="11306" xr:uid="{00000000-0005-0000-0000-00006C160000}"/>
    <cellStyle name="差_2018年分科目收入情况 4 3 3 3" xfId="8432" xr:uid="{00000000-0005-0000-0000-00006D160000}"/>
    <cellStyle name="差_2018年分科目收入情况 4 3 4" xfId="2790" xr:uid="{00000000-0005-0000-0000-00006E160000}"/>
    <cellStyle name="差_2018年分科目收入情况 4 3 4 2" xfId="11307" xr:uid="{00000000-0005-0000-0000-00006F160000}"/>
    <cellStyle name="差_2018年分科目收入情况 4 3 5" xfId="11303" xr:uid="{00000000-0005-0000-0000-000070160000}"/>
    <cellStyle name="差_2018年分科目收入情况 4 4" xfId="2791" xr:uid="{00000000-0005-0000-0000-000071160000}"/>
    <cellStyle name="差_2018年分科目收入情况 4 4 2" xfId="2792" xr:uid="{00000000-0005-0000-0000-000072160000}"/>
    <cellStyle name="差_2018年分科目收入情况 4 4 2 2" xfId="11308" xr:uid="{00000000-0005-0000-0000-000073160000}"/>
    <cellStyle name="差_2018年分科目收入情况 4 4 2 3" xfId="8433" xr:uid="{00000000-0005-0000-0000-000074160000}"/>
    <cellStyle name="差_2018年分科目收入情况 4 4 3" xfId="2793" xr:uid="{00000000-0005-0000-0000-000075160000}"/>
    <cellStyle name="差_2018年分科目收入情况 4 4 3 2" xfId="11309" xr:uid="{00000000-0005-0000-0000-000076160000}"/>
    <cellStyle name="差_2018年分科目收入情况 4 5" xfId="2794" xr:uid="{00000000-0005-0000-0000-000077160000}"/>
    <cellStyle name="差_2018年分科目收入情况 4 5 2" xfId="2795" xr:uid="{00000000-0005-0000-0000-000078160000}"/>
    <cellStyle name="差_2018年分科目收入情况 4 5 2 2" xfId="11311" xr:uid="{00000000-0005-0000-0000-000079160000}"/>
    <cellStyle name="差_2018年分科目收入情况 4 5 2 3" xfId="8434" xr:uid="{00000000-0005-0000-0000-00007A160000}"/>
    <cellStyle name="差_2018年分科目收入情况 4 5 3" xfId="2796" xr:uid="{00000000-0005-0000-0000-00007B160000}"/>
    <cellStyle name="差_2018年分科目收入情况 4 5 3 2" xfId="11312" xr:uid="{00000000-0005-0000-0000-00007C160000}"/>
    <cellStyle name="差_2018年分科目收入情况 4 5 4" xfId="2797" xr:uid="{00000000-0005-0000-0000-00007D160000}"/>
    <cellStyle name="差_2018年分科目收入情况 4 5 4 2" xfId="11313" xr:uid="{00000000-0005-0000-0000-00007E160000}"/>
    <cellStyle name="差_2018年分科目收入情况 4 5 5" xfId="11310" xr:uid="{00000000-0005-0000-0000-00007F160000}"/>
    <cellStyle name="差_2018年分科目收入情况 4 6" xfId="2798" xr:uid="{00000000-0005-0000-0000-000080160000}"/>
    <cellStyle name="差_2018年分科目收入情况 4 6 2" xfId="11314" xr:uid="{00000000-0005-0000-0000-000081160000}"/>
    <cellStyle name="差_2018年分科目收入情况 4 6 3" xfId="8435" xr:uid="{00000000-0005-0000-0000-000082160000}"/>
    <cellStyle name="差_2018年分科目收入情况 4 7" xfId="9642" xr:uid="{00000000-0005-0000-0000-000083160000}"/>
    <cellStyle name="差_2018年分科目收入情况 4 8" xfId="27424" xr:uid="{00000000-0005-0000-0000-000084160000}"/>
    <cellStyle name="差_2018年分科目收入情况 5" xfId="2799" xr:uid="{00000000-0005-0000-0000-000085160000}"/>
    <cellStyle name="差_2018年分科目收入情况 5 2" xfId="2800" xr:uid="{00000000-0005-0000-0000-000086160000}"/>
    <cellStyle name="差_2018年分科目收入情况 5 2 2" xfId="2801" xr:uid="{00000000-0005-0000-0000-000087160000}"/>
    <cellStyle name="差_2018年分科目收入情况 5 2 2 2" xfId="2802" xr:uid="{00000000-0005-0000-0000-000088160000}"/>
    <cellStyle name="差_2018年分科目收入情况 5 2 2 2 2" xfId="11315" xr:uid="{00000000-0005-0000-0000-000089160000}"/>
    <cellStyle name="差_2018年分科目收入情况 5 2 2 2 3" xfId="8436" xr:uid="{00000000-0005-0000-0000-00008A160000}"/>
    <cellStyle name="差_2018年分科目收入情况 5 2 2 3" xfId="2803" xr:uid="{00000000-0005-0000-0000-00008B160000}"/>
    <cellStyle name="差_2018年分科目收入情况 5 2 2 3 2" xfId="11316" xr:uid="{00000000-0005-0000-0000-00008C160000}"/>
    <cellStyle name="差_2018年分科目收入情况 5 2 3" xfId="2804" xr:uid="{00000000-0005-0000-0000-00008D160000}"/>
    <cellStyle name="差_2018年分科目收入情况 5 2 3 2" xfId="11317" xr:uid="{00000000-0005-0000-0000-00008E160000}"/>
    <cellStyle name="差_2018年分科目收入情况 5 2 3 3" xfId="8437" xr:uid="{00000000-0005-0000-0000-00008F160000}"/>
    <cellStyle name="差_2018年分科目收入情况 5 2 4" xfId="2805" xr:uid="{00000000-0005-0000-0000-000090160000}"/>
    <cellStyle name="差_2018年分科目收入情况 5 2 4 2" xfId="11318" xr:uid="{00000000-0005-0000-0000-000091160000}"/>
    <cellStyle name="差_2018年分科目收入情况 5 3" xfId="2806" xr:uid="{00000000-0005-0000-0000-000092160000}"/>
    <cellStyle name="差_2018年分科目收入情况 5 3 2" xfId="2807" xr:uid="{00000000-0005-0000-0000-000093160000}"/>
    <cellStyle name="差_2018年分科目收入情况 5 3 2 2" xfId="11319" xr:uid="{00000000-0005-0000-0000-000094160000}"/>
    <cellStyle name="差_2018年分科目收入情况 5 3 2 3" xfId="8438" xr:uid="{00000000-0005-0000-0000-000095160000}"/>
    <cellStyle name="差_2018年分科目收入情况 5 3 3" xfId="2808" xr:uid="{00000000-0005-0000-0000-000096160000}"/>
    <cellStyle name="差_2018年分科目收入情况 5 3 3 2" xfId="11320" xr:uid="{00000000-0005-0000-0000-000097160000}"/>
    <cellStyle name="差_2018年分科目收入情况 5 4" xfId="2809" xr:uid="{00000000-0005-0000-0000-000098160000}"/>
    <cellStyle name="差_2018年分科目收入情况 5 4 2" xfId="2810" xr:uid="{00000000-0005-0000-0000-000099160000}"/>
    <cellStyle name="差_2018年分科目收入情况 5 4 2 2" xfId="11321" xr:uid="{00000000-0005-0000-0000-00009A160000}"/>
    <cellStyle name="差_2018年分科目收入情况 5 4 2 3" xfId="8439" xr:uid="{00000000-0005-0000-0000-00009B160000}"/>
    <cellStyle name="差_2018年分科目收入情况 5 4 3" xfId="2811" xr:uid="{00000000-0005-0000-0000-00009C160000}"/>
    <cellStyle name="差_2018年分科目收入情况 5 4 3 2" xfId="11322" xr:uid="{00000000-0005-0000-0000-00009D160000}"/>
    <cellStyle name="差_2018年分科目收入情况 5 5" xfId="2812" xr:uid="{00000000-0005-0000-0000-00009E160000}"/>
    <cellStyle name="差_2018年分科目收入情况 5 5 2" xfId="11323" xr:uid="{00000000-0005-0000-0000-00009F160000}"/>
    <cellStyle name="差_2018年分科目收入情况 5 5 3" xfId="8440" xr:uid="{00000000-0005-0000-0000-0000A0160000}"/>
    <cellStyle name="差_2018年分科目收入情况 6" xfId="2813" xr:uid="{00000000-0005-0000-0000-0000A1160000}"/>
    <cellStyle name="差_2018年分科目收入情况 6 2" xfId="2814" xr:uid="{00000000-0005-0000-0000-0000A2160000}"/>
    <cellStyle name="差_2018年分科目收入情况 6 2 2" xfId="2815" xr:uid="{00000000-0005-0000-0000-0000A3160000}"/>
    <cellStyle name="差_2018年分科目收入情况 6 2 2 2" xfId="11325" xr:uid="{00000000-0005-0000-0000-0000A4160000}"/>
    <cellStyle name="差_2018年分科目收入情况 6 2 2 3" xfId="8441" xr:uid="{00000000-0005-0000-0000-0000A5160000}"/>
    <cellStyle name="差_2018年分科目收入情况 6 2 3" xfId="2816" xr:uid="{00000000-0005-0000-0000-0000A6160000}"/>
    <cellStyle name="差_2018年分科目收入情况 6 2 3 2" xfId="11326" xr:uid="{00000000-0005-0000-0000-0000A7160000}"/>
    <cellStyle name="差_2018年分科目收入情况 6 3" xfId="2817" xr:uid="{00000000-0005-0000-0000-0000A8160000}"/>
    <cellStyle name="差_2018年分科目收入情况 6 3 2" xfId="2818" xr:uid="{00000000-0005-0000-0000-0000A9160000}"/>
    <cellStyle name="差_2018年分科目收入情况 6 3 2 2" xfId="11328" xr:uid="{00000000-0005-0000-0000-0000AA160000}"/>
    <cellStyle name="差_2018年分科目收入情况 6 3 2 3" xfId="8442" xr:uid="{00000000-0005-0000-0000-0000AB160000}"/>
    <cellStyle name="差_2018年分科目收入情况 6 3 3" xfId="2819" xr:uid="{00000000-0005-0000-0000-0000AC160000}"/>
    <cellStyle name="差_2018年分科目收入情况 6 3 3 2" xfId="11329" xr:uid="{00000000-0005-0000-0000-0000AD160000}"/>
    <cellStyle name="差_2018年分科目收入情况 6 3 4" xfId="2820" xr:uid="{00000000-0005-0000-0000-0000AE160000}"/>
    <cellStyle name="差_2018年分科目收入情况 6 3 4 2" xfId="11330" xr:uid="{00000000-0005-0000-0000-0000AF160000}"/>
    <cellStyle name="差_2018年分科目收入情况 6 3 5" xfId="11327" xr:uid="{00000000-0005-0000-0000-0000B0160000}"/>
    <cellStyle name="差_2018年分科目收入情况 6 4" xfId="2821" xr:uid="{00000000-0005-0000-0000-0000B1160000}"/>
    <cellStyle name="差_2018年分科目收入情况 6 4 2" xfId="11331" xr:uid="{00000000-0005-0000-0000-0000B2160000}"/>
    <cellStyle name="差_2018年分科目收入情况 6 4 3" xfId="8443" xr:uid="{00000000-0005-0000-0000-0000B3160000}"/>
    <cellStyle name="差_2018年分科目收入情况 6 5" xfId="2822" xr:uid="{00000000-0005-0000-0000-0000B4160000}"/>
    <cellStyle name="差_2018年分科目收入情况 6 5 2" xfId="11332" xr:uid="{00000000-0005-0000-0000-0000B5160000}"/>
    <cellStyle name="差_2018年分科目收入情况 6 6" xfId="11324" xr:uid="{00000000-0005-0000-0000-0000B6160000}"/>
    <cellStyle name="差_2018年分科目收入情况 7" xfId="2823" xr:uid="{00000000-0005-0000-0000-0000B7160000}"/>
    <cellStyle name="差_2018年分科目收入情况 7 2" xfId="2824" xr:uid="{00000000-0005-0000-0000-0000B8160000}"/>
    <cellStyle name="差_2018年分科目收入情况 7 2 2" xfId="11334" xr:uid="{00000000-0005-0000-0000-0000B9160000}"/>
    <cellStyle name="差_2018年分科目收入情况 7 2 3" xfId="8444" xr:uid="{00000000-0005-0000-0000-0000BA160000}"/>
    <cellStyle name="差_2018年分科目收入情况 7 3" xfId="2825" xr:uid="{00000000-0005-0000-0000-0000BB160000}"/>
    <cellStyle name="差_2018年分科目收入情况 7 3 2" xfId="11335" xr:uid="{00000000-0005-0000-0000-0000BC160000}"/>
    <cellStyle name="差_2018年分科目收入情况 7 4" xfId="2826" xr:uid="{00000000-0005-0000-0000-0000BD160000}"/>
    <cellStyle name="差_2018年分科目收入情况 7 4 2" xfId="11336" xr:uid="{00000000-0005-0000-0000-0000BE160000}"/>
    <cellStyle name="差_2018年分科目收入情况 7 5" xfId="11333" xr:uid="{00000000-0005-0000-0000-0000BF160000}"/>
    <cellStyle name="差_2018年分科目收入情况 8" xfId="2827" xr:uid="{00000000-0005-0000-0000-0000C0160000}"/>
    <cellStyle name="差_2018年分科目收入情况 8 2" xfId="11337" xr:uid="{00000000-0005-0000-0000-0000C1160000}"/>
    <cellStyle name="差_2018年分科目收入情况 8 3" xfId="8445" xr:uid="{00000000-0005-0000-0000-0000C2160000}"/>
    <cellStyle name="差_2018年分科目收入情况 9" xfId="9463" xr:uid="{00000000-0005-0000-0000-0000C3160000}"/>
    <cellStyle name="差_2018年月报表" xfId="88" xr:uid="{00000000-0005-0000-0000-0000C4160000}"/>
    <cellStyle name="差_2018年月报表 2" xfId="89" xr:uid="{00000000-0005-0000-0000-0000C5160000}"/>
    <cellStyle name="差_2018年月报表 2 2" xfId="410" xr:uid="{00000000-0005-0000-0000-0000C6160000}"/>
    <cellStyle name="差_2018年月报表 2 2 2" xfId="2828" xr:uid="{00000000-0005-0000-0000-0000C7160000}"/>
    <cellStyle name="差_2018年月报表 2 2 2 2" xfId="2829" xr:uid="{00000000-0005-0000-0000-0000C8160000}"/>
    <cellStyle name="差_2018年月报表 2 2 2 2 2" xfId="2830" xr:uid="{00000000-0005-0000-0000-0000C9160000}"/>
    <cellStyle name="差_2018年月报表 2 2 2 2 2 2" xfId="11338" xr:uid="{00000000-0005-0000-0000-0000CA160000}"/>
    <cellStyle name="差_2018年月报表 2 2 2 2 2 3" xfId="8446" xr:uid="{00000000-0005-0000-0000-0000CB160000}"/>
    <cellStyle name="差_2018年月报表 2 2 2 2 3" xfId="2831" xr:uid="{00000000-0005-0000-0000-0000CC160000}"/>
    <cellStyle name="差_2018年月报表 2 2 2 2 3 2" xfId="11339" xr:uid="{00000000-0005-0000-0000-0000CD160000}"/>
    <cellStyle name="差_2018年月报表 2 2 2 3" xfId="2832" xr:uid="{00000000-0005-0000-0000-0000CE160000}"/>
    <cellStyle name="差_2018年月报表 2 2 2 3 2" xfId="11340" xr:uid="{00000000-0005-0000-0000-0000CF160000}"/>
    <cellStyle name="差_2018年月报表 2 2 2 3 3" xfId="8447" xr:uid="{00000000-0005-0000-0000-0000D0160000}"/>
    <cellStyle name="差_2018年月报表 2 2 2 4" xfId="2833" xr:uid="{00000000-0005-0000-0000-0000D1160000}"/>
    <cellStyle name="差_2018年月报表 2 2 2 4 2" xfId="11341" xr:uid="{00000000-0005-0000-0000-0000D2160000}"/>
    <cellStyle name="差_2018年月报表 2 2 3" xfId="2834" xr:uid="{00000000-0005-0000-0000-0000D3160000}"/>
    <cellStyle name="差_2018年月报表 2 2 3 2" xfId="2835" xr:uid="{00000000-0005-0000-0000-0000D4160000}"/>
    <cellStyle name="差_2018年月报表 2 2 3 2 2" xfId="11342" xr:uid="{00000000-0005-0000-0000-0000D5160000}"/>
    <cellStyle name="差_2018年月报表 2 2 3 2 3" xfId="8448" xr:uid="{00000000-0005-0000-0000-0000D6160000}"/>
    <cellStyle name="差_2018年月报表 2 2 3 3" xfId="2836" xr:uid="{00000000-0005-0000-0000-0000D7160000}"/>
    <cellStyle name="差_2018年月报表 2 2 3 3 2" xfId="11343" xr:uid="{00000000-0005-0000-0000-0000D8160000}"/>
    <cellStyle name="差_2018年月报表 2 2 4" xfId="2837" xr:uid="{00000000-0005-0000-0000-0000D9160000}"/>
    <cellStyle name="差_2018年月报表 2 2 4 2" xfId="2838" xr:uid="{00000000-0005-0000-0000-0000DA160000}"/>
    <cellStyle name="差_2018年月报表 2 2 4 2 2" xfId="11344" xr:uid="{00000000-0005-0000-0000-0000DB160000}"/>
    <cellStyle name="差_2018年月报表 2 2 4 2 3" xfId="8449" xr:uid="{00000000-0005-0000-0000-0000DC160000}"/>
    <cellStyle name="差_2018年月报表 2 2 4 3" xfId="2839" xr:uid="{00000000-0005-0000-0000-0000DD160000}"/>
    <cellStyle name="差_2018年月报表 2 2 4 3 2" xfId="11345" xr:uid="{00000000-0005-0000-0000-0000DE160000}"/>
    <cellStyle name="差_2018年月报表 2 2 5" xfId="2840" xr:uid="{00000000-0005-0000-0000-0000DF160000}"/>
    <cellStyle name="差_2018年月报表 2 2 5 2" xfId="11346" xr:uid="{00000000-0005-0000-0000-0000E0160000}"/>
    <cellStyle name="差_2018年月报表 2 2 5 3" xfId="8450" xr:uid="{00000000-0005-0000-0000-0000E1160000}"/>
    <cellStyle name="差_2018年月报表 2 3" xfId="2841" xr:uid="{00000000-0005-0000-0000-0000E2160000}"/>
    <cellStyle name="差_2018年月报表 2 3 2" xfId="2842" xr:uid="{00000000-0005-0000-0000-0000E3160000}"/>
    <cellStyle name="差_2018年月报表 2 3 2 2" xfId="2843" xr:uid="{00000000-0005-0000-0000-0000E4160000}"/>
    <cellStyle name="差_2018年月报表 2 3 2 2 2" xfId="11347" xr:uid="{00000000-0005-0000-0000-0000E5160000}"/>
    <cellStyle name="差_2018年月报表 2 3 2 2 3" xfId="8451" xr:uid="{00000000-0005-0000-0000-0000E6160000}"/>
    <cellStyle name="差_2018年月报表 2 3 2 3" xfId="2844" xr:uid="{00000000-0005-0000-0000-0000E7160000}"/>
    <cellStyle name="差_2018年月报表 2 3 2 3 2" xfId="11348" xr:uid="{00000000-0005-0000-0000-0000E8160000}"/>
    <cellStyle name="差_2018年月报表 2 3 3" xfId="2845" xr:uid="{00000000-0005-0000-0000-0000E9160000}"/>
    <cellStyle name="差_2018年月报表 2 3 3 2" xfId="11349" xr:uid="{00000000-0005-0000-0000-0000EA160000}"/>
    <cellStyle name="差_2018年月报表 2 3 3 3" xfId="8452" xr:uid="{00000000-0005-0000-0000-0000EB160000}"/>
    <cellStyle name="差_2018年月报表 2 3 4" xfId="2846" xr:uid="{00000000-0005-0000-0000-0000EC160000}"/>
    <cellStyle name="差_2018年月报表 2 3 4 2" xfId="11350" xr:uid="{00000000-0005-0000-0000-0000ED160000}"/>
    <cellStyle name="差_2018年月报表 2 4" xfId="2847" xr:uid="{00000000-0005-0000-0000-0000EE160000}"/>
    <cellStyle name="差_2018年月报表 2 4 2" xfId="2848" xr:uid="{00000000-0005-0000-0000-0000EF160000}"/>
    <cellStyle name="差_2018年月报表 2 4 2 2" xfId="11351" xr:uid="{00000000-0005-0000-0000-0000F0160000}"/>
    <cellStyle name="差_2018年月报表 2 4 2 3" xfId="8453" xr:uid="{00000000-0005-0000-0000-0000F1160000}"/>
    <cellStyle name="差_2018年月报表 2 4 3" xfId="2849" xr:uid="{00000000-0005-0000-0000-0000F2160000}"/>
    <cellStyle name="差_2018年月报表 2 4 3 2" xfId="11352" xr:uid="{00000000-0005-0000-0000-0000F3160000}"/>
    <cellStyle name="差_2018年月报表 2 5" xfId="2850" xr:uid="{00000000-0005-0000-0000-0000F4160000}"/>
    <cellStyle name="差_2018年月报表 2 5 2" xfId="11353" xr:uid="{00000000-0005-0000-0000-0000F5160000}"/>
    <cellStyle name="差_2018年月报表 2 5 3" xfId="8454" xr:uid="{00000000-0005-0000-0000-0000F6160000}"/>
    <cellStyle name="差_2018年月报表 2 6" xfId="9468" xr:uid="{00000000-0005-0000-0000-0000F7160000}"/>
    <cellStyle name="差_2018年月报表 3" xfId="484" xr:uid="{00000000-0005-0000-0000-0000F8160000}"/>
    <cellStyle name="差_2018年月报表 3 2" xfId="2851" xr:uid="{00000000-0005-0000-0000-0000F9160000}"/>
    <cellStyle name="差_2018年月报表 3 2 2" xfId="2852" xr:uid="{00000000-0005-0000-0000-0000FA160000}"/>
    <cellStyle name="差_2018年月报表 3 2 2 2" xfId="2853" xr:uid="{00000000-0005-0000-0000-0000FB160000}"/>
    <cellStyle name="差_2018年月报表 3 2 2 2 2" xfId="11354" xr:uid="{00000000-0005-0000-0000-0000FC160000}"/>
    <cellStyle name="差_2018年月报表 3 2 2 2 3" xfId="8455" xr:uid="{00000000-0005-0000-0000-0000FD160000}"/>
    <cellStyle name="差_2018年月报表 3 2 2 3" xfId="2854" xr:uid="{00000000-0005-0000-0000-0000FE160000}"/>
    <cellStyle name="差_2018年月报表 3 2 2 3 2" xfId="11355" xr:uid="{00000000-0005-0000-0000-0000FF160000}"/>
    <cellStyle name="差_2018年月报表 3 2 3" xfId="2855" xr:uid="{00000000-0005-0000-0000-000000170000}"/>
    <cellStyle name="差_2018年月报表 3 2 3 2" xfId="11356" xr:uid="{00000000-0005-0000-0000-000001170000}"/>
    <cellStyle name="差_2018年月报表 3 2 3 3" xfId="8456" xr:uid="{00000000-0005-0000-0000-000002170000}"/>
    <cellStyle name="差_2018年月报表 3 2 4" xfId="2856" xr:uid="{00000000-0005-0000-0000-000003170000}"/>
    <cellStyle name="差_2018年月报表 3 2 4 2" xfId="11357" xr:uid="{00000000-0005-0000-0000-000004170000}"/>
    <cellStyle name="差_2018年月报表 3 3" xfId="2857" xr:uid="{00000000-0005-0000-0000-000005170000}"/>
    <cellStyle name="差_2018年月报表 3 3 2" xfId="2858" xr:uid="{00000000-0005-0000-0000-000006170000}"/>
    <cellStyle name="差_2018年月报表 3 3 2 2" xfId="11358" xr:uid="{00000000-0005-0000-0000-000007170000}"/>
    <cellStyle name="差_2018年月报表 3 3 2 3" xfId="8457" xr:uid="{00000000-0005-0000-0000-000008170000}"/>
    <cellStyle name="差_2018年月报表 3 3 3" xfId="2859" xr:uid="{00000000-0005-0000-0000-000009170000}"/>
    <cellStyle name="差_2018年月报表 3 3 3 2" xfId="11359" xr:uid="{00000000-0005-0000-0000-00000A170000}"/>
    <cellStyle name="差_2018年月报表 3 4" xfId="2860" xr:uid="{00000000-0005-0000-0000-00000B170000}"/>
    <cellStyle name="差_2018年月报表 3 4 2" xfId="2861" xr:uid="{00000000-0005-0000-0000-00000C170000}"/>
    <cellStyle name="差_2018年月报表 3 4 2 2" xfId="11360" xr:uid="{00000000-0005-0000-0000-00000D170000}"/>
    <cellStyle name="差_2018年月报表 3 4 2 3" xfId="8458" xr:uid="{00000000-0005-0000-0000-00000E170000}"/>
    <cellStyle name="差_2018年月报表 3 4 3" xfId="2862" xr:uid="{00000000-0005-0000-0000-00000F170000}"/>
    <cellStyle name="差_2018年月报表 3 4 3 2" xfId="11361" xr:uid="{00000000-0005-0000-0000-000010170000}"/>
    <cellStyle name="差_2018年月报表 3 5" xfId="2863" xr:uid="{00000000-0005-0000-0000-000011170000}"/>
    <cellStyle name="差_2018年月报表 3 5 2" xfId="11362" xr:uid="{00000000-0005-0000-0000-000012170000}"/>
    <cellStyle name="差_2018年月报表 3 5 3" xfId="8459" xr:uid="{00000000-0005-0000-0000-000013170000}"/>
    <cellStyle name="差_2018年月报表 4" xfId="2864" xr:uid="{00000000-0005-0000-0000-000014170000}"/>
    <cellStyle name="差_2018年月报表 4 2" xfId="2865" xr:uid="{00000000-0005-0000-0000-000015170000}"/>
    <cellStyle name="差_2018年月报表 4 2 2" xfId="2866" xr:uid="{00000000-0005-0000-0000-000016170000}"/>
    <cellStyle name="差_2018年月报表 4 2 2 2" xfId="11363" xr:uid="{00000000-0005-0000-0000-000017170000}"/>
    <cellStyle name="差_2018年月报表 4 2 2 3" xfId="8460" xr:uid="{00000000-0005-0000-0000-000018170000}"/>
    <cellStyle name="差_2018年月报表 4 2 3" xfId="2867" xr:uid="{00000000-0005-0000-0000-000019170000}"/>
    <cellStyle name="差_2018年月报表 4 2 3 2" xfId="11364" xr:uid="{00000000-0005-0000-0000-00001A170000}"/>
    <cellStyle name="差_2018年月报表 4 3" xfId="2868" xr:uid="{00000000-0005-0000-0000-00001B170000}"/>
    <cellStyle name="差_2018年月报表 4 3 2" xfId="11365" xr:uid="{00000000-0005-0000-0000-00001C170000}"/>
    <cellStyle name="差_2018年月报表 4 3 3" xfId="8461" xr:uid="{00000000-0005-0000-0000-00001D170000}"/>
    <cellStyle name="差_2018年月报表 4 4" xfId="2869" xr:uid="{00000000-0005-0000-0000-00001E170000}"/>
    <cellStyle name="差_2018年月报表 4 4 2" xfId="11366" xr:uid="{00000000-0005-0000-0000-00001F170000}"/>
    <cellStyle name="差_2018年月报表 5" xfId="2870" xr:uid="{00000000-0005-0000-0000-000020170000}"/>
    <cellStyle name="差_2018年月报表 5 2" xfId="2871" xr:uid="{00000000-0005-0000-0000-000021170000}"/>
    <cellStyle name="差_2018年月报表 5 2 2" xfId="11367" xr:uid="{00000000-0005-0000-0000-000022170000}"/>
    <cellStyle name="差_2018年月报表 5 2 3" xfId="8462" xr:uid="{00000000-0005-0000-0000-000023170000}"/>
    <cellStyle name="差_2018年月报表 5 3" xfId="2872" xr:uid="{00000000-0005-0000-0000-000024170000}"/>
    <cellStyle name="差_2018年月报表 5 3 2" xfId="11368" xr:uid="{00000000-0005-0000-0000-000025170000}"/>
    <cellStyle name="差_2018年月报表 6" xfId="2873" xr:uid="{00000000-0005-0000-0000-000026170000}"/>
    <cellStyle name="差_2018年月报表 6 2" xfId="11369" xr:uid="{00000000-0005-0000-0000-000027170000}"/>
    <cellStyle name="差_2018年月报表 6 3" xfId="8463" xr:uid="{00000000-0005-0000-0000-000028170000}"/>
    <cellStyle name="差_2018年月报表 7" xfId="9467" xr:uid="{00000000-0005-0000-0000-000029170000}"/>
    <cellStyle name="差_2019年地方预算报表表间公式0304" xfId="27791" xr:uid="{00000000-0005-0000-0000-00002A170000}"/>
    <cellStyle name="差_2019年高新区地方预算报表" xfId="27792" xr:uid="{00000000-0005-0000-0000-00002B170000}"/>
    <cellStyle name="差_2019年经开区地方预算报表" xfId="27793" xr:uid="{00000000-0005-0000-0000-00002C170000}"/>
    <cellStyle name="差_2019年莱城区地方预算报表" xfId="27794" xr:uid="{00000000-0005-0000-0000-00002D170000}"/>
    <cellStyle name="差_2019年农高区地方预算报表" xfId="27795" xr:uid="{00000000-0005-0000-0000-00002E170000}"/>
    <cellStyle name="差_2020年地方财政预算表（4月22日鄄城县上报）" xfId="28448" xr:uid="{00000000-0005-0000-0000-00002F170000}"/>
    <cellStyle name="差_2020年地方财政预算表（鄄城县调整后1）" xfId="28449" xr:uid="{00000000-0005-0000-0000-000030170000}"/>
    <cellStyle name="差_2020年地方财政预算表（牡丹区0422）" xfId="28450" xr:uid="{00000000-0005-0000-0000-000031170000}"/>
    <cellStyle name="差_2020年地方财政预算表（牡丹区2020418）" xfId="28451" xr:uid="{00000000-0005-0000-0000-000032170000}"/>
    <cellStyle name="差_22湖南" xfId="15719" xr:uid="{00000000-0005-0000-0000-000033170000}"/>
    <cellStyle name="差_22湖南 2" xfId="15720" xr:uid="{00000000-0005-0000-0000-000034170000}"/>
    <cellStyle name="差_22湖南 3" xfId="15721" xr:uid="{00000000-0005-0000-0000-000035170000}"/>
    <cellStyle name="差_22湖南_2014年省本级支出预算执行情况表（同口径，12月31日定稿）" xfId="15722" xr:uid="{00000000-0005-0000-0000-000036170000}"/>
    <cellStyle name="差_22湖南_2014年省本级支出预算执行情况表（同口径，12月31日定稿） 2" xfId="15723" xr:uid="{00000000-0005-0000-0000-000037170000}"/>
    <cellStyle name="差_22湖南_2014年省本级支出预算执行情况表（同口径，12月31日定稿） 3" xfId="15724" xr:uid="{00000000-0005-0000-0000-000038170000}"/>
    <cellStyle name="差_22湖南_3-2015年人代会预算表格（拟向预工委汇报）" xfId="15725" xr:uid="{00000000-0005-0000-0000-000039170000}"/>
    <cellStyle name="差_22湖南_3-2015年人代会预算表格（拟向预工委汇报） 2" xfId="15726" xr:uid="{00000000-0005-0000-0000-00003A170000}"/>
    <cellStyle name="差_22湖南_3-2015年人代会预算表格（拟向预工委汇报） 3" xfId="15727" xr:uid="{00000000-0005-0000-0000-00003B170000}"/>
    <cellStyle name="差_27重庆" xfId="15728" xr:uid="{00000000-0005-0000-0000-00003C170000}"/>
    <cellStyle name="差_27重庆 2" xfId="15729" xr:uid="{00000000-0005-0000-0000-00003D170000}"/>
    <cellStyle name="差_27重庆 3" xfId="15730" xr:uid="{00000000-0005-0000-0000-00003E170000}"/>
    <cellStyle name="差_27重庆_2014年省本级支出预算执行情况表（同口径，12月31日定稿）" xfId="15731" xr:uid="{00000000-0005-0000-0000-00003F170000}"/>
    <cellStyle name="差_27重庆_2014年省本级支出预算执行情况表（同口径，12月31日定稿） 2" xfId="15732" xr:uid="{00000000-0005-0000-0000-000040170000}"/>
    <cellStyle name="差_27重庆_2014年省本级支出预算执行情况表（同口径，12月31日定稿） 3" xfId="15733" xr:uid="{00000000-0005-0000-0000-000041170000}"/>
    <cellStyle name="差_27重庆_3-2015年人代会预算表格（拟向预工委汇报）" xfId="15734" xr:uid="{00000000-0005-0000-0000-000042170000}"/>
    <cellStyle name="差_27重庆_3-2015年人代会预算表格（拟向预工委汇报） 2" xfId="15735" xr:uid="{00000000-0005-0000-0000-000043170000}"/>
    <cellStyle name="差_27重庆_3-2015年人代会预算表格（拟向预工委汇报） 3" xfId="15736" xr:uid="{00000000-0005-0000-0000-000044170000}"/>
    <cellStyle name="差_28四川" xfId="15737" xr:uid="{00000000-0005-0000-0000-000045170000}"/>
    <cellStyle name="差_28四川 2" xfId="15738" xr:uid="{00000000-0005-0000-0000-000046170000}"/>
    <cellStyle name="差_28四川 3" xfId="15739" xr:uid="{00000000-0005-0000-0000-000047170000}"/>
    <cellStyle name="差_28四川_2014年省本级支出预算执行情况表（同口径，12月31日定稿）" xfId="15740" xr:uid="{00000000-0005-0000-0000-000048170000}"/>
    <cellStyle name="差_28四川_2014年省本级支出预算执行情况表（同口径，12月31日定稿） 2" xfId="15741" xr:uid="{00000000-0005-0000-0000-000049170000}"/>
    <cellStyle name="差_28四川_2014年省本级支出预算执行情况表（同口径，12月31日定稿） 3" xfId="15742" xr:uid="{00000000-0005-0000-0000-00004A170000}"/>
    <cellStyle name="差_28四川_3-2015年人代会预算表格（拟向预工委汇报）" xfId="15743" xr:uid="{00000000-0005-0000-0000-00004B170000}"/>
    <cellStyle name="差_28四川_3-2015年人代会预算表格（拟向预工委汇报） 2" xfId="15744" xr:uid="{00000000-0005-0000-0000-00004C170000}"/>
    <cellStyle name="差_28四川_3-2015年人代会预算表格（拟向预工委汇报） 3" xfId="15745" xr:uid="{00000000-0005-0000-0000-00004D170000}"/>
    <cellStyle name="差_30云南" xfId="15746" xr:uid="{00000000-0005-0000-0000-00004E170000}"/>
    <cellStyle name="差_30云南 2" xfId="15747" xr:uid="{00000000-0005-0000-0000-00004F170000}"/>
    <cellStyle name="差_30云南 2 2" xfId="15748" xr:uid="{00000000-0005-0000-0000-000050170000}"/>
    <cellStyle name="差_30云南_2014年省本级支出预算执行情况表（同口径，12月31日定稿）" xfId="15749" xr:uid="{00000000-0005-0000-0000-000051170000}"/>
    <cellStyle name="差_30云南_2014年省本级支出预算执行情况表（同口径，12月31日定稿） 2" xfId="15750" xr:uid="{00000000-0005-0000-0000-000052170000}"/>
    <cellStyle name="差_30云南_2014年省本级支出预算执行情况表（同口径，12月31日定稿） 2 2" xfId="15751" xr:uid="{00000000-0005-0000-0000-000053170000}"/>
    <cellStyle name="差_30云南_3-2015年人代会预算表格（拟向预工委汇报）" xfId="15752" xr:uid="{00000000-0005-0000-0000-000054170000}"/>
    <cellStyle name="差_30云南_3-2015年人代会预算表格（拟向预工委汇报） 2" xfId="15753" xr:uid="{00000000-0005-0000-0000-000055170000}"/>
    <cellStyle name="差_30云南_3-2015年人代会预算表格（拟向预工委汇报） 2 2" xfId="15754" xr:uid="{00000000-0005-0000-0000-000056170000}"/>
    <cellStyle name="差_3-2015年人代会预算表格（拟向预工委汇报）" xfId="15755" xr:uid="{00000000-0005-0000-0000-000057170000}"/>
    <cellStyle name="差_3-2015年人代会预算表格（拟向预工委汇报） 2" xfId="15756" xr:uid="{00000000-0005-0000-0000-000058170000}"/>
    <cellStyle name="差_3-2015年人代会预算表格（拟向预工委汇报） 3" xfId="15757" xr:uid="{00000000-0005-0000-0000-000059170000}"/>
    <cellStyle name="差_33甘肃" xfId="15758" xr:uid="{00000000-0005-0000-0000-00005A170000}"/>
    <cellStyle name="差_33甘肃 2" xfId="15759" xr:uid="{00000000-0005-0000-0000-00005B170000}"/>
    <cellStyle name="差_33甘肃 3" xfId="15760" xr:uid="{00000000-0005-0000-0000-00005C170000}"/>
    <cellStyle name="差_33甘肃_2014年省本级支出预算执行情况表（同口径，12月31日定稿）" xfId="15761" xr:uid="{00000000-0005-0000-0000-00005D170000}"/>
    <cellStyle name="差_33甘肃_2014年省本级支出预算执行情况表（同口径，12月31日定稿） 2" xfId="15762" xr:uid="{00000000-0005-0000-0000-00005E170000}"/>
    <cellStyle name="差_33甘肃_2014年省本级支出预算执行情况表（同口径，12月31日定稿） 3" xfId="15763" xr:uid="{00000000-0005-0000-0000-00005F170000}"/>
    <cellStyle name="差_33甘肃_3-2015年人代会预算表格（拟向预工委汇报）" xfId="15764" xr:uid="{00000000-0005-0000-0000-000060170000}"/>
    <cellStyle name="差_33甘肃_3-2015年人代会预算表格（拟向预工委汇报） 2" xfId="15765" xr:uid="{00000000-0005-0000-0000-000061170000}"/>
    <cellStyle name="差_33甘肃_3-2015年人代会预算表格（拟向预工委汇报） 3" xfId="15766" xr:uid="{00000000-0005-0000-0000-000062170000}"/>
    <cellStyle name="差_34青海" xfId="15767" xr:uid="{00000000-0005-0000-0000-000063170000}"/>
    <cellStyle name="差_34青海 2" xfId="15768" xr:uid="{00000000-0005-0000-0000-000064170000}"/>
    <cellStyle name="差_34青海 3" xfId="15769" xr:uid="{00000000-0005-0000-0000-000065170000}"/>
    <cellStyle name="差_34青海_2014年省本级支出预算执行情况表（同口径，12月31日定稿）" xfId="15770" xr:uid="{00000000-0005-0000-0000-000066170000}"/>
    <cellStyle name="差_34青海_2014年省本级支出预算执行情况表（同口径，12月31日定稿） 2" xfId="15771" xr:uid="{00000000-0005-0000-0000-000067170000}"/>
    <cellStyle name="差_34青海_2014年省本级支出预算执行情况表（同口径，12月31日定稿） 3" xfId="15772" xr:uid="{00000000-0005-0000-0000-000068170000}"/>
    <cellStyle name="差_34青海_3-2015年人代会预算表格（拟向预工委汇报）" xfId="15773" xr:uid="{00000000-0005-0000-0000-000069170000}"/>
    <cellStyle name="差_34青海_3-2015年人代会预算表格（拟向预工委汇报） 2" xfId="15774" xr:uid="{00000000-0005-0000-0000-00006A170000}"/>
    <cellStyle name="差_34青海_3-2015年人代会预算表格（拟向预工委汇报） 3" xfId="15775" xr:uid="{00000000-0005-0000-0000-00006B170000}"/>
    <cellStyle name="差_Book1" xfId="15776" xr:uid="{00000000-0005-0000-0000-00006C170000}"/>
    <cellStyle name="差_Book1 2" xfId="15777" xr:uid="{00000000-0005-0000-0000-00006D170000}"/>
    <cellStyle name="差_Book1 3" xfId="15778" xr:uid="{00000000-0005-0000-0000-00006E170000}"/>
    <cellStyle name="差_Book1_1" xfId="15779" xr:uid="{00000000-0005-0000-0000-00006F170000}"/>
    <cellStyle name="差_Book1_1 2" xfId="15780" xr:uid="{00000000-0005-0000-0000-000070170000}"/>
    <cellStyle name="差_Book1_1 2 2" xfId="15781" xr:uid="{00000000-0005-0000-0000-000071170000}"/>
    <cellStyle name="差_Book1_1_2014年省本级支出预算执行情况表（同口径，12月31日定稿）" xfId="15782" xr:uid="{00000000-0005-0000-0000-000072170000}"/>
    <cellStyle name="差_Book1_1_2014年省本级支出预算执行情况表（同口径，12月31日定稿） 2" xfId="15783" xr:uid="{00000000-0005-0000-0000-000073170000}"/>
    <cellStyle name="差_Book1_1_2014年省本级支出预算执行情况表（同口径，12月31日定稿） 2 2" xfId="15784" xr:uid="{00000000-0005-0000-0000-000074170000}"/>
    <cellStyle name="差_SHEET2" xfId="27796" xr:uid="{00000000-0005-0000-0000-000075170000}"/>
    <cellStyle name="差_StartUp" xfId="15785" xr:uid="{00000000-0005-0000-0000-000076170000}"/>
    <cellStyle name="差_StartUp 2" xfId="15786" xr:uid="{00000000-0005-0000-0000-000077170000}"/>
    <cellStyle name="差_StartUp 2 2" xfId="15787" xr:uid="{00000000-0005-0000-0000-000078170000}"/>
    <cellStyle name="差_StartUp 2 3" xfId="15788" xr:uid="{00000000-0005-0000-0000-000079170000}"/>
    <cellStyle name="差_StartUp 2_龙口修改15" xfId="15789" xr:uid="{00000000-0005-0000-0000-00007A170000}"/>
    <cellStyle name="差_StartUp 2_龙口修改15 2" xfId="15790" xr:uid="{00000000-0005-0000-0000-00007B170000}"/>
    <cellStyle name="差_StartUp 2_龙口修改15 3" xfId="15791" xr:uid="{00000000-0005-0000-0000-00007C170000}"/>
    <cellStyle name="差_StartUp 3" xfId="15792" xr:uid="{00000000-0005-0000-0000-00007D170000}"/>
    <cellStyle name="差_StartUp 4" xfId="15793" xr:uid="{00000000-0005-0000-0000-00007E170000}"/>
    <cellStyle name="差_StartUp_龙口修改15" xfId="15794" xr:uid="{00000000-0005-0000-0000-00007F170000}"/>
    <cellStyle name="差_StartUp_龙口修改15 2" xfId="15795" xr:uid="{00000000-0005-0000-0000-000080170000}"/>
    <cellStyle name="差_StartUp_龙口修改15 3" xfId="15796" xr:uid="{00000000-0005-0000-0000-000081170000}"/>
    <cellStyle name="差_保税" xfId="15797" xr:uid="{00000000-0005-0000-0000-000082170000}"/>
    <cellStyle name="差_保税 2" xfId="15798" xr:uid="{00000000-0005-0000-0000-000083170000}"/>
    <cellStyle name="差_保税 3" xfId="15799" xr:uid="{00000000-0005-0000-0000-000084170000}"/>
    <cellStyle name="差_北海表一、二、六" xfId="15800" xr:uid="{00000000-0005-0000-0000-000085170000}"/>
    <cellStyle name="差_北海表一、二、六 2" xfId="15801" xr:uid="{00000000-0005-0000-0000-000086170000}"/>
    <cellStyle name="差_北海表一、二、六 3" xfId="15802" xr:uid="{00000000-0005-0000-0000-000087170000}"/>
    <cellStyle name="差_表1" xfId="15803" xr:uid="{00000000-0005-0000-0000-000088170000}"/>
    <cellStyle name="差_表1 2" xfId="15804" xr:uid="{00000000-0005-0000-0000-000089170000}"/>
    <cellStyle name="差_表1 3" xfId="15805" xr:uid="{00000000-0005-0000-0000-00008A170000}"/>
    <cellStyle name="差_表1_00青岛" xfId="15806" xr:uid="{00000000-0005-0000-0000-00008B170000}"/>
    <cellStyle name="差_表1_00青岛 2" xfId="15807" xr:uid="{00000000-0005-0000-0000-00008C170000}"/>
    <cellStyle name="差_表1_00青岛 3" xfId="15808" xr:uid="{00000000-0005-0000-0000-00008D170000}"/>
    <cellStyle name="差_表1_03淄博" xfId="15809" xr:uid="{00000000-0005-0000-0000-00008E170000}"/>
    <cellStyle name="差_表1_03淄博 2" xfId="15810" xr:uid="{00000000-0005-0000-0000-00008F170000}"/>
    <cellStyle name="差_表1_03淄博 3" xfId="15811" xr:uid="{00000000-0005-0000-0000-000090170000}"/>
    <cellStyle name="差_表1_06烟台" xfId="15812" xr:uid="{00000000-0005-0000-0000-000091170000}"/>
    <cellStyle name="差_表1_06烟台 2" xfId="15813" xr:uid="{00000000-0005-0000-0000-000092170000}"/>
    <cellStyle name="差_表1_06烟台 3" xfId="15814" xr:uid="{00000000-0005-0000-0000-000093170000}"/>
    <cellStyle name="差_表1_表1全区收入执行 " xfId="15815" xr:uid="{00000000-0005-0000-0000-000094170000}"/>
    <cellStyle name="差_表1_表1全区收入执行  2" xfId="15816" xr:uid="{00000000-0005-0000-0000-000095170000}"/>
    <cellStyle name="差_表1_表1全区收入执行  3" xfId="15817" xr:uid="{00000000-0005-0000-0000-000096170000}"/>
    <cellStyle name="差_表1_表6基金支出执行" xfId="15818" xr:uid="{00000000-0005-0000-0000-000097170000}"/>
    <cellStyle name="差_表1_表6基金支出执行 2" xfId="15819" xr:uid="{00000000-0005-0000-0000-000098170000}"/>
    <cellStyle name="差_表1_表6基金支出执行 3" xfId="15820" xr:uid="{00000000-0005-0000-0000-000099170000}"/>
    <cellStyle name="差_表10" xfId="15821" xr:uid="{00000000-0005-0000-0000-00009A170000}"/>
    <cellStyle name="差_表10 2" xfId="15822" xr:uid="{00000000-0005-0000-0000-00009B170000}"/>
    <cellStyle name="差_表10 3" xfId="15823" xr:uid="{00000000-0005-0000-0000-00009C170000}"/>
    <cellStyle name="差_表10_00青岛" xfId="15824" xr:uid="{00000000-0005-0000-0000-00009D170000}"/>
    <cellStyle name="差_表10_00青岛 2" xfId="15825" xr:uid="{00000000-0005-0000-0000-00009E170000}"/>
    <cellStyle name="差_表10_00青岛 3" xfId="15826" xr:uid="{00000000-0005-0000-0000-00009F170000}"/>
    <cellStyle name="差_表10_03淄博" xfId="15827" xr:uid="{00000000-0005-0000-0000-0000A0170000}"/>
    <cellStyle name="差_表10_03淄博 2" xfId="15828" xr:uid="{00000000-0005-0000-0000-0000A1170000}"/>
    <cellStyle name="差_表10_03淄博 3" xfId="15829" xr:uid="{00000000-0005-0000-0000-0000A2170000}"/>
    <cellStyle name="差_表10_06烟台" xfId="15830" xr:uid="{00000000-0005-0000-0000-0000A3170000}"/>
    <cellStyle name="差_表10_06烟台 2" xfId="15831" xr:uid="{00000000-0005-0000-0000-0000A4170000}"/>
    <cellStyle name="差_表10_06烟台 3" xfId="15832" xr:uid="{00000000-0005-0000-0000-0000A5170000}"/>
    <cellStyle name="差_表10_表1全区收入执行 " xfId="15833" xr:uid="{00000000-0005-0000-0000-0000A6170000}"/>
    <cellStyle name="差_表10_表1全区收入执行  2" xfId="15834" xr:uid="{00000000-0005-0000-0000-0000A7170000}"/>
    <cellStyle name="差_表10_表1全区收入执行  3" xfId="15835" xr:uid="{00000000-0005-0000-0000-0000A8170000}"/>
    <cellStyle name="差_表10_表6基金支出执行" xfId="15836" xr:uid="{00000000-0005-0000-0000-0000A9170000}"/>
    <cellStyle name="差_表10_表6基金支出执行 2" xfId="15837" xr:uid="{00000000-0005-0000-0000-0000AA170000}"/>
    <cellStyle name="差_表10_表6基金支出执行 3" xfId="15838" xr:uid="{00000000-0005-0000-0000-0000AB170000}"/>
    <cellStyle name="差_表11" xfId="15839" xr:uid="{00000000-0005-0000-0000-0000AC170000}"/>
    <cellStyle name="差_表11 2" xfId="15840" xr:uid="{00000000-0005-0000-0000-0000AD170000}"/>
    <cellStyle name="差_表11 3" xfId="15841" xr:uid="{00000000-0005-0000-0000-0000AE170000}"/>
    <cellStyle name="差_表11_00青岛" xfId="15842" xr:uid="{00000000-0005-0000-0000-0000AF170000}"/>
    <cellStyle name="差_表11_00青岛 2" xfId="15843" xr:uid="{00000000-0005-0000-0000-0000B0170000}"/>
    <cellStyle name="差_表11_00青岛 3" xfId="15844" xr:uid="{00000000-0005-0000-0000-0000B1170000}"/>
    <cellStyle name="差_表11_03淄博" xfId="15845" xr:uid="{00000000-0005-0000-0000-0000B2170000}"/>
    <cellStyle name="差_表11_03淄博 2" xfId="15846" xr:uid="{00000000-0005-0000-0000-0000B3170000}"/>
    <cellStyle name="差_表11_03淄博 3" xfId="15847" xr:uid="{00000000-0005-0000-0000-0000B4170000}"/>
    <cellStyle name="差_表11_06烟台" xfId="15848" xr:uid="{00000000-0005-0000-0000-0000B5170000}"/>
    <cellStyle name="差_表11_06烟台 2" xfId="15849" xr:uid="{00000000-0005-0000-0000-0000B6170000}"/>
    <cellStyle name="差_表11_06烟台 3" xfId="15850" xr:uid="{00000000-0005-0000-0000-0000B7170000}"/>
    <cellStyle name="差_表11_表1全区收入执行 " xfId="15851" xr:uid="{00000000-0005-0000-0000-0000B8170000}"/>
    <cellStyle name="差_表11_表1全区收入执行  2" xfId="15852" xr:uid="{00000000-0005-0000-0000-0000B9170000}"/>
    <cellStyle name="差_表11_表1全区收入执行  3" xfId="15853" xr:uid="{00000000-0005-0000-0000-0000BA170000}"/>
    <cellStyle name="差_表11_表6基金支出执行" xfId="15854" xr:uid="{00000000-0005-0000-0000-0000BB170000}"/>
    <cellStyle name="差_表11_表6基金支出执行 2" xfId="15855" xr:uid="{00000000-0005-0000-0000-0000BC170000}"/>
    <cellStyle name="差_表11_表6基金支出执行 3" xfId="15856" xr:uid="{00000000-0005-0000-0000-0000BD170000}"/>
    <cellStyle name="差_表1全区收入执行 " xfId="15857" xr:uid="{00000000-0005-0000-0000-0000BE170000}"/>
    <cellStyle name="差_表1全区收入执行  2" xfId="15858" xr:uid="{00000000-0005-0000-0000-0000BF170000}"/>
    <cellStyle name="差_表1全区收入执行  3" xfId="15859" xr:uid="{00000000-0005-0000-0000-0000C0170000}"/>
    <cellStyle name="差_表2" xfId="15860" xr:uid="{00000000-0005-0000-0000-0000C1170000}"/>
    <cellStyle name="差_表2 2" xfId="15861" xr:uid="{00000000-0005-0000-0000-0000C2170000}"/>
    <cellStyle name="差_表2 3" xfId="15862" xr:uid="{00000000-0005-0000-0000-0000C3170000}"/>
    <cellStyle name="差_表2_00青岛" xfId="15863" xr:uid="{00000000-0005-0000-0000-0000C4170000}"/>
    <cellStyle name="差_表2_00青岛 2" xfId="15864" xr:uid="{00000000-0005-0000-0000-0000C5170000}"/>
    <cellStyle name="差_表2_00青岛 3" xfId="15865" xr:uid="{00000000-0005-0000-0000-0000C6170000}"/>
    <cellStyle name="差_表2_03淄博" xfId="15866" xr:uid="{00000000-0005-0000-0000-0000C7170000}"/>
    <cellStyle name="差_表2_03淄博 2" xfId="15867" xr:uid="{00000000-0005-0000-0000-0000C8170000}"/>
    <cellStyle name="差_表2_03淄博 3" xfId="15868" xr:uid="{00000000-0005-0000-0000-0000C9170000}"/>
    <cellStyle name="差_表2_06烟台" xfId="15869" xr:uid="{00000000-0005-0000-0000-0000CA170000}"/>
    <cellStyle name="差_表2_06烟台 2" xfId="15870" xr:uid="{00000000-0005-0000-0000-0000CB170000}"/>
    <cellStyle name="差_表2_06烟台 3" xfId="15871" xr:uid="{00000000-0005-0000-0000-0000CC170000}"/>
    <cellStyle name="差_表2_青岛市2015年地方预算报表（报财政部）" xfId="15872" xr:uid="{00000000-0005-0000-0000-0000CD170000}"/>
    <cellStyle name="差_表2_青岛市2015年地方预算报表（报财政部） 2" xfId="15873" xr:uid="{00000000-0005-0000-0000-0000CE170000}"/>
    <cellStyle name="差_表2_青岛市2015年地方预算报表（报财政部） 3" xfId="15874" xr:uid="{00000000-0005-0000-0000-0000CF170000}"/>
    <cellStyle name="差_表2全区支出执行" xfId="15875" xr:uid="{00000000-0005-0000-0000-0000D0170000}"/>
    <cellStyle name="差_表2全区支出执行 2" xfId="15876" xr:uid="{00000000-0005-0000-0000-0000D1170000}"/>
    <cellStyle name="差_表2全区支出执行 3" xfId="15877" xr:uid="{00000000-0005-0000-0000-0000D2170000}"/>
    <cellStyle name="差_表3" xfId="15878" xr:uid="{00000000-0005-0000-0000-0000D3170000}"/>
    <cellStyle name="差_表3 2" xfId="15879" xr:uid="{00000000-0005-0000-0000-0000D4170000}"/>
    <cellStyle name="差_表3 3" xfId="15880" xr:uid="{00000000-0005-0000-0000-0000D5170000}"/>
    <cellStyle name="差_表3_00青岛" xfId="15881" xr:uid="{00000000-0005-0000-0000-0000D6170000}"/>
    <cellStyle name="差_表3_00青岛 2" xfId="15882" xr:uid="{00000000-0005-0000-0000-0000D7170000}"/>
    <cellStyle name="差_表3_00青岛 3" xfId="15883" xr:uid="{00000000-0005-0000-0000-0000D8170000}"/>
    <cellStyle name="差_表3_03淄博" xfId="15884" xr:uid="{00000000-0005-0000-0000-0000D9170000}"/>
    <cellStyle name="差_表3_03淄博 2" xfId="15885" xr:uid="{00000000-0005-0000-0000-0000DA170000}"/>
    <cellStyle name="差_表3_03淄博 3" xfId="15886" xr:uid="{00000000-0005-0000-0000-0000DB170000}"/>
    <cellStyle name="差_表3_06烟台" xfId="15887" xr:uid="{00000000-0005-0000-0000-0000DC170000}"/>
    <cellStyle name="差_表3_06烟台 2" xfId="15888" xr:uid="{00000000-0005-0000-0000-0000DD170000}"/>
    <cellStyle name="差_表3_06烟台 3" xfId="15889" xr:uid="{00000000-0005-0000-0000-0000DE170000}"/>
    <cellStyle name="差_表3_青岛市2015年地方预算报表（报财政部）" xfId="15890" xr:uid="{00000000-0005-0000-0000-0000DF170000}"/>
    <cellStyle name="差_表3_青岛市2015年地方预算报表（报财政部） 2" xfId="15891" xr:uid="{00000000-0005-0000-0000-0000E0170000}"/>
    <cellStyle name="差_表3_青岛市2015年地方预算报表（报财政部） 3" xfId="15892" xr:uid="{00000000-0005-0000-0000-0000E1170000}"/>
    <cellStyle name="差_表3区级收入执行 " xfId="15893" xr:uid="{00000000-0005-0000-0000-0000E2170000}"/>
    <cellStyle name="差_表3区级收入执行  2" xfId="15894" xr:uid="{00000000-0005-0000-0000-0000E3170000}"/>
    <cellStyle name="差_表3区级收入执行  3" xfId="15895" xr:uid="{00000000-0005-0000-0000-0000E4170000}"/>
    <cellStyle name="差_表4" xfId="15896" xr:uid="{00000000-0005-0000-0000-0000E5170000}"/>
    <cellStyle name="差_表4 2" xfId="15897" xr:uid="{00000000-0005-0000-0000-0000E6170000}"/>
    <cellStyle name="差_表4 3" xfId="15898" xr:uid="{00000000-0005-0000-0000-0000E7170000}"/>
    <cellStyle name="差_表4_00青岛" xfId="15899" xr:uid="{00000000-0005-0000-0000-0000E8170000}"/>
    <cellStyle name="差_表4_00青岛 2" xfId="15900" xr:uid="{00000000-0005-0000-0000-0000E9170000}"/>
    <cellStyle name="差_表4_00青岛 3" xfId="15901" xr:uid="{00000000-0005-0000-0000-0000EA170000}"/>
    <cellStyle name="差_表4_03淄博" xfId="15902" xr:uid="{00000000-0005-0000-0000-0000EB170000}"/>
    <cellStyle name="差_表4_03淄博 2" xfId="15903" xr:uid="{00000000-0005-0000-0000-0000EC170000}"/>
    <cellStyle name="差_表4_03淄博 3" xfId="15904" xr:uid="{00000000-0005-0000-0000-0000ED170000}"/>
    <cellStyle name="差_表4_06烟台" xfId="15905" xr:uid="{00000000-0005-0000-0000-0000EE170000}"/>
    <cellStyle name="差_表4_06烟台 2" xfId="15906" xr:uid="{00000000-0005-0000-0000-0000EF170000}"/>
    <cellStyle name="差_表4_06烟台 3" xfId="15907" xr:uid="{00000000-0005-0000-0000-0000F0170000}"/>
    <cellStyle name="差_表4_青岛市2015年地方预算报表（报财政部）" xfId="15908" xr:uid="{00000000-0005-0000-0000-0000F1170000}"/>
    <cellStyle name="差_表4_青岛市2015年地方预算报表（报财政部） 2" xfId="15909" xr:uid="{00000000-0005-0000-0000-0000F2170000}"/>
    <cellStyle name="差_表4_青岛市2015年地方预算报表（报财政部） 3" xfId="15910" xr:uid="{00000000-0005-0000-0000-0000F3170000}"/>
    <cellStyle name="差_表4区级支出执行" xfId="15911" xr:uid="{00000000-0005-0000-0000-0000F4170000}"/>
    <cellStyle name="差_表4区级支出执行 2" xfId="15912" xr:uid="{00000000-0005-0000-0000-0000F5170000}"/>
    <cellStyle name="差_表4区级支出执行 3" xfId="15913" xr:uid="{00000000-0005-0000-0000-0000F6170000}"/>
    <cellStyle name="差_表5" xfId="15914" xr:uid="{00000000-0005-0000-0000-0000F7170000}"/>
    <cellStyle name="差_表5 2" xfId="15915" xr:uid="{00000000-0005-0000-0000-0000F8170000}"/>
    <cellStyle name="差_表5 3" xfId="15916" xr:uid="{00000000-0005-0000-0000-0000F9170000}"/>
    <cellStyle name="差_表5_00青岛" xfId="15917" xr:uid="{00000000-0005-0000-0000-0000FA170000}"/>
    <cellStyle name="差_表5_00青岛 2" xfId="15918" xr:uid="{00000000-0005-0000-0000-0000FB170000}"/>
    <cellStyle name="差_表5_00青岛 3" xfId="15919" xr:uid="{00000000-0005-0000-0000-0000FC170000}"/>
    <cellStyle name="差_表5_03淄博" xfId="15920" xr:uid="{00000000-0005-0000-0000-0000FD170000}"/>
    <cellStyle name="差_表5_03淄博 2" xfId="15921" xr:uid="{00000000-0005-0000-0000-0000FE170000}"/>
    <cellStyle name="差_表5_03淄博 3" xfId="15922" xr:uid="{00000000-0005-0000-0000-0000FF170000}"/>
    <cellStyle name="差_表5_06烟台" xfId="15923" xr:uid="{00000000-0005-0000-0000-000000180000}"/>
    <cellStyle name="差_表5_06烟台 2" xfId="15924" xr:uid="{00000000-0005-0000-0000-000001180000}"/>
    <cellStyle name="差_表5_06烟台 3" xfId="15925" xr:uid="{00000000-0005-0000-0000-000002180000}"/>
    <cellStyle name="差_表5_青岛市2015年地方预算报表（报财政部）" xfId="15926" xr:uid="{00000000-0005-0000-0000-000003180000}"/>
    <cellStyle name="差_表5_青岛市2015年地方预算报表（报财政部） 2" xfId="15927" xr:uid="{00000000-0005-0000-0000-000004180000}"/>
    <cellStyle name="差_表5_青岛市2015年地方预算报表（报财政部） 3" xfId="15928" xr:uid="{00000000-0005-0000-0000-000005180000}"/>
    <cellStyle name="差_表6" xfId="15929" xr:uid="{00000000-0005-0000-0000-000006180000}"/>
    <cellStyle name="差_表6 2" xfId="15930" xr:uid="{00000000-0005-0000-0000-000007180000}"/>
    <cellStyle name="差_表6 3" xfId="15931" xr:uid="{00000000-0005-0000-0000-000008180000}"/>
    <cellStyle name="差_表6_00青岛" xfId="15932" xr:uid="{00000000-0005-0000-0000-000009180000}"/>
    <cellStyle name="差_表6_00青岛 2" xfId="15933" xr:uid="{00000000-0005-0000-0000-00000A180000}"/>
    <cellStyle name="差_表6_00青岛 3" xfId="15934" xr:uid="{00000000-0005-0000-0000-00000B180000}"/>
    <cellStyle name="差_表6_03淄博" xfId="15935" xr:uid="{00000000-0005-0000-0000-00000C180000}"/>
    <cellStyle name="差_表6_03淄博 2" xfId="15936" xr:uid="{00000000-0005-0000-0000-00000D180000}"/>
    <cellStyle name="差_表6_03淄博 3" xfId="15937" xr:uid="{00000000-0005-0000-0000-00000E180000}"/>
    <cellStyle name="差_表6_06烟台" xfId="15938" xr:uid="{00000000-0005-0000-0000-00000F180000}"/>
    <cellStyle name="差_表6_06烟台 2" xfId="15939" xr:uid="{00000000-0005-0000-0000-000010180000}"/>
    <cellStyle name="差_表6_06烟台 3" xfId="15940" xr:uid="{00000000-0005-0000-0000-000011180000}"/>
    <cellStyle name="差_表6_青岛市2015年地方预算报表（报财政部）" xfId="15941" xr:uid="{00000000-0005-0000-0000-000012180000}"/>
    <cellStyle name="差_表6_青岛市2015年地方预算报表（报财政部） 2" xfId="15942" xr:uid="{00000000-0005-0000-0000-000013180000}"/>
    <cellStyle name="差_表6_青岛市2015年地方预算报表（报财政部） 3" xfId="15943" xr:uid="{00000000-0005-0000-0000-000014180000}"/>
    <cellStyle name="差_表6基金支出执行" xfId="15944" xr:uid="{00000000-0005-0000-0000-000015180000}"/>
    <cellStyle name="差_表6基金支出执行 2" xfId="15945" xr:uid="{00000000-0005-0000-0000-000016180000}"/>
    <cellStyle name="差_表6基金支出执行 3" xfId="15946" xr:uid="{00000000-0005-0000-0000-000017180000}"/>
    <cellStyle name="差_表7" xfId="15947" xr:uid="{00000000-0005-0000-0000-000018180000}"/>
    <cellStyle name="差_表7 2" xfId="15948" xr:uid="{00000000-0005-0000-0000-000019180000}"/>
    <cellStyle name="差_表7 3" xfId="15949" xr:uid="{00000000-0005-0000-0000-00001A180000}"/>
    <cellStyle name="差_表7_00青岛" xfId="15950" xr:uid="{00000000-0005-0000-0000-00001B180000}"/>
    <cellStyle name="差_表7_00青岛 2" xfId="15951" xr:uid="{00000000-0005-0000-0000-00001C180000}"/>
    <cellStyle name="差_表7_00青岛 3" xfId="15952" xr:uid="{00000000-0005-0000-0000-00001D180000}"/>
    <cellStyle name="差_表7_03淄博" xfId="15953" xr:uid="{00000000-0005-0000-0000-00001E180000}"/>
    <cellStyle name="差_表7_03淄博 2" xfId="15954" xr:uid="{00000000-0005-0000-0000-00001F180000}"/>
    <cellStyle name="差_表7_03淄博 3" xfId="15955" xr:uid="{00000000-0005-0000-0000-000020180000}"/>
    <cellStyle name="差_表7_06烟台" xfId="15956" xr:uid="{00000000-0005-0000-0000-000021180000}"/>
    <cellStyle name="差_表7_06烟台 2" xfId="15957" xr:uid="{00000000-0005-0000-0000-000022180000}"/>
    <cellStyle name="差_表7_06烟台 3" xfId="15958" xr:uid="{00000000-0005-0000-0000-000023180000}"/>
    <cellStyle name="差_表7_青岛市2015年地方预算报表（报财政部）" xfId="15959" xr:uid="{00000000-0005-0000-0000-000024180000}"/>
    <cellStyle name="差_表7_青岛市2015年地方预算报表（报财政部） 2" xfId="15960" xr:uid="{00000000-0005-0000-0000-000025180000}"/>
    <cellStyle name="差_表7_青岛市2015年地方预算报表（报财政部） 3" xfId="15961" xr:uid="{00000000-0005-0000-0000-000026180000}"/>
    <cellStyle name="差_表8" xfId="15962" xr:uid="{00000000-0005-0000-0000-000027180000}"/>
    <cellStyle name="差_表8 2" xfId="15963" xr:uid="{00000000-0005-0000-0000-000028180000}"/>
    <cellStyle name="差_表8 3" xfId="15964" xr:uid="{00000000-0005-0000-0000-000029180000}"/>
    <cellStyle name="差_表8_00青岛" xfId="15965" xr:uid="{00000000-0005-0000-0000-00002A180000}"/>
    <cellStyle name="差_表8_00青岛 2" xfId="15966" xr:uid="{00000000-0005-0000-0000-00002B180000}"/>
    <cellStyle name="差_表8_00青岛 3" xfId="15967" xr:uid="{00000000-0005-0000-0000-00002C180000}"/>
    <cellStyle name="差_表8_03淄博" xfId="15968" xr:uid="{00000000-0005-0000-0000-00002D180000}"/>
    <cellStyle name="差_表8_03淄博 2" xfId="15969" xr:uid="{00000000-0005-0000-0000-00002E180000}"/>
    <cellStyle name="差_表8_03淄博 3" xfId="15970" xr:uid="{00000000-0005-0000-0000-00002F180000}"/>
    <cellStyle name="差_表8_06烟台" xfId="15971" xr:uid="{00000000-0005-0000-0000-000030180000}"/>
    <cellStyle name="差_表8_06烟台 2" xfId="15972" xr:uid="{00000000-0005-0000-0000-000031180000}"/>
    <cellStyle name="差_表8_06烟台 3" xfId="15973" xr:uid="{00000000-0005-0000-0000-000032180000}"/>
    <cellStyle name="差_表8_青岛市2015年地方预算报表（报财政部）" xfId="15974" xr:uid="{00000000-0005-0000-0000-000033180000}"/>
    <cellStyle name="差_表8_青岛市2015年地方预算报表（报财政部） 2" xfId="15975" xr:uid="{00000000-0005-0000-0000-000034180000}"/>
    <cellStyle name="差_表8_青岛市2015年地方预算报表（报财政部） 3" xfId="15976" xr:uid="{00000000-0005-0000-0000-000035180000}"/>
    <cellStyle name="差_表9" xfId="15977" xr:uid="{00000000-0005-0000-0000-000036180000}"/>
    <cellStyle name="差_表9 2" xfId="15978" xr:uid="{00000000-0005-0000-0000-000037180000}"/>
    <cellStyle name="差_表9 3" xfId="15979" xr:uid="{00000000-0005-0000-0000-000038180000}"/>
    <cellStyle name="差_表9_00青岛" xfId="15980" xr:uid="{00000000-0005-0000-0000-000039180000}"/>
    <cellStyle name="差_表9_00青岛 2" xfId="15981" xr:uid="{00000000-0005-0000-0000-00003A180000}"/>
    <cellStyle name="差_表9_00青岛 3" xfId="15982" xr:uid="{00000000-0005-0000-0000-00003B180000}"/>
    <cellStyle name="差_表9_03淄博" xfId="15983" xr:uid="{00000000-0005-0000-0000-00003C180000}"/>
    <cellStyle name="差_表9_03淄博 2" xfId="15984" xr:uid="{00000000-0005-0000-0000-00003D180000}"/>
    <cellStyle name="差_表9_03淄博 3" xfId="15985" xr:uid="{00000000-0005-0000-0000-00003E180000}"/>
    <cellStyle name="差_表9_06烟台" xfId="15986" xr:uid="{00000000-0005-0000-0000-00003F180000}"/>
    <cellStyle name="差_表9_06烟台 2" xfId="15987" xr:uid="{00000000-0005-0000-0000-000040180000}"/>
    <cellStyle name="差_表9_06烟台 3" xfId="15988" xr:uid="{00000000-0005-0000-0000-000041180000}"/>
    <cellStyle name="差_表9_表1全区收入执行 " xfId="15989" xr:uid="{00000000-0005-0000-0000-000042180000}"/>
    <cellStyle name="差_表9_表1全区收入执行  2" xfId="15990" xr:uid="{00000000-0005-0000-0000-000043180000}"/>
    <cellStyle name="差_表9_表1全区收入执行  3" xfId="15991" xr:uid="{00000000-0005-0000-0000-000044180000}"/>
    <cellStyle name="差_表9_表6基金支出执行" xfId="15992" xr:uid="{00000000-0005-0000-0000-000045180000}"/>
    <cellStyle name="差_表9_表6基金支出执行 2" xfId="15993" xr:uid="{00000000-0005-0000-0000-000046180000}"/>
    <cellStyle name="差_表9_表6基金支出执行 3" xfId="15994" xr:uid="{00000000-0005-0000-0000-000047180000}"/>
    <cellStyle name="差_表八" xfId="28452" xr:uid="{00000000-0005-0000-0000-000048180000}"/>
    <cellStyle name="差_表八 2" xfId="28453" xr:uid="{00000000-0005-0000-0000-000049180000}"/>
    <cellStyle name="差_表二" xfId="28454" xr:uid="{00000000-0005-0000-0000-00004A180000}"/>
    <cellStyle name="差_表二（格式调整，以此为准）" xfId="15995" xr:uid="{00000000-0005-0000-0000-00004B180000}"/>
    <cellStyle name="差_表二（格式调整，以此为准） 2" xfId="15996" xr:uid="{00000000-0005-0000-0000-00004C180000}"/>
    <cellStyle name="差_表二（格式调整，以此为准） 3" xfId="15997" xr:uid="{00000000-0005-0000-0000-00004D180000}"/>
    <cellStyle name="差_表间审核公式" xfId="15998" xr:uid="{00000000-0005-0000-0000-00004E180000}"/>
    <cellStyle name="差_表间审核公式 2" xfId="15999" xr:uid="{00000000-0005-0000-0000-00004F180000}"/>
    <cellStyle name="差_表间审核公式 3" xfId="16000" xr:uid="{00000000-0005-0000-0000-000050180000}"/>
    <cellStyle name="差_表间审核公式_07潍坊" xfId="16001" xr:uid="{00000000-0005-0000-0000-000051180000}"/>
    <cellStyle name="差_表间审核公式_07潍坊 2" xfId="16002" xr:uid="{00000000-0005-0000-0000-000052180000}"/>
    <cellStyle name="差_表间审核公式_07潍坊 3" xfId="16003" xr:uid="{00000000-0005-0000-0000-000053180000}"/>
    <cellStyle name="差_表九" xfId="28455" xr:uid="{00000000-0005-0000-0000-000054180000}"/>
    <cellStyle name="差_表六 (1)" xfId="28456" xr:uid="{00000000-0005-0000-0000-000055180000}"/>
    <cellStyle name="差_表六（2)" xfId="28457" xr:uid="{00000000-0005-0000-0000-000056180000}"/>
    <cellStyle name="差_表内审核公式" xfId="16004" xr:uid="{00000000-0005-0000-0000-000057180000}"/>
    <cellStyle name="差_表内审核公式 2" xfId="16005" xr:uid="{00000000-0005-0000-0000-000058180000}"/>
    <cellStyle name="差_表内审核公式 3" xfId="16006" xr:uid="{00000000-0005-0000-0000-000059180000}"/>
    <cellStyle name="差_表内审核公式 新！" xfId="16007" xr:uid="{00000000-0005-0000-0000-00005A180000}"/>
    <cellStyle name="差_表内审核公式 新！ 2" xfId="16008" xr:uid="{00000000-0005-0000-0000-00005B180000}"/>
    <cellStyle name="差_表内审核公式 新！ 3" xfId="16009" xr:uid="{00000000-0005-0000-0000-00005C180000}"/>
    <cellStyle name="差_表内审核公式 新！_09泰安" xfId="16010" xr:uid="{00000000-0005-0000-0000-00005D180000}"/>
    <cellStyle name="差_表内审核公式 新！_09泰安 2" xfId="16011" xr:uid="{00000000-0005-0000-0000-00005E180000}"/>
    <cellStyle name="差_表内审核公式 新！_09泰安 3" xfId="16012" xr:uid="{00000000-0005-0000-0000-00005F180000}"/>
    <cellStyle name="差_表七 (1)" xfId="28458" xr:uid="{00000000-0005-0000-0000-000060180000}"/>
    <cellStyle name="差_表七(2)" xfId="28459" xr:uid="{00000000-0005-0000-0000-000061180000}"/>
    <cellStyle name="差_表三" xfId="28460" xr:uid="{00000000-0005-0000-0000-000062180000}"/>
    <cellStyle name="差_表十" xfId="28461" xr:uid="{00000000-0005-0000-0000-000063180000}"/>
    <cellStyle name="差_表十二" xfId="28462" xr:uid="{00000000-0005-0000-0000-000064180000}"/>
    <cellStyle name="差_表十一" xfId="28463" xr:uid="{00000000-0005-0000-0000-000065180000}"/>
    <cellStyle name="差_表四" xfId="28464" xr:uid="{00000000-0005-0000-0000-000066180000}"/>
    <cellStyle name="差_表五" xfId="28465" xr:uid="{00000000-0005-0000-0000-000067180000}"/>
    <cellStyle name="差_表一" xfId="28466" xr:uid="{00000000-0005-0000-0000-000068180000}"/>
    <cellStyle name="差_滨州" xfId="16013" xr:uid="{00000000-0005-0000-0000-000069180000}"/>
    <cellStyle name="差_博山区" xfId="16014" xr:uid="{00000000-0005-0000-0000-00006A180000}"/>
    <cellStyle name="差_博山区 2" xfId="16015" xr:uid="{00000000-0005-0000-0000-00006B180000}"/>
    <cellStyle name="差_博山区 3" xfId="16016" xr:uid="{00000000-0005-0000-0000-00006C180000}"/>
    <cellStyle name="差_曹县2015年预算表格" xfId="16017" xr:uid="{00000000-0005-0000-0000-00006D180000}"/>
    <cellStyle name="差_曹县2015年预算表格 2" xfId="16018" xr:uid="{00000000-0005-0000-0000-00006E180000}"/>
    <cellStyle name="差_曹县2015年预算表格 3" xfId="16019" xr:uid="{00000000-0005-0000-0000-00006F180000}"/>
    <cellStyle name="差_曹县2019年地方预算报表0320" xfId="27797" xr:uid="{00000000-0005-0000-0000-000070180000}"/>
    <cellStyle name="差_曹县2020年地方财政预算表" xfId="28467" xr:uid="{00000000-0005-0000-0000-000071180000}"/>
    <cellStyle name="差_城阳" xfId="16020" xr:uid="{00000000-0005-0000-0000-000072180000}"/>
    <cellStyle name="差_城阳 2" xfId="16021" xr:uid="{00000000-0005-0000-0000-000073180000}"/>
    <cellStyle name="差_城阳 3" xfId="16022" xr:uid="{00000000-0005-0000-0000-000074180000}"/>
    <cellStyle name="差_城阳区" xfId="16023" xr:uid="{00000000-0005-0000-0000-000075180000}"/>
    <cellStyle name="差_城阳区 2" xfId="16024" xr:uid="{00000000-0005-0000-0000-000076180000}"/>
    <cellStyle name="差_城阳区 3" xfId="16025" xr:uid="{00000000-0005-0000-0000-000077180000}"/>
    <cellStyle name="差_定陶2020年地方财政预算表" xfId="28468" xr:uid="{00000000-0005-0000-0000-000078180000}"/>
    <cellStyle name="差_定陶2020年地方财政预算表422二次修改" xfId="28469" xr:uid="{00000000-0005-0000-0000-000079180000}"/>
    <cellStyle name="差_定陶区2019年地方预算报表表内公式0320" xfId="27798" xr:uid="{00000000-0005-0000-0000-00007A180000}"/>
    <cellStyle name="差_定陶县 2015年预算表格（2015.3.17）" xfId="16026" xr:uid="{00000000-0005-0000-0000-00007B180000}"/>
    <cellStyle name="差_定陶县 2015年预算表格（2015.3.17） 2" xfId="16027" xr:uid="{00000000-0005-0000-0000-00007C180000}"/>
    <cellStyle name="差_定陶县 2015年预算表格（2015.3.17） 3" xfId="16028" xr:uid="{00000000-0005-0000-0000-00007D180000}"/>
    <cellStyle name="差_定陶县 2015年预算表格（2015.3.17修改1）" xfId="16029" xr:uid="{00000000-0005-0000-0000-00007E180000}"/>
    <cellStyle name="差_定陶县 2015年预算表格（2015.3.17修改1） 2" xfId="16030" xr:uid="{00000000-0005-0000-0000-00007F180000}"/>
    <cellStyle name="差_定陶县 2015年预算表格（2015.3.17修改1） 3" xfId="16031" xr:uid="{00000000-0005-0000-0000-000080180000}"/>
    <cellStyle name="差_定陶县 2015年预算表格（2015.3.17修改zz）" xfId="16032" xr:uid="{00000000-0005-0000-0000-000081180000}"/>
    <cellStyle name="差_定陶县 2015年预算表格（2015.3.17修改zz） 2" xfId="16033" xr:uid="{00000000-0005-0000-0000-000082180000}"/>
    <cellStyle name="差_定陶县 2015年预算表格（2015.3.17修改zz） 3" xfId="16034" xr:uid="{00000000-0005-0000-0000-000083180000}"/>
    <cellStyle name="差_东明县2015年地方财政预算(0316)" xfId="16035" xr:uid="{00000000-0005-0000-0000-000084180000}"/>
    <cellStyle name="差_东明县2015年地方财政预算(0316) 2" xfId="16036" xr:uid="{00000000-0005-0000-0000-000085180000}"/>
    <cellStyle name="差_东明县2015年地方财政预算(0316) 3" xfId="16037" xr:uid="{00000000-0005-0000-0000-000086180000}"/>
    <cellStyle name="差_东明县2020年地方财政预算表4-22" xfId="28470" xr:uid="{00000000-0005-0000-0000-000087180000}"/>
    <cellStyle name="差_封面" xfId="16038" xr:uid="{00000000-0005-0000-0000-000088180000}"/>
    <cellStyle name="差_封面 2" xfId="16039" xr:uid="{00000000-0005-0000-0000-000089180000}"/>
    <cellStyle name="差_封面 3" xfId="16040" xr:uid="{00000000-0005-0000-0000-00008A180000}"/>
    <cellStyle name="差_福山区 " xfId="16041" xr:uid="{00000000-0005-0000-0000-00008B180000}"/>
    <cellStyle name="差_福山区  2" xfId="16042" xr:uid="{00000000-0005-0000-0000-00008C180000}"/>
    <cellStyle name="差_福山区  3" xfId="16043" xr:uid="{00000000-0005-0000-0000-00008D180000}"/>
    <cellStyle name="差_附表" xfId="16044" xr:uid="{00000000-0005-0000-0000-00008E180000}"/>
    <cellStyle name="差_附表 2" xfId="16045" xr:uid="{00000000-0005-0000-0000-00008F180000}"/>
    <cellStyle name="差_附表 3" xfId="16046" xr:uid="{00000000-0005-0000-0000-000090180000}"/>
    <cellStyle name="差_钢城" xfId="27799" xr:uid="{00000000-0005-0000-0000-000091180000}"/>
    <cellStyle name="差_高青县" xfId="16047" xr:uid="{00000000-0005-0000-0000-000092180000}"/>
    <cellStyle name="差_高青县 2" xfId="16048" xr:uid="{00000000-0005-0000-0000-000093180000}"/>
    <cellStyle name="差_高青县 3" xfId="16049" xr:uid="{00000000-0005-0000-0000-000094180000}"/>
    <cellStyle name="差_高新" xfId="27800" xr:uid="{00000000-0005-0000-0000-000095180000}"/>
    <cellStyle name="差_高新区" xfId="16050" xr:uid="{00000000-0005-0000-0000-000096180000}"/>
    <cellStyle name="差_高新区 2" xfId="16051" xr:uid="{00000000-0005-0000-0000-000097180000}"/>
    <cellStyle name="差_高新区 3" xfId="16052" xr:uid="{00000000-0005-0000-0000-000098180000}"/>
    <cellStyle name="差_高新区_龙口修改15" xfId="16053" xr:uid="{00000000-0005-0000-0000-000099180000}"/>
    <cellStyle name="差_高新区_龙口修改15 2" xfId="16054" xr:uid="{00000000-0005-0000-0000-00009A180000}"/>
    <cellStyle name="差_高新区_龙口修改15 3" xfId="16055" xr:uid="{00000000-0005-0000-0000-00009B180000}"/>
    <cellStyle name="差_海阳市" xfId="16056" xr:uid="{00000000-0005-0000-0000-00009C180000}"/>
    <cellStyle name="差_海阳市 2" xfId="16057" xr:uid="{00000000-0005-0000-0000-00009D180000}"/>
    <cellStyle name="差_海阳市 3" xfId="16058" xr:uid="{00000000-0005-0000-0000-00009E180000}"/>
    <cellStyle name="差_海阳市_龙口修改15" xfId="16059" xr:uid="{00000000-0005-0000-0000-00009F180000}"/>
    <cellStyle name="差_海阳市_龙口修改15 2" xfId="16060" xr:uid="{00000000-0005-0000-0000-0000A0180000}"/>
    <cellStyle name="差_海阳市_龙口修改15 3" xfId="16061" xr:uid="{00000000-0005-0000-0000-0000A1180000}"/>
    <cellStyle name="差_槐荫" xfId="16062" xr:uid="{00000000-0005-0000-0000-0000A2180000}"/>
    <cellStyle name="差_槐荫 2" xfId="16063" xr:uid="{00000000-0005-0000-0000-0000A3180000}"/>
    <cellStyle name="差_槐荫 3" xfId="16064" xr:uid="{00000000-0005-0000-0000-0000A4180000}"/>
    <cellStyle name="差_槐荫 4" xfId="27801" xr:uid="{00000000-0005-0000-0000-0000A5180000}"/>
    <cellStyle name="差_桓台" xfId="16065" xr:uid="{00000000-0005-0000-0000-0000A6180000}"/>
    <cellStyle name="差_桓台 2" xfId="16066" xr:uid="{00000000-0005-0000-0000-0000A7180000}"/>
    <cellStyle name="差_桓台 3" xfId="16067" xr:uid="{00000000-0005-0000-0000-0000A8180000}"/>
    <cellStyle name="差_黄岛" xfId="16068" xr:uid="{00000000-0005-0000-0000-0000A9180000}"/>
    <cellStyle name="差_黄岛 2" xfId="16069" xr:uid="{00000000-0005-0000-0000-0000AA180000}"/>
    <cellStyle name="差_黄岛 3" xfId="16070" xr:uid="{00000000-0005-0000-0000-0000AB180000}"/>
    <cellStyle name="差_即墨" xfId="16071" xr:uid="{00000000-0005-0000-0000-0000AC180000}"/>
    <cellStyle name="差_即墨 2" xfId="16072" xr:uid="{00000000-0005-0000-0000-0000AD180000}"/>
    <cellStyle name="差_即墨 3" xfId="16073" xr:uid="{00000000-0005-0000-0000-0000AE180000}"/>
    <cellStyle name="差_胶州" xfId="16074" xr:uid="{00000000-0005-0000-0000-0000AF180000}"/>
    <cellStyle name="差_胶州 2" xfId="16075" xr:uid="{00000000-0005-0000-0000-0000B0180000}"/>
    <cellStyle name="差_胶州 3" xfId="16076" xr:uid="{00000000-0005-0000-0000-0000B1180000}"/>
    <cellStyle name="差_景区" xfId="16077" xr:uid="{00000000-0005-0000-0000-0000B2180000}"/>
    <cellStyle name="差_景区 2" xfId="16078" xr:uid="{00000000-0005-0000-0000-0000B3180000}"/>
    <cellStyle name="差_景区 3" xfId="16079" xr:uid="{00000000-0005-0000-0000-0000B4180000}"/>
    <cellStyle name="差_巨野-2020年地方财政预算表4.22" xfId="28471" xr:uid="{00000000-0005-0000-0000-0000B5180000}"/>
    <cellStyle name="差_巨野-2020年地方财政预算表4.22修改" xfId="28472" xr:uid="{00000000-0005-0000-0000-0000B6180000}"/>
    <cellStyle name="差_巨野县2015预算表" xfId="16080" xr:uid="{00000000-0005-0000-0000-0000B7180000}"/>
    <cellStyle name="差_巨野县2015预算表 2" xfId="16081" xr:uid="{00000000-0005-0000-0000-0000B8180000}"/>
    <cellStyle name="差_巨野县2015预算表 3" xfId="16082" xr:uid="{00000000-0005-0000-0000-0000B9180000}"/>
    <cellStyle name="差_鄄城2014年预算附表" xfId="16083" xr:uid="{00000000-0005-0000-0000-0000BA180000}"/>
    <cellStyle name="差_鄄城2014年预算附表 2" xfId="16084" xr:uid="{00000000-0005-0000-0000-0000BB180000}"/>
    <cellStyle name="差_鄄城2014年预算附表 3" xfId="16085" xr:uid="{00000000-0005-0000-0000-0000BC180000}"/>
    <cellStyle name="差_鄄城县2019年地方预算报表  3.20日" xfId="27802" xr:uid="{00000000-0005-0000-0000-0000BD180000}"/>
    <cellStyle name="差_开发区" xfId="16086" xr:uid="{00000000-0005-0000-0000-0000BE180000}"/>
    <cellStyle name="差_开发区 2" xfId="16087" xr:uid="{00000000-0005-0000-0000-0000BF180000}"/>
    <cellStyle name="差_开发区 3" xfId="16088" xr:uid="{00000000-0005-0000-0000-0000C0180000}"/>
    <cellStyle name="差_开发区_龙口修改15" xfId="16089" xr:uid="{00000000-0005-0000-0000-0000C1180000}"/>
    <cellStyle name="差_开发区_龙口修改15 2" xfId="16090" xr:uid="{00000000-0005-0000-0000-0000C2180000}"/>
    <cellStyle name="差_开发区_龙口修改15 3" xfId="16091" xr:uid="{00000000-0005-0000-0000-0000C3180000}"/>
    <cellStyle name="差_开发区2015年预算表格（20141222）新" xfId="16092" xr:uid="{00000000-0005-0000-0000-0000C4180000}"/>
    <cellStyle name="差_开发区2015年预算表格（20141222）新 2" xfId="16093" xr:uid="{00000000-0005-0000-0000-0000C5180000}"/>
    <cellStyle name="差_开发区2015年预算表格（20141222）新 3" xfId="16094" xr:uid="{00000000-0005-0000-0000-0000C6180000}"/>
    <cellStyle name="差_垦利区 2019年地方财政预算表(2)" xfId="27803" xr:uid="{00000000-0005-0000-0000-0000C7180000}"/>
    <cellStyle name="差_莱城" xfId="27804" xr:uid="{00000000-0005-0000-0000-0000C8180000}"/>
    <cellStyle name="差_莱山区" xfId="16095" xr:uid="{00000000-0005-0000-0000-0000C9180000}"/>
    <cellStyle name="差_莱山区 2" xfId="16096" xr:uid="{00000000-0005-0000-0000-0000CA180000}"/>
    <cellStyle name="差_莱山区 3" xfId="16097" xr:uid="{00000000-0005-0000-0000-0000CB180000}"/>
    <cellStyle name="差_莱山区_龙口修改15" xfId="16098" xr:uid="{00000000-0005-0000-0000-0000CC180000}"/>
    <cellStyle name="差_莱山区_龙口修改15 2" xfId="16099" xr:uid="{00000000-0005-0000-0000-0000CD180000}"/>
    <cellStyle name="差_莱山区_龙口修改15 3" xfId="16100" xr:uid="{00000000-0005-0000-0000-0000CE180000}"/>
    <cellStyle name="差_莱芜" xfId="16101" xr:uid="{00000000-0005-0000-0000-0000CF180000}"/>
    <cellStyle name="差_莱芜 2" xfId="16102" xr:uid="{00000000-0005-0000-0000-0000D0180000}"/>
    <cellStyle name="差_莱芜 3" xfId="16103" xr:uid="{00000000-0005-0000-0000-0000D1180000}"/>
    <cellStyle name="差_莱西" xfId="16104" xr:uid="{00000000-0005-0000-0000-0000D2180000}"/>
    <cellStyle name="差_莱西 2" xfId="16105" xr:uid="{00000000-0005-0000-0000-0000D3180000}"/>
    <cellStyle name="差_莱西 3" xfId="16106" xr:uid="{00000000-0005-0000-0000-0000D4180000}"/>
    <cellStyle name="差_莱阳市" xfId="16107" xr:uid="{00000000-0005-0000-0000-0000D5180000}"/>
    <cellStyle name="差_莱阳市 2" xfId="16108" xr:uid="{00000000-0005-0000-0000-0000D6180000}"/>
    <cellStyle name="差_莱阳市 3" xfId="16109" xr:uid="{00000000-0005-0000-0000-0000D7180000}"/>
    <cellStyle name="差_莱阳市_龙口修改15" xfId="16110" xr:uid="{00000000-0005-0000-0000-0000D8180000}"/>
    <cellStyle name="差_莱阳市_龙口修改15 2" xfId="16111" xr:uid="{00000000-0005-0000-0000-0000D9180000}"/>
    <cellStyle name="差_莱阳市_龙口修改15 3" xfId="16112" xr:uid="{00000000-0005-0000-0000-0000DA180000}"/>
    <cellStyle name="差_莱州市" xfId="16113" xr:uid="{00000000-0005-0000-0000-0000DB180000}"/>
    <cellStyle name="差_莱州市 2" xfId="16114" xr:uid="{00000000-0005-0000-0000-0000DC180000}"/>
    <cellStyle name="差_莱州市 3" xfId="16115" xr:uid="{00000000-0005-0000-0000-0000DD180000}"/>
    <cellStyle name="差_莱州市_龙口修改15" xfId="16116" xr:uid="{00000000-0005-0000-0000-0000DE180000}"/>
    <cellStyle name="差_莱州市_龙口修改15 2" xfId="16117" xr:uid="{00000000-0005-0000-0000-0000DF180000}"/>
    <cellStyle name="差_莱州市_龙口修改15 3" xfId="16118" xr:uid="{00000000-0005-0000-0000-0000E0180000}"/>
    <cellStyle name="差_崂山" xfId="16119" xr:uid="{00000000-0005-0000-0000-0000E1180000}"/>
    <cellStyle name="差_崂山 2" xfId="16120" xr:uid="{00000000-0005-0000-0000-0000E2180000}"/>
    <cellStyle name="差_崂山 3" xfId="16121" xr:uid="{00000000-0005-0000-0000-0000E3180000}"/>
    <cellStyle name="差_李沧" xfId="16122" xr:uid="{00000000-0005-0000-0000-0000E4180000}"/>
    <cellStyle name="差_李沧 2" xfId="16123" xr:uid="{00000000-0005-0000-0000-0000E5180000}"/>
    <cellStyle name="差_李沧 3" xfId="16124" xr:uid="{00000000-0005-0000-0000-0000E6180000}"/>
    <cellStyle name="差_李沧区" xfId="16125" xr:uid="{00000000-0005-0000-0000-0000E7180000}"/>
    <cellStyle name="差_李沧区 2" xfId="16126" xr:uid="{00000000-0005-0000-0000-0000E8180000}"/>
    <cellStyle name="差_李沧区 3" xfId="16127" xr:uid="{00000000-0005-0000-0000-0000E9180000}"/>
    <cellStyle name="差_历城" xfId="16128" xr:uid="{00000000-0005-0000-0000-0000EA180000}"/>
    <cellStyle name="差_历城 2" xfId="16129" xr:uid="{00000000-0005-0000-0000-0000EB180000}"/>
    <cellStyle name="差_历城 3" xfId="16130" xr:uid="{00000000-0005-0000-0000-0000EC180000}"/>
    <cellStyle name="差_历城 4" xfId="27805" xr:uid="{00000000-0005-0000-0000-0000ED180000}"/>
    <cellStyle name="差_历下" xfId="16131" xr:uid="{00000000-0005-0000-0000-0000EE180000}"/>
    <cellStyle name="差_历下 2" xfId="16132" xr:uid="{00000000-0005-0000-0000-0000EF180000}"/>
    <cellStyle name="差_历下 3" xfId="16133" xr:uid="{00000000-0005-0000-0000-0000F0180000}"/>
    <cellStyle name="差_利津县 2019年地方财政预算表(2)" xfId="27806" xr:uid="{00000000-0005-0000-0000-0000F1180000}"/>
    <cellStyle name="差_聊城" xfId="16134" xr:uid="{00000000-0005-0000-0000-0000F2180000}"/>
    <cellStyle name="差_聊城 2" xfId="16135" xr:uid="{00000000-0005-0000-0000-0000F3180000}"/>
    <cellStyle name="差_聊城 3" xfId="16136" xr:uid="{00000000-0005-0000-0000-0000F4180000}"/>
    <cellStyle name="差_临港区" xfId="28473" xr:uid="{00000000-0005-0000-0000-0000F5180000}"/>
    <cellStyle name="差_临沭县" xfId="28474" xr:uid="{00000000-0005-0000-0000-0000F6180000}"/>
    <cellStyle name="差_临淄区" xfId="16137" xr:uid="{00000000-0005-0000-0000-0000F7180000}"/>
    <cellStyle name="差_临淄区 2" xfId="16138" xr:uid="{00000000-0005-0000-0000-0000F8180000}"/>
    <cellStyle name="差_临淄区 3" xfId="16139" xr:uid="{00000000-0005-0000-0000-0000F9180000}"/>
    <cellStyle name="差_罗庄区" xfId="28475" xr:uid="{00000000-0005-0000-0000-0000FA180000}"/>
    <cellStyle name="差_牟平区" xfId="16140" xr:uid="{00000000-0005-0000-0000-0000FB180000}"/>
    <cellStyle name="差_牟平区 2" xfId="16141" xr:uid="{00000000-0005-0000-0000-0000FC180000}"/>
    <cellStyle name="差_牟平区 3" xfId="16142" xr:uid="{00000000-0005-0000-0000-0000FD180000}"/>
    <cellStyle name="差_牟平区_龙口修改15" xfId="16143" xr:uid="{00000000-0005-0000-0000-0000FE180000}"/>
    <cellStyle name="差_牟平区_龙口修改15 2" xfId="16144" xr:uid="{00000000-0005-0000-0000-0000FF180000}"/>
    <cellStyle name="差_牟平区_龙口修改15 3" xfId="16145" xr:uid="{00000000-0005-0000-0000-000000190000}"/>
    <cellStyle name="差_目录" xfId="16146" xr:uid="{00000000-0005-0000-0000-000001190000}"/>
    <cellStyle name="差_目录 2" xfId="16147" xr:uid="{00000000-0005-0000-0000-000002190000}"/>
    <cellStyle name="差_目录 3" xfId="16148" xr:uid="{00000000-0005-0000-0000-000003190000}"/>
    <cellStyle name="差_农高区 2019年地方财政预算报表(2)" xfId="27807" xr:uid="{00000000-0005-0000-0000-000004190000}"/>
    <cellStyle name="差_蓬莱市" xfId="16149" xr:uid="{00000000-0005-0000-0000-000005190000}"/>
    <cellStyle name="差_蓬莱市 2" xfId="16150" xr:uid="{00000000-0005-0000-0000-000006190000}"/>
    <cellStyle name="差_蓬莱市 3" xfId="16151" xr:uid="{00000000-0005-0000-0000-000007190000}"/>
    <cellStyle name="差_蓬莱市_龙口修改15" xfId="16152" xr:uid="{00000000-0005-0000-0000-000008190000}"/>
    <cellStyle name="差_蓬莱市_龙口修改15 2" xfId="16153" xr:uid="{00000000-0005-0000-0000-000009190000}"/>
    <cellStyle name="差_蓬莱市_龙口修改15 3" xfId="16154" xr:uid="{00000000-0005-0000-0000-00000A190000}"/>
    <cellStyle name="差_平度" xfId="16155" xr:uid="{00000000-0005-0000-0000-00000B190000}"/>
    <cellStyle name="差_平度 2" xfId="16156" xr:uid="{00000000-0005-0000-0000-00000C190000}"/>
    <cellStyle name="差_平度 3" xfId="16157" xr:uid="{00000000-0005-0000-0000-00000D190000}"/>
    <cellStyle name="差_平邑" xfId="16158" xr:uid="{00000000-0005-0000-0000-00000E190000}"/>
    <cellStyle name="差_平邑 2" xfId="16159" xr:uid="{00000000-0005-0000-0000-00000F190000}"/>
    <cellStyle name="差_平邑 3" xfId="16160" xr:uid="{00000000-0005-0000-0000-000010190000}"/>
    <cellStyle name="差_平邑_2014年省本级支出预算执行情况表（同口径，12月31日定稿）" xfId="16161" xr:uid="{00000000-0005-0000-0000-000011190000}"/>
    <cellStyle name="差_平邑_2014年省本级支出预算执行情况表（同口径，12月31日定稿） 2" xfId="16162" xr:uid="{00000000-0005-0000-0000-000012190000}"/>
    <cellStyle name="差_平邑_2014年省本级支出预算执行情况表（同口径，12月31日定稿） 3" xfId="16163" xr:uid="{00000000-0005-0000-0000-000013190000}"/>
    <cellStyle name="差_平邑_3-2015年人代会预算表格（拟向预工委汇报）" xfId="16164" xr:uid="{00000000-0005-0000-0000-000014190000}"/>
    <cellStyle name="差_平邑_3-2015年人代会预算表格（拟向预工委汇报） 2" xfId="16165" xr:uid="{00000000-0005-0000-0000-000015190000}"/>
    <cellStyle name="差_平邑_3-2015年人代会预算表格（拟向预工委汇报） 3" xfId="16166" xr:uid="{00000000-0005-0000-0000-000016190000}"/>
    <cellStyle name="差_平阴" xfId="27808" xr:uid="{00000000-0005-0000-0000-000017190000}"/>
    <cellStyle name="差_凭证打印－一般预算" xfId="16167" xr:uid="{00000000-0005-0000-0000-000018190000}"/>
    <cellStyle name="差_凭证打印－一般预算 2" xfId="16168" xr:uid="{00000000-0005-0000-0000-000019190000}"/>
    <cellStyle name="差_凭证打印－一般预算 2 2" xfId="16169" xr:uid="{00000000-0005-0000-0000-00001A190000}"/>
    <cellStyle name="差_凭证打印－一般预算 2 2 2" xfId="16170" xr:uid="{00000000-0005-0000-0000-00001B190000}"/>
    <cellStyle name="差_凭证打印－一般预算 2_龙口修改15" xfId="16171" xr:uid="{00000000-0005-0000-0000-00001C190000}"/>
    <cellStyle name="差_凭证打印－一般预算 2_龙口修改15 2" xfId="16172" xr:uid="{00000000-0005-0000-0000-00001D190000}"/>
    <cellStyle name="差_凭证打印－一般预算 2_龙口修改15 2 2" xfId="16173" xr:uid="{00000000-0005-0000-0000-00001E190000}"/>
    <cellStyle name="差_凭证打印－一般预算 3" xfId="16174" xr:uid="{00000000-0005-0000-0000-00001F190000}"/>
    <cellStyle name="差_凭证打印－一般预算 3 2" xfId="16175" xr:uid="{00000000-0005-0000-0000-000020190000}"/>
    <cellStyle name="差_凭证打印－一般预算_龙口修改15" xfId="16176" xr:uid="{00000000-0005-0000-0000-000021190000}"/>
    <cellStyle name="差_凭证打印－一般预算_龙口修改15 2" xfId="16177" xr:uid="{00000000-0005-0000-0000-000022190000}"/>
    <cellStyle name="差_凭证打印－一般预算_龙口修改15 2 2" xfId="16178" xr:uid="{00000000-0005-0000-0000-000023190000}"/>
    <cellStyle name="差_栖霞市" xfId="16179" xr:uid="{00000000-0005-0000-0000-000024190000}"/>
    <cellStyle name="差_栖霞市 2" xfId="16180" xr:uid="{00000000-0005-0000-0000-000025190000}"/>
    <cellStyle name="差_栖霞市 3" xfId="16181" xr:uid="{00000000-0005-0000-0000-000026190000}"/>
    <cellStyle name="差_栖霞市_龙口修改15" xfId="16182" xr:uid="{00000000-0005-0000-0000-000027190000}"/>
    <cellStyle name="差_栖霞市_龙口修改15 2" xfId="16183" xr:uid="{00000000-0005-0000-0000-000028190000}"/>
    <cellStyle name="差_栖霞市_龙口修改15 3" xfId="16184" xr:uid="{00000000-0005-0000-0000-000029190000}"/>
    <cellStyle name="差_青岛" xfId="16185" xr:uid="{00000000-0005-0000-0000-00002A190000}"/>
    <cellStyle name="差_青岛 2" xfId="16186" xr:uid="{00000000-0005-0000-0000-00002B190000}"/>
    <cellStyle name="差_青岛 3" xfId="16187" xr:uid="{00000000-0005-0000-0000-00002C190000}"/>
    <cellStyle name="差_青岛市本级（3.15）" xfId="16188" xr:uid="{00000000-0005-0000-0000-00002D190000}"/>
    <cellStyle name="差_青岛市本级（3.15） 2" xfId="16189" xr:uid="{00000000-0005-0000-0000-00002E190000}"/>
    <cellStyle name="差_青岛市本级（3.15） 3" xfId="16190" xr:uid="{00000000-0005-0000-0000-00002F190000}"/>
    <cellStyle name="差_全市汇总" xfId="16191" xr:uid="{00000000-0005-0000-0000-000030190000}"/>
    <cellStyle name="差_全市汇总 2" xfId="16192" xr:uid="{00000000-0005-0000-0000-000031190000}"/>
    <cellStyle name="差_全市汇总 3" xfId="16193" xr:uid="{00000000-0005-0000-0000-000032190000}"/>
    <cellStyle name="差_全市汇总（朱处修改后表3定稿）" xfId="16194" xr:uid="{00000000-0005-0000-0000-000033190000}"/>
    <cellStyle name="差_全市汇总（朱处修改后表3定稿） 2" xfId="16195" xr:uid="{00000000-0005-0000-0000-000034190000}"/>
    <cellStyle name="差_全市汇总（朱处修改后表3定稿） 3" xfId="16196" xr:uid="{00000000-0005-0000-0000-000035190000}"/>
    <cellStyle name="差_商河" xfId="16197" xr:uid="{00000000-0005-0000-0000-000036190000}"/>
    <cellStyle name="差_商河 2" xfId="16198" xr:uid="{00000000-0005-0000-0000-000037190000}"/>
    <cellStyle name="差_商河 3" xfId="16199" xr:uid="{00000000-0005-0000-0000-000038190000}"/>
    <cellStyle name="差_市北" xfId="16200" xr:uid="{00000000-0005-0000-0000-000039190000}"/>
    <cellStyle name="差_市北 2" xfId="16201" xr:uid="{00000000-0005-0000-0000-00003A190000}"/>
    <cellStyle name="差_市北 3" xfId="16202" xr:uid="{00000000-0005-0000-0000-00003B190000}"/>
    <cellStyle name="差_市本级" xfId="16203" xr:uid="{00000000-0005-0000-0000-00003C190000}"/>
    <cellStyle name="差_市本级 2" xfId="16204" xr:uid="{00000000-0005-0000-0000-00003D190000}"/>
    <cellStyle name="差_市本级 3" xfId="16205" xr:uid="{00000000-0005-0000-0000-00003E190000}"/>
    <cellStyle name="差_市本级1" xfId="16206" xr:uid="{00000000-0005-0000-0000-00003F190000}"/>
    <cellStyle name="差_市本级1 2" xfId="16207" xr:uid="{00000000-0005-0000-0000-000040190000}"/>
    <cellStyle name="差_市本级1 3" xfId="16208" xr:uid="{00000000-0005-0000-0000-000041190000}"/>
    <cellStyle name="差_市本级1_龙口修改15" xfId="16209" xr:uid="{00000000-0005-0000-0000-000042190000}"/>
    <cellStyle name="差_市本级1_龙口修改15 2" xfId="16210" xr:uid="{00000000-0005-0000-0000-000043190000}"/>
    <cellStyle name="差_市本级1_龙口修改15 3" xfId="16211" xr:uid="{00000000-0005-0000-0000-000044190000}"/>
    <cellStyle name="差_市级3" xfId="28476" xr:uid="{00000000-0005-0000-0000-000045190000}"/>
    <cellStyle name="差_市南" xfId="16212" xr:uid="{00000000-0005-0000-0000-000046190000}"/>
    <cellStyle name="差_市南 2" xfId="16213" xr:uid="{00000000-0005-0000-0000-000047190000}"/>
    <cellStyle name="差_市南 3" xfId="16214" xr:uid="{00000000-0005-0000-0000-000048190000}"/>
    <cellStyle name="差_市直" xfId="16215" xr:uid="{00000000-0005-0000-0000-000049190000}"/>
    <cellStyle name="差_市直 2" xfId="16216" xr:uid="{00000000-0005-0000-0000-00004A190000}"/>
    <cellStyle name="差_市直 3" xfId="16217" xr:uid="{00000000-0005-0000-0000-00004B190000}"/>
    <cellStyle name="差_市直（填报）(预算)" xfId="16218" xr:uid="{00000000-0005-0000-0000-00004C190000}"/>
    <cellStyle name="差_市直（填报）(预算) 2" xfId="16219" xr:uid="{00000000-0005-0000-0000-00004D190000}"/>
    <cellStyle name="差_市直（填报）(预算) 3" xfId="16220" xr:uid="{00000000-0005-0000-0000-00004E190000}"/>
    <cellStyle name="差_市直2015年地方财政预算预算表20150316" xfId="16221" xr:uid="{00000000-0005-0000-0000-00004F190000}"/>
    <cellStyle name="差_市直2015年地方财政预算预算表20150316 2" xfId="16222" xr:uid="{00000000-0005-0000-0000-000050190000}"/>
    <cellStyle name="差_市直2015年地方财政预算预算表20150316 3" xfId="16223" xr:uid="{00000000-0005-0000-0000-000051190000}"/>
    <cellStyle name="差_市直2020年地方财政预算表" xfId="28477" xr:uid="{00000000-0005-0000-0000-000052190000}"/>
    <cellStyle name="差_市直2020年地方财政预算表422" xfId="28478" xr:uid="{00000000-0005-0000-0000-000053190000}"/>
    <cellStyle name="差_市中" xfId="16224" xr:uid="{00000000-0005-0000-0000-000054190000}"/>
    <cellStyle name="差_市中 2" xfId="16225" xr:uid="{00000000-0005-0000-0000-000055190000}"/>
    <cellStyle name="差_市中 3" xfId="16226" xr:uid="{00000000-0005-0000-0000-000056190000}"/>
    <cellStyle name="差_市中 4" xfId="27809" xr:uid="{00000000-0005-0000-0000-000057190000}"/>
    <cellStyle name="差_陶庄镇及其他各区收入2012" xfId="90" xr:uid="{00000000-0005-0000-0000-000058190000}"/>
    <cellStyle name="差_陶庄镇及其他各区收入2012 2" xfId="409" xr:uid="{00000000-0005-0000-0000-000059190000}"/>
    <cellStyle name="差_陶庄镇及其他各区收入2012 2 2" xfId="2874" xr:uid="{00000000-0005-0000-0000-00005A190000}"/>
    <cellStyle name="差_陶庄镇及其他各区收入2012 2 2 2" xfId="2875" xr:uid="{00000000-0005-0000-0000-00005B190000}"/>
    <cellStyle name="差_陶庄镇及其他各区收入2012 2 2 2 2" xfId="2876" xr:uid="{00000000-0005-0000-0000-00005C190000}"/>
    <cellStyle name="差_陶庄镇及其他各区收入2012 2 2 2 2 2" xfId="11370" xr:uid="{00000000-0005-0000-0000-00005D190000}"/>
    <cellStyle name="差_陶庄镇及其他各区收入2012 2 2 2 2 3" xfId="8464" xr:uid="{00000000-0005-0000-0000-00005E190000}"/>
    <cellStyle name="差_陶庄镇及其他各区收入2012 2 2 2 3" xfId="2877" xr:uid="{00000000-0005-0000-0000-00005F190000}"/>
    <cellStyle name="差_陶庄镇及其他各区收入2012 2 2 2 3 2" xfId="11371" xr:uid="{00000000-0005-0000-0000-000060190000}"/>
    <cellStyle name="差_陶庄镇及其他各区收入2012 2 2 3" xfId="2878" xr:uid="{00000000-0005-0000-0000-000061190000}"/>
    <cellStyle name="差_陶庄镇及其他各区收入2012 2 2 3 2" xfId="11372" xr:uid="{00000000-0005-0000-0000-000062190000}"/>
    <cellStyle name="差_陶庄镇及其他各区收入2012 2 2 3 3" xfId="8465" xr:uid="{00000000-0005-0000-0000-000063190000}"/>
    <cellStyle name="差_陶庄镇及其他各区收入2012 2 2 4" xfId="2879" xr:uid="{00000000-0005-0000-0000-000064190000}"/>
    <cellStyle name="差_陶庄镇及其他各区收入2012 2 2 4 2" xfId="11373" xr:uid="{00000000-0005-0000-0000-000065190000}"/>
    <cellStyle name="差_陶庄镇及其他各区收入2012 2 3" xfId="2880" xr:uid="{00000000-0005-0000-0000-000066190000}"/>
    <cellStyle name="差_陶庄镇及其他各区收入2012 2 3 2" xfId="2881" xr:uid="{00000000-0005-0000-0000-000067190000}"/>
    <cellStyle name="差_陶庄镇及其他各区收入2012 2 3 2 2" xfId="11374" xr:uid="{00000000-0005-0000-0000-000068190000}"/>
    <cellStyle name="差_陶庄镇及其他各区收入2012 2 3 2 3" xfId="8466" xr:uid="{00000000-0005-0000-0000-000069190000}"/>
    <cellStyle name="差_陶庄镇及其他各区收入2012 2 3 3" xfId="2882" xr:uid="{00000000-0005-0000-0000-00006A190000}"/>
    <cellStyle name="差_陶庄镇及其他各区收入2012 2 3 3 2" xfId="11375" xr:uid="{00000000-0005-0000-0000-00006B190000}"/>
    <cellStyle name="差_陶庄镇及其他各区收入2012 2 4" xfId="2883" xr:uid="{00000000-0005-0000-0000-00006C190000}"/>
    <cellStyle name="差_陶庄镇及其他各区收入2012 2 4 2" xfId="2884" xr:uid="{00000000-0005-0000-0000-00006D190000}"/>
    <cellStyle name="差_陶庄镇及其他各区收入2012 2 4 2 2" xfId="11376" xr:uid="{00000000-0005-0000-0000-00006E190000}"/>
    <cellStyle name="差_陶庄镇及其他各区收入2012 2 4 2 3" xfId="8467" xr:uid="{00000000-0005-0000-0000-00006F190000}"/>
    <cellStyle name="差_陶庄镇及其他各区收入2012 2 4 3" xfId="2885" xr:uid="{00000000-0005-0000-0000-000070190000}"/>
    <cellStyle name="差_陶庄镇及其他各区收入2012 2 4 3 2" xfId="11377" xr:uid="{00000000-0005-0000-0000-000071190000}"/>
    <cellStyle name="差_陶庄镇及其他各区收入2012 2 5" xfId="2886" xr:uid="{00000000-0005-0000-0000-000072190000}"/>
    <cellStyle name="差_陶庄镇及其他各区收入2012 2 5 2" xfId="11378" xr:uid="{00000000-0005-0000-0000-000073190000}"/>
    <cellStyle name="差_陶庄镇及其他各区收入2012 2 5 3" xfId="8468" xr:uid="{00000000-0005-0000-0000-000074190000}"/>
    <cellStyle name="差_陶庄镇及其他各区收入2012 3" xfId="2887" xr:uid="{00000000-0005-0000-0000-000075190000}"/>
    <cellStyle name="差_陶庄镇及其他各区收入2012 3 2" xfId="2888" xr:uid="{00000000-0005-0000-0000-000076190000}"/>
    <cellStyle name="差_陶庄镇及其他各区收入2012 3 2 2" xfId="2889" xr:uid="{00000000-0005-0000-0000-000077190000}"/>
    <cellStyle name="差_陶庄镇及其他各区收入2012 3 2 2 2" xfId="11379" xr:uid="{00000000-0005-0000-0000-000078190000}"/>
    <cellStyle name="差_陶庄镇及其他各区收入2012 3 2 2 3" xfId="8469" xr:uid="{00000000-0005-0000-0000-000079190000}"/>
    <cellStyle name="差_陶庄镇及其他各区收入2012 3 2 3" xfId="2890" xr:uid="{00000000-0005-0000-0000-00007A190000}"/>
    <cellStyle name="差_陶庄镇及其他各区收入2012 3 2 3 2" xfId="11380" xr:uid="{00000000-0005-0000-0000-00007B190000}"/>
    <cellStyle name="差_陶庄镇及其他各区收入2012 3 3" xfId="2891" xr:uid="{00000000-0005-0000-0000-00007C190000}"/>
    <cellStyle name="差_陶庄镇及其他各区收入2012 3 3 2" xfId="11381" xr:uid="{00000000-0005-0000-0000-00007D190000}"/>
    <cellStyle name="差_陶庄镇及其他各区收入2012 3 3 3" xfId="8470" xr:uid="{00000000-0005-0000-0000-00007E190000}"/>
    <cellStyle name="差_陶庄镇及其他各区收入2012 3 4" xfId="2892" xr:uid="{00000000-0005-0000-0000-00007F190000}"/>
    <cellStyle name="差_陶庄镇及其他各区收入2012 3 4 2" xfId="11382" xr:uid="{00000000-0005-0000-0000-000080190000}"/>
    <cellStyle name="差_陶庄镇及其他各区收入2012 4" xfId="2893" xr:uid="{00000000-0005-0000-0000-000081190000}"/>
    <cellStyle name="差_陶庄镇及其他各区收入2012 4 2" xfId="2894" xr:uid="{00000000-0005-0000-0000-000082190000}"/>
    <cellStyle name="差_陶庄镇及其他各区收入2012 4 2 2" xfId="11383" xr:uid="{00000000-0005-0000-0000-000083190000}"/>
    <cellStyle name="差_陶庄镇及其他各区收入2012 4 2 3" xfId="8471" xr:uid="{00000000-0005-0000-0000-000084190000}"/>
    <cellStyle name="差_陶庄镇及其他各区收入2012 4 3" xfId="2895" xr:uid="{00000000-0005-0000-0000-000085190000}"/>
    <cellStyle name="差_陶庄镇及其他各区收入2012 4 3 2" xfId="11384" xr:uid="{00000000-0005-0000-0000-000086190000}"/>
    <cellStyle name="差_陶庄镇及其他各区收入2012 5" xfId="2896" xr:uid="{00000000-0005-0000-0000-000087190000}"/>
    <cellStyle name="差_陶庄镇及其他各区收入2012 5 2" xfId="11385" xr:uid="{00000000-0005-0000-0000-000088190000}"/>
    <cellStyle name="差_陶庄镇及其他各区收入2012 5 3" xfId="8472" xr:uid="{00000000-0005-0000-0000-000089190000}"/>
    <cellStyle name="差_陶庄镇及其他各区收入2012 6" xfId="9469" xr:uid="{00000000-0005-0000-0000-00008A190000}"/>
    <cellStyle name="差_天桥" xfId="16227" xr:uid="{00000000-0005-0000-0000-00008B190000}"/>
    <cellStyle name="差_天桥 2" xfId="16228" xr:uid="{00000000-0005-0000-0000-00008C190000}"/>
    <cellStyle name="差_天桥 3" xfId="16229" xr:uid="{00000000-0005-0000-0000-00008D190000}"/>
    <cellStyle name="差_天桥 4" xfId="27810" xr:uid="{00000000-0005-0000-0000-00008E190000}"/>
    <cellStyle name="差_调度款" xfId="16230" xr:uid="{00000000-0005-0000-0000-00008F190000}"/>
    <cellStyle name="差_调度款 2" xfId="27425" xr:uid="{00000000-0005-0000-0000-000090190000}"/>
    <cellStyle name="差_同德" xfId="16231" xr:uid="{00000000-0005-0000-0000-000091190000}"/>
    <cellStyle name="差_同德 2" xfId="16232" xr:uid="{00000000-0005-0000-0000-000092190000}"/>
    <cellStyle name="差_同德 3" xfId="16233" xr:uid="{00000000-0005-0000-0000-000093190000}"/>
    <cellStyle name="差_同德_2014年省本级支出预算执行情况表（同口径，12月31日定稿）" xfId="16234" xr:uid="{00000000-0005-0000-0000-000094190000}"/>
    <cellStyle name="差_同德_2014年省本级支出预算执行情况表（同口径，12月31日定稿） 2" xfId="16235" xr:uid="{00000000-0005-0000-0000-000095190000}"/>
    <cellStyle name="差_同德_2014年省本级支出预算执行情况表（同口径，12月31日定稿） 3" xfId="16236" xr:uid="{00000000-0005-0000-0000-000096190000}"/>
    <cellStyle name="差_同德_3-2015年人代会预算表格（拟向预工委汇报）" xfId="16237" xr:uid="{00000000-0005-0000-0000-000097190000}"/>
    <cellStyle name="差_同德_3-2015年人代会预算表格（拟向预工委汇报） 2" xfId="16238" xr:uid="{00000000-0005-0000-0000-000098190000}"/>
    <cellStyle name="差_同德_3-2015年人代会预算表格（拟向预工委汇报） 3" xfId="16239" xr:uid="{00000000-0005-0000-0000-000099190000}"/>
    <cellStyle name="差_统发工资工农信0901" xfId="16240" xr:uid="{00000000-0005-0000-0000-00009A190000}"/>
    <cellStyle name="差_统发工资工农信0901 2" xfId="16241" xr:uid="{00000000-0005-0000-0000-00009B190000}"/>
    <cellStyle name="差_统发工资工农信0901 2 2" xfId="16242" xr:uid="{00000000-0005-0000-0000-00009C190000}"/>
    <cellStyle name="差_统发工资工农信0901 2 2 2" xfId="16243" xr:uid="{00000000-0005-0000-0000-00009D190000}"/>
    <cellStyle name="差_统发工资工农信0901 2_龙口修改15" xfId="16244" xr:uid="{00000000-0005-0000-0000-00009E190000}"/>
    <cellStyle name="差_统发工资工农信0901 2_龙口修改15 2" xfId="16245" xr:uid="{00000000-0005-0000-0000-00009F190000}"/>
    <cellStyle name="差_统发工资工农信0901 2_龙口修改15 2 2" xfId="16246" xr:uid="{00000000-0005-0000-0000-0000A0190000}"/>
    <cellStyle name="差_统发工资工农信0901 3" xfId="16247" xr:uid="{00000000-0005-0000-0000-0000A1190000}"/>
    <cellStyle name="差_统发工资工农信0901 3 2" xfId="16248" xr:uid="{00000000-0005-0000-0000-0000A2190000}"/>
    <cellStyle name="差_统发工资工农信0901_龙口修改15" xfId="16249" xr:uid="{00000000-0005-0000-0000-0000A3190000}"/>
    <cellStyle name="差_统发工资工农信0901_龙口修改15 2" xfId="16250" xr:uid="{00000000-0005-0000-0000-0000A4190000}"/>
    <cellStyle name="差_统发工资工农信0901_龙口修改15 2 2" xfId="16251" xr:uid="{00000000-0005-0000-0000-0000A5190000}"/>
    <cellStyle name="差_文昌湖" xfId="16252" xr:uid="{00000000-0005-0000-0000-0000A6190000}"/>
    <cellStyle name="差_文昌湖 2" xfId="16253" xr:uid="{00000000-0005-0000-0000-0000A7190000}"/>
    <cellStyle name="差_文昌湖 3" xfId="16254" xr:uid="{00000000-0005-0000-0000-0000A8190000}"/>
    <cellStyle name="差_雪野旅游区" xfId="16255" xr:uid="{00000000-0005-0000-0000-0000A9190000}"/>
    <cellStyle name="差_雪野旅游区 2" xfId="16256" xr:uid="{00000000-0005-0000-0000-0000AA190000}"/>
    <cellStyle name="差_雪野旅游区 3" xfId="16257" xr:uid="{00000000-0005-0000-0000-0000AB190000}"/>
    <cellStyle name="差_沂南县" xfId="28479" xr:uid="{00000000-0005-0000-0000-0000AC190000}"/>
    <cellStyle name="差_沂水县615" xfId="28480" xr:uid="{00000000-0005-0000-0000-0000AD190000}"/>
    <cellStyle name="差_沂源县" xfId="16258" xr:uid="{00000000-0005-0000-0000-0000AE190000}"/>
    <cellStyle name="差_沂源县 2" xfId="16259" xr:uid="{00000000-0005-0000-0000-0000AF190000}"/>
    <cellStyle name="差_沂源县 3" xfId="16260" xr:uid="{00000000-0005-0000-0000-0000B0190000}"/>
    <cellStyle name="差_张店区" xfId="16261" xr:uid="{00000000-0005-0000-0000-0000B1190000}"/>
    <cellStyle name="差_张店区 2" xfId="16262" xr:uid="{00000000-0005-0000-0000-0000B2190000}"/>
    <cellStyle name="差_张店区 3" xfId="16263" xr:uid="{00000000-0005-0000-0000-0000B3190000}"/>
    <cellStyle name="差_章丘" xfId="27811" xr:uid="{00000000-0005-0000-0000-0000B4190000}"/>
    <cellStyle name="差_长岛县" xfId="16264" xr:uid="{00000000-0005-0000-0000-0000B5190000}"/>
    <cellStyle name="差_长岛县 2" xfId="16265" xr:uid="{00000000-0005-0000-0000-0000B6190000}"/>
    <cellStyle name="差_长岛县 3" xfId="16266" xr:uid="{00000000-0005-0000-0000-0000B7190000}"/>
    <cellStyle name="差_长清" xfId="16267" xr:uid="{00000000-0005-0000-0000-0000B8190000}"/>
    <cellStyle name="差_长清 2" xfId="16268" xr:uid="{00000000-0005-0000-0000-0000B9190000}"/>
    <cellStyle name="差_长清 3" xfId="16269" xr:uid="{00000000-0005-0000-0000-0000BA190000}"/>
    <cellStyle name="差_长清 4" xfId="27812" xr:uid="{00000000-0005-0000-0000-0000BB190000}"/>
    <cellStyle name="差_招远市" xfId="16270" xr:uid="{00000000-0005-0000-0000-0000BC190000}"/>
    <cellStyle name="差_招远市 2" xfId="16271" xr:uid="{00000000-0005-0000-0000-0000BD190000}"/>
    <cellStyle name="差_招远市 3" xfId="16272" xr:uid="{00000000-0005-0000-0000-0000BE190000}"/>
    <cellStyle name="差_招远市_龙口修改15" xfId="16273" xr:uid="{00000000-0005-0000-0000-0000BF190000}"/>
    <cellStyle name="差_招远市_龙口修改15 2" xfId="16274" xr:uid="{00000000-0005-0000-0000-0000C0190000}"/>
    <cellStyle name="差_招远市_龙口修改15 3" xfId="16275" xr:uid="{00000000-0005-0000-0000-0000C1190000}"/>
    <cellStyle name="差_芝罘区" xfId="16276" xr:uid="{00000000-0005-0000-0000-0000C2190000}"/>
    <cellStyle name="差_芝罘区 2" xfId="16277" xr:uid="{00000000-0005-0000-0000-0000C3190000}"/>
    <cellStyle name="差_芝罘区 3" xfId="16278" xr:uid="{00000000-0005-0000-0000-0000C4190000}"/>
    <cellStyle name="差_淄川区" xfId="16279" xr:uid="{00000000-0005-0000-0000-0000C5190000}"/>
    <cellStyle name="差_淄川区 2" xfId="16280" xr:uid="{00000000-0005-0000-0000-0000C6190000}"/>
    <cellStyle name="差_淄川区 3" xfId="16281" xr:uid="{00000000-0005-0000-0000-0000C7190000}"/>
    <cellStyle name="差_自治区本级政府性基金情况表" xfId="16282" xr:uid="{00000000-0005-0000-0000-0000C8190000}"/>
    <cellStyle name="差_自治区本级政府性基金情况表_2014年省本级支出预算执行情况表（同口径，12月31日定稿）" xfId="16283" xr:uid="{00000000-0005-0000-0000-0000C9190000}"/>
    <cellStyle name="常规" xfId="0" builtinId="0"/>
    <cellStyle name="常规 10" xfId="91" xr:uid="{00000000-0005-0000-0000-0000CB190000}"/>
    <cellStyle name="常规 10 10" xfId="28481" xr:uid="{00000000-0005-0000-0000-0000CC190000}"/>
    <cellStyle name="常规 10 10 2" xfId="28548" xr:uid="{00000000-0005-0000-0000-0000CD190000}"/>
    <cellStyle name="常规 10 2" xfId="408" xr:uid="{00000000-0005-0000-0000-0000CE190000}"/>
    <cellStyle name="常规 10 2 11" xfId="28482" xr:uid="{00000000-0005-0000-0000-0000CF190000}"/>
    <cellStyle name="常规 10 2 2" xfId="611" xr:uid="{00000000-0005-0000-0000-0000D0190000}"/>
    <cellStyle name="常规 10 2 2 2" xfId="612" xr:uid="{00000000-0005-0000-0000-0000D1190000}"/>
    <cellStyle name="常规 10 2 2 2 2" xfId="2897" xr:uid="{00000000-0005-0000-0000-0000D2190000}"/>
    <cellStyle name="常规 10 2 2 2 2 2" xfId="27818" xr:uid="{00000000-0005-0000-0000-0000D3190000}"/>
    <cellStyle name="常规 10 2 2 2 2 2 2" xfId="27819" xr:uid="{00000000-0005-0000-0000-0000D4190000}"/>
    <cellStyle name="常规 10 2 2 2 2 3" xfId="27820" xr:uid="{00000000-0005-0000-0000-0000D5190000}"/>
    <cellStyle name="常规 10 2 2 2 2 4" xfId="27817" xr:uid="{00000000-0005-0000-0000-0000D6190000}"/>
    <cellStyle name="常规 10 2 2 2 3" xfId="2898" xr:uid="{00000000-0005-0000-0000-0000D7190000}"/>
    <cellStyle name="常规 10 2 2 2 3 2" xfId="11386" xr:uid="{00000000-0005-0000-0000-0000D8190000}"/>
    <cellStyle name="常规 10 2 2 2 3 2 2" xfId="27822" xr:uid="{00000000-0005-0000-0000-0000D9190000}"/>
    <cellStyle name="常规 10 2 2 2 3 3" xfId="27821" xr:uid="{00000000-0005-0000-0000-0000DA190000}"/>
    <cellStyle name="常规 10 2 2 2 4" xfId="9710" xr:uid="{00000000-0005-0000-0000-0000DB190000}"/>
    <cellStyle name="常规 10 2 2 2 4 2" xfId="27824" xr:uid="{00000000-0005-0000-0000-0000DC190000}"/>
    <cellStyle name="常规 10 2 2 2 4 3" xfId="27823" xr:uid="{00000000-0005-0000-0000-0000DD190000}"/>
    <cellStyle name="常规 10 2 2 2 5" xfId="27825" xr:uid="{00000000-0005-0000-0000-0000DE190000}"/>
    <cellStyle name="常规 10 2 2 2 6" xfId="27816" xr:uid="{00000000-0005-0000-0000-0000DF190000}"/>
    <cellStyle name="常规 10 2 2 3" xfId="2899" xr:uid="{00000000-0005-0000-0000-0000E0190000}"/>
    <cellStyle name="常规 10 2 2 3 2" xfId="27827" xr:uid="{00000000-0005-0000-0000-0000E1190000}"/>
    <cellStyle name="常规 10 2 2 3 3" xfId="27826" xr:uid="{00000000-0005-0000-0000-0000E2190000}"/>
    <cellStyle name="常规 10 2 2 4" xfId="2900" xr:uid="{00000000-0005-0000-0000-0000E3190000}"/>
    <cellStyle name="常规 10 2 2 4 2" xfId="11387" xr:uid="{00000000-0005-0000-0000-0000E4190000}"/>
    <cellStyle name="常规 10 2 2 4 2 2" xfId="27829" xr:uid="{00000000-0005-0000-0000-0000E5190000}"/>
    <cellStyle name="常规 10 2 2 4 3" xfId="27828" xr:uid="{00000000-0005-0000-0000-0000E6190000}"/>
    <cellStyle name="常规 10 2 2 5" xfId="9709" xr:uid="{00000000-0005-0000-0000-0000E7190000}"/>
    <cellStyle name="常规 10 2 2 5 2" xfId="27830" xr:uid="{00000000-0005-0000-0000-0000E8190000}"/>
    <cellStyle name="常规 10 2 2 6" xfId="27815" xr:uid="{00000000-0005-0000-0000-0000E9190000}"/>
    <cellStyle name="常规 10 2 3" xfId="2901" xr:uid="{00000000-0005-0000-0000-0000EA190000}"/>
    <cellStyle name="常规 10 2 3 2" xfId="2902" xr:uid="{00000000-0005-0000-0000-0000EB190000}"/>
    <cellStyle name="常规 10 2 3 2 2" xfId="27833" xr:uid="{00000000-0005-0000-0000-0000EC190000}"/>
    <cellStyle name="常规 10 2 3 2 2 2" xfId="27834" xr:uid="{00000000-0005-0000-0000-0000ED190000}"/>
    <cellStyle name="常规 10 2 3 2 3" xfId="27835" xr:uid="{00000000-0005-0000-0000-0000EE190000}"/>
    <cellStyle name="常规 10 2 3 2 4" xfId="27832" xr:uid="{00000000-0005-0000-0000-0000EF190000}"/>
    <cellStyle name="常规 10 2 3 3" xfId="2903" xr:uid="{00000000-0005-0000-0000-0000F0190000}"/>
    <cellStyle name="常规 10 2 3 3 2" xfId="11389" xr:uid="{00000000-0005-0000-0000-0000F1190000}"/>
    <cellStyle name="常规 10 2 3 3 2 2" xfId="27837" xr:uid="{00000000-0005-0000-0000-0000F2190000}"/>
    <cellStyle name="常规 10 2 3 3 3" xfId="27836" xr:uid="{00000000-0005-0000-0000-0000F3190000}"/>
    <cellStyle name="常规 10 2 3 4" xfId="11388" xr:uid="{00000000-0005-0000-0000-0000F4190000}"/>
    <cellStyle name="常规 10 2 3 4 2" xfId="27839" xr:uid="{00000000-0005-0000-0000-0000F5190000}"/>
    <cellStyle name="常规 10 2 3 4 3" xfId="27838" xr:uid="{00000000-0005-0000-0000-0000F6190000}"/>
    <cellStyle name="常规 10 2 3 5" xfId="27840" xr:uid="{00000000-0005-0000-0000-0000F7190000}"/>
    <cellStyle name="常规 10 2 3 6" xfId="27831" xr:uid="{00000000-0005-0000-0000-0000F8190000}"/>
    <cellStyle name="常规 10 2 4" xfId="2904" xr:uid="{00000000-0005-0000-0000-0000F9190000}"/>
    <cellStyle name="常规 10 2 4 2" xfId="2905" xr:uid="{00000000-0005-0000-0000-0000FA190000}"/>
    <cellStyle name="常规 10 2 4 2 2" xfId="27842" xr:uid="{00000000-0005-0000-0000-0000FB190000}"/>
    <cellStyle name="常规 10 2 4 3" xfId="2906" xr:uid="{00000000-0005-0000-0000-0000FC190000}"/>
    <cellStyle name="常规 10 2 4 3 2" xfId="11391" xr:uid="{00000000-0005-0000-0000-0000FD190000}"/>
    <cellStyle name="常规 10 2 4 4" xfId="11390" xr:uid="{00000000-0005-0000-0000-0000FE190000}"/>
    <cellStyle name="常规 10 2 4 5" xfId="27841" xr:uid="{00000000-0005-0000-0000-0000FF190000}"/>
    <cellStyle name="常规 10 2 5" xfId="2907" xr:uid="{00000000-0005-0000-0000-0000001A0000}"/>
    <cellStyle name="常规 10 2 5 2" xfId="27844" xr:uid="{00000000-0005-0000-0000-0000011A0000}"/>
    <cellStyle name="常规 10 2 5 3" xfId="27843" xr:uid="{00000000-0005-0000-0000-0000021A0000}"/>
    <cellStyle name="常规 10 2 6" xfId="9639" xr:uid="{00000000-0005-0000-0000-0000031A0000}"/>
    <cellStyle name="常规 10 2 6 2" xfId="27845" xr:uid="{00000000-0005-0000-0000-0000041A0000}"/>
    <cellStyle name="常规 10 2 7" xfId="27427" xr:uid="{00000000-0005-0000-0000-0000051A0000}"/>
    <cellStyle name="常规 10 2 8" xfId="27814" xr:uid="{00000000-0005-0000-0000-0000061A0000}"/>
    <cellStyle name="常规 10 3" xfId="531" xr:uid="{00000000-0005-0000-0000-0000071A0000}"/>
    <cellStyle name="常规 10 3 2" xfId="2908" xr:uid="{00000000-0005-0000-0000-0000081A0000}"/>
    <cellStyle name="常规 10 3 2 2" xfId="2909" xr:uid="{00000000-0005-0000-0000-0000091A0000}"/>
    <cellStyle name="常规 10 3 2 2 2" xfId="27849" xr:uid="{00000000-0005-0000-0000-00000A1A0000}"/>
    <cellStyle name="常规 10 3 2 2 3" xfId="27848" xr:uid="{00000000-0005-0000-0000-00000B1A0000}"/>
    <cellStyle name="常规 10 3 2 3" xfId="2910" xr:uid="{00000000-0005-0000-0000-00000C1A0000}"/>
    <cellStyle name="常规 10 3 2 3 2" xfId="11393" xr:uid="{00000000-0005-0000-0000-00000D1A0000}"/>
    <cellStyle name="常规 10 3 2 3 3" xfId="27850" xr:uid="{00000000-0005-0000-0000-00000E1A0000}"/>
    <cellStyle name="常规 10 3 2 4" xfId="11392" xr:uid="{00000000-0005-0000-0000-00000F1A0000}"/>
    <cellStyle name="常规 10 3 2 5" xfId="27847" xr:uid="{00000000-0005-0000-0000-0000101A0000}"/>
    <cellStyle name="常规 10 3 3" xfId="2911" xr:uid="{00000000-0005-0000-0000-0000111A0000}"/>
    <cellStyle name="常规 10 3 3 2" xfId="27852" xr:uid="{00000000-0005-0000-0000-0000121A0000}"/>
    <cellStyle name="常规 10 3 3 3" xfId="27851" xr:uid="{00000000-0005-0000-0000-0000131A0000}"/>
    <cellStyle name="常规 10 3 4" xfId="2912" xr:uid="{00000000-0005-0000-0000-0000141A0000}"/>
    <cellStyle name="常规 10 3 4 2" xfId="11394" xr:uid="{00000000-0005-0000-0000-0000151A0000}"/>
    <cellStyle name="常规 10 3 4 2 2" xfId="27854" xr:uid="{00000000-0005-0000-0000-0000161A0000}"/>
    <cellStyle name="常规 10 3 4 3" xfId="27853" xr:uid="{00000000-0005-0000-0000-0000171A0000}"/>
    <cellStyle name="常规 10 3 5" xfId="27428" xr:uid="{00000000-0005-0000-0000-0000181A0000}"/>
    <cellStyle name="常规 10 3 5 2" xfId="27855" xr:uid="{00000000-0005-0000-0000-0000191A0000}"/>
    <cellStyle name="常规 10 3 6" xfId="27846" xr:uid="{00000000-0005-0000-0000-00001A1A0000}"/>
    <cellStyle name="常规 10 4" xfId="2913" xr:uid="{00000000-0005-0000-0000-00001B1A0000}"/>
    <cellStyle name="常规 10 4 2" xfId="2914" xr:uid="{00000000-0005-0000-0000-00001C1A0000}"/>
    <cellStyle name="常规 10 4 2 2" xfId="27858" xr:uid="{00000000-0005-0000-0000-00001D1A0000}"/>
    <cellStyle name="常规 10 4 2 3" xfId="27857" xr:uid="{00000000-0005-0000-0000-00001E1A0000}"/>
    <cellStyle name="常规 10 4 3" xfId="2915" xr:uid="{00000000-0005-0000-0000-00001F1A0000}"/>
    <cellStyle name="常规 10 4 3 2" xfId="11396" xr:uid="{00000000-0005-0000-0000-0000201A0000}"/>
    <cellStyle name="常规 10 4 3 3" xfId="27859" xr:uid="{00000000-0005-0000-0000-0000211A0000}"/>
    <cellStyle name="常规 10 4 4" xfId="11395" xr:uid="{00000000-0005-0000-0000-0000221A0000}"/>
    <cellStyle name="常规 10 4 5" xfId="27856" xr:uid="{00000000-0005-0000-0000-0000231A0000}"/>
    <cellStyle name="常规 10 5" xfId="2916" xr:uid="{00000000-0005-0000-0000-0000241A0000}"/>
    <cellStyle name="常规 10 5 2" xfId="2917" xr:uid="{00000000-0005-0000-0000-0000251A0000}"/>
    <cellStyle name="常规 10 5 2 2" xfId="27862" xr:uid="{00000000-0005-0000-0000-0000261A0000}"/>
    <cellStyle name="常规 10 5 2 3" xfId="27861" xr:uid="{00000000-0005-0000-0000-0000271A0000}"/>
    <cellStyle name="常规 10 5 3" xfId="2918" xr:uid="{00000000-0005-0000-0000-0000281A0000}"/>
    <cellStyle name="常规 10 5 3 2" xfId="11398" xr:uid="{00000000-0005-0000-0000-0000291A0000}"/>
    <cellStyle name="常规 10 5 3 3" xfId="27863" xr:uid="{00000000-0005-0000-0000-00002A1A0000}"/>
    <cellStyle name="常规 10 5 4" xfId="11397" xr:uid="{00000000-0005-0000-0000-00002B1A0000}"/>
    <cellStyle name="常规 10 5 5" xfId="27860" xr:uid="{00000000-0005-0000-0000-00002C1A0000}"/>
    <cellStyle name="常规 10 6" xfId="2919" xr:uid="{00000000-0005-0000-0000-00002D1A0000}"/>
    <cellStyle name="常规 10 6 2" xfId="27865" xr:uid="{00000000-0005-0000-0000-00002E1A0000}"/>
    <cellStyle name="常规 10 6 3" xfId="27864" xr:uid="{00000000-0005-0000-0000-00002F1A0000}"/>
    <cellStyle name="常规 10 7" xfId="27426" xr:uid="{00000000-0005-0000-0000-0000301A0000}"/>
    <cellStyle name="常规 10 7 2" xfId="27867" xr:uid="{00000000-0005-0000-0000-0000311A0000}"/>
    <cellStyle name="常规 10 7 3" xfId="27866" xr:uid="{00000000-0005-0000-0000-0000321A0000}"/>
    <cellStyle name="常规 10 8" xfId="27868" xr:uid="{00000000-0005-0000-0000-0000331A0000}"/>
    <cellStyle name="常规 10 9" xfId="27813" xr:uid="{00000000-0005-0000-0000-0000341A0000}"/>
    <cellStyle name="常规 10_00" xfId="27869" xr:uid="{00000000-0005-0000-0000-0000351A0000}"/>
    <cellStyle name="常规 100" xfId="92" xr:uid="{00000000-0005-0000-0000-0000361A0000}"/>
    <cellStyle name="常规 100 2" xfId="93" xr:uid="{00000000-0005-0000-0000-0000371A0000}"/>
    <cellStyle name="常规 100 2 2" xfId="94" xr:uid="{00000000-0005-0000-0000-0000381A0000}"/>
    <cellStyle name="常规 100 2 2 2" xfId="402" xr:uid="{00000000-0005-0000-0000-0000391A0000}"/>
    <cellStyle name="常规 100 2 2 2 2" xfId="2920" xr:uid="{00000000-0005-0000-0000-00003A1A0000}"/>
    <cellStyle name="常规 100 2 2 2 2 2" xfId="2921" xr:uid="{00000000-0005-0000-0000-00003B1A0000}"/>
    <cellStyle name="常规 100 2 2 2 2 2 2" xfId="2922" xr:uid="{00000000-0005-0000-0000-00003C1A0000}"/>
    <cellStyle name="常规 100 2 2 2 2 2 2 2" xfId="27874" xr:uid="{00000000-0005-0000-0000-00003D1A0000}"/>
    <cellStyle name="常规 100 2 2 2 2 2 2 3" xfId="27873" xr:uid="{00000000-0005-0000-0000-00003E1A0000}"/>
    <cellStyle name="常规 100 2 2 2 2 2 3" xfId="2923" xr:uid="{00000000-0005-0000-0000-00003F1A0000}"/>
    <cellStyle name="常规 100 2 2 2 2 2 3 2" xfId="11401" xr:uid="{00000000-0005-0000-0000-0000401A0000}"/>
    <cellStyle name="常规 100 2 2 2 2 2 3 3" xfId="27875" xr:uid="{00000000-0005-0000-0000-0000411A0000}"/>
    <cellStyle name="常规 100 2 2 2 2 2 4" xfId="11400" xr:uid="{00000000-0005-0000-0000-0000421A0000}"/>
    <cellStyle name="常规 100 2 2 2 2 2 5" xfId="27872" xr:uid="{00000000-0005-0000-0000-0000431A0000}"/>
    <cellStyle name="常规 100 2 2 2 2 3" xfId="2924" xr:uid="{00000000-0005-0000-0000-0000441A0000}"/>
    <cellStyle name="常规 100 2 2 2 2 3 2" xfId="27877" xr:uid="{00000000-0005-0000-0000-0000451A0000}"/>
    <cellStyle name="常规 100 2 2 2 2 3 3" xfId="27876" xr:uid="{00000000-0005-0000-0000-0000461A0000}"/>
    <cellStyle name="常规 100 2 2 2 2 4" xfId="2925" xr:uid="{00000000-0005-0000-0000-0000471A0000}"/>
    <cellStyle name="常规 100 2 2 2 2 4 2" xfId="11402" xr:uid="{00000000-0005-0000-0000-0000481A0000}"/>
    <cellStyle name="常规 100 2 2 2 2 4 2 2" xfId="27879" xr:uid="{00000000-0005-0000-0000-0000491A0000}"/>
    <cellStyle name="常规 100 2 2 2 2 4 3" xfId="27878" xr:uid="{00000000-0005-0000-0000-00004A1A0000}"/>
    <cellStyle name="常规 100 2 2 2 2 5" xfId="11399" xr:uid="{00000000-0005-0000-0000-00004B1A0000}"/>
    <cellStyle name="常规 100 2 2 2 2 5 2" xfId="27880" xr:uid="{00000000-0005-0000-0000-00004C1A0000}"/>
    <cellStyle name="常规 100 2 2 2 2 6" xfId="27871" xr:uid="{00000000-0005-0000-0000-00004D1A0000}"/>
    <cellStyle name="常规 100 2 2 2 3" xfId="2926" xr:uid="{00000000-0005-0000-0000-00004E1A0000}"/>
    <cellStyle name="常规 100 2 2 2 3 2" xfId="2927" xr:uid="{00000000-0005-0000-0000-00004F1A0000}"/>
    <cellStyle name="常规 100 2 2 2 3 2 2" xfId="27882" xr:uid="{00000000-0005-0000-0000-0000501A0000}"/>
    <cellStyle name="常规 100 2 2 2 3 3" xfId="2928" xr:uid="{00000000-0005-0000-0000-0000511A0000}"/>
    <cellStyle name="常规 100 2 2 2 3 3 2" xfId="11404" xr:uid="{00000000-0005-0000-0000-0000521A0000}"/>
    <cellStyle name="常规 100 2 2 2 3 4" xfId="11403" xr:uid="{00000000-0005-0000-0000-0000531A0000}"/>
    <cellStyle name="常规 100 2 2 2 3 5" xfId="27881" xr:uid="{00000000-0005-0000-0000-0000541A0000}"/>
    <cellStyle name="常规 100 2 2 2 4" xfId="2929" xr:uid="{00000000-0005-0000-0000-0000551A0000}"/>
    <cellStyle name="常规 100 2 2 2 4 2" xfId="2930" xr:uid="{00000000-0005-0000-0000-0000561A0000}"/>
    <cellStyle name="常规 100 2 2 2 4 2 2" xfId="27884" xr:uid="{00000000-0005-0000-0000-0000571A0000}"/>
    <cellStyle name="常规 100 2 2 2 4 3" xfId="2931" xr:uid="{00000000-0005-0000-0000-0000581A0000}"/>
    <cellStyle name="常规 100 2 2 2 4 3 2" xfId="11406" xr:uid="{00000000-0005-0000-0000-0000591A0000}"/>
    <cellStyle name="常规 100 2 2 2 4 4" xfId="11405" xr:uid="{00000000-0005-0000-0000-00005A1A0000}"/>
    <cellStyle name="常规 100 2 2 2 4 5" xfId="27883" xr:uid="{00000000-0005-0000-0000-00005B1A0000}"/>
    <cellStyle name="常规 100 2 2 2 5" xfId="2932" xr:uid="{00000000-0005-0000-0000-00005C1A0000}"/>
    <cellStyle name="常规 100 2 2 2 5 2" xfId="27885" xr:uid="{00000000-0005-0000-0000-00005D1A0000}"/>
    <cellStyle name="常规 100 2 2 2 6" xfId="9636" xr:uid="{00000000-0005-0000-0000-00005E1A0000}"/>
    <cellStyle name="常规 100 2 2 2 7" xfId="27870" xr:uid="{00000000-0005-0000-0000-00005F1A0000}"/>
    <cellStyle name="常规 100 2 2 3" xfId="534" xr:uid="{00000000-0005-0000-0000-0000601A0000}"/>
    <cellStyle name="常规 100 2 2 3 2" xfId="2933" xr:uid="{00000000-0005-0000-0000-0000611A0000}"/>
    <cellStyle name="常规 100 2 2 3 2 2" xfId="2934" xr:uid="{00000000-0005-0000-0000-0000621A0000}"/>
    <cellStyle name="常规 100 2 2 3 2 2 2" xfId="27889" xr:uid="{00000000-0005-0000-0000-0000631A0000}"/>
    <cellStyle name="常规 100 2 2 3 2 2 3" xfId="27888" xr:uid="{00000000-0005-0000-0000-0000641A0000}"/>
    <cellStyle name="常规 100 2 2 3 2 3" xfId="2935" xr:uid="{00000000-0005-0000-0000-0000651A0000}"/>
    <cellStyle name="常规 100 2 2 3 2 3 2" xfId="11408" xr:uid="{00000000-0005-0000-0000-0000661A0000}"/>
    <cellStyle name="常规 100 2 2 3 2 3 3" xfId="27890" xr:uid="{00000000-0005-0000-0000-0000671A0000}"/>
    <cellStyle name="常规 100 2 2 3 2 4" xfId="11407" xr:uid="{00000000-0005-0000-0000-0000681A0000}"/>
    <cellStyle name="常规 100 2 2 3 2 5" xfId="27887" xr:uid="{00000000-0005-0000-0000-0000691A0000}"/>
    <cellStyle name="常规 100 2 2 3 3" xfId="2936" xr:uid="{00000000-0005-0000-0000-00006A1A0000}"/>
    <cellStyle name="常规 100 2 2 3 3 2" xfId="27892" xr:uid="{00000000-0005-0000-0000-00006B1A0000}"/>
    <cellStyle name="常规 100 2 2 3 3 3" xfId="27891" xr:uid="{00000000-0005-0000-0000-00006C1A0000}"/>
    <cellStyle name="常规 100 2 2 3 4" xfId="2937" xr:uid="{00000000-0005-0000-0000-00006D1A0000}"/>
    <cellStyle name="常规 100 2 2 3 4 2" xfId="11409" xr:uid="{00000000-0005-0000-0000-00006E1A0000}"/>
    <cellStyle name="常规 100 2 2 3 4 2 2" xfId="27894" xr:uid="{00000000-0005-0000-0000-00006F1A0000}"/>
    <cellStyle name="常规 100 2 2 3 4 3" xfId="27893" xr:uid="{00000000-0005-0000-0000-0000701A0000}"/>
    <cellStyle name="常规 100 2 2 3 5" xfId="27895" xr:uid="{00000000-0005-0000-0000-0000711A0000}"/>
    <cellStyle name="常规 100 2 2 3 6" xfId="27886" xr:uid="{00000000-0005-0000-0000-0000721A0000}"/>
    <cellStyle name="常规 100 2 2 4" xfId="2938" xr:uid="{00000000-0005-0000-0000-0000731A0000}"/>
    <cellStyle name="常规 100 2 2 4 2" xfId="2939" xr:uid="{00000000-0005-0000-0000-0000741A0000}"/>
    <cellStyle name="常规 100 2 2 4 2 2" xfId="27897" xr:uid="{00000000-0005-0000-0000-0000751A0000}"/>
    <cellStyle name="常规 100 2 2 4 3" xfId="2940" xr:uid="{00000000-0005-0000-0000-0000761A0000}"/>
    <cellStyle name="常规 100 2 2 4 3 2" xfId="11411" xr:uid="{00000000-0005-0000-0000-0000771A0000}"/>
    <cellStyle name="常规 100 2 2 4 4" xfId="11410" xr:uid="{00000000-0005-0000-0000-0000781A0000}"/>
    <cellStyle name="常规 100 2 2 4 5" xfId="27896" xr:uid="{00000000-0005-0000-0000-0000791A0000}"/>
    <cellStyle name="常规 100 2 2 5" xfId="2941" xr:uid="{00000000-0005-0000-0000-00007A1A0000}"/>
    <cellStyle name="常规 100 2 2 5 2" xfId="2942" xr:uid="{00000000-0005-0000-0000-00007B1A0000}"/>
    <cellStyle name="常规 100 2 2 5 2 2" xfId="27899" xr:uid="{00000000-0005-0000-0000-00007C1A0000}"/>
    <cellStyle name="常规 100 2 2 5 3" xfId="2943" xr:uid="{00000000-0005-0000-0000-00007D1A0000}"/>
    <cellStyle name="常规 100 2 2 5 3 2" xfId="11413" xr:uid="{00000000-0005-0000-0000-00007E1A0000}"/>
    <cellStyle name="常规 100 2 2 5 4" xfId="11412" xr:uid="{00000000-0005-0000-0000-00007F1A0000}"/>
    <cellStyle name="常规 100 2 2 5 5" xfId="27898" xr:uid="{00000000-0005-0000-0000-0000801A0000}"/>
    <cellStyle name="常规 100 2 2 6" xfId="2944" xr:uid="{00000000-0005-0000-0000-0000811A0000}"/>
    <cellStyle name="常规 100 2 2 6 2" xfId="27900" xr:uid="{00000000-0005-0000-0000-0000821A0000}"/>
    <cellStyle name="常规 100 2 2_14聊城" xfId="27901" xr:uid="{00000000-0005-0000-0000-0000831A0000}"/>
    <cellStyle name="常规 100 2 3" xfId="404" xr:uid="{00000000-0005-0000-0000-0000841A0000}"/>
    <cellStyle name="常规 100 2 3 2" xfId="2945" xr:uid="{00000000-0005-0000-0000-0000851A0000}"/>
    <cellStyle name="常规 100 2 3 2 2" xfId="2946" xr:uid="{00000000-0005-0000-0000-0000861A0000}"/>
    <cellStyle name="常规 100 2 3 2 2 2" xfId="2947" xr:uid="{00000000-0005-0000-0000-0000871A0000}"/>
    <cellStyle name="常规 100 2 3 2 2 2 2" xfId="27904" xr:uid="{00000000-0005-0000-0000-0000881A0000}"/>
    <cellStyle name="常规 100 2 3 2 2 3" xfId="2948" xr:uid="{00000000-0005-0000-0000-0000891A0000}"/>
    <cellStyle name="常规 100 2 3 2 2 3 2" xfId="11416" xr:uid="{00000000-0005-0000-0000-00008A1A0000}"/>
    <cellStyle name="常规 100 2 3 2 2 4" xfId="11415" xr:uid="{00000000-0005-0000-0000-00008B1A0000}"/>
    <cellStyle name="常规 100 2 3 2 2 5" xfId="27903" xr:uid="{00000000-0005-0000-0000-00008C1A0000}"/>
    <cellStyle name="常规 100 2 3 2 3" xfId="2949" xr:uid="{00000000-0005-0000-0000-00008D1A0000}"/>
    <cellStyle name="常规 100 2 3 2 3 2" xfId="27905" xr:uid="{00000000-0005-0000-0000-00008E1A0000}"/>
    <cellStyle name="常规 100 2 3 2 4" xfId="2950" xr:uid="{00000000-0005-0000-0000-00008F1A0000}"/>
    <cellStyle name="常规 100 2 3 2 4 2" xfId="11417" xr:uid="{00000000-0005-0000-0000-0000901A0000}"/>
    <cellStyle name="常规 100 2 3 2 5" xfId="11414" xr:uid="{00000000-0005-0000-0000-0000911A0000}"/>
    <cellStyle name="常规 100 2 3 2 6" xfId="27902" xr:uid="{00000000-0005-0000-0000-0000921A0000}"/>
    <cellStyle name="常规 100 2 3 3" xfId="2951" xr:uid="{00000000-0005-0000-0000-0000931A0000}"/>
    <cellStyle name="常规 100 2 3 3 2" xfId="2952" xr:uid="{00000000-0005-0000-0000-0000941A0000}"/>
    <cellStyle name="常规 100 2 3 3 2 2" xfId="27907" xr:uid="{00000000-0005-0000-0000-0000951A0000}"/>
    <cellStyle name="常规 100 2 3 3 3" xfId="2953" xr:uid="{00000000-0005-0000-0000-0000961A0000}"/>
    <cellStyle name="常规 100 2 3 3 3 2" xfId="11419" xr:uid="{00000000-0005-0000-0000-0000971A0000}"/>
    <cellStyle name="常规 100 2 3 3 4" xfId="11418" xr:uid="{00000000-0005-0000-0000-0000981A0000}"/>
    <cellStyle name="常规 100 2 3 3 5" xfId="27906" xr:uid="{00000000-0005-0000-0000-0000991A0000}"/>
    <cellStyle name="常规 100 2 3 4" xfId="2954" xr:uid="{00000000-0005-0000-0000-00009A1A0000}"/>
    <cellStyle name="常规 100 2 3 4 2" xfId="2955" xr:uid="{00000000-0005-0000-0000-00009B1A0000}"/>
    <cellStyle name="常规 100 2 3 4 2 2" xfId="27909" xr:uid="{00000000-0005-0000-0000-00009C1A0000}"/>
    <cellStyle name="常规 100 2 3 4 3" xfId="2956" xr:uid="{00000000-0005-0000-0000-00009D1A0000}"/>
    <cellStyle name="常规 100 2 3 4 3 2" xfId="11421" xr:uid="{00000000-0005-0000-0000-00009E1A0000}"/>
    <cellStyle name="常规 100 2 3 4 4" xfId="11420" xr:uid="{00000000-0005-0000-0000-00009F1A0000}"/>
    <cellStyle name="常规 100 2 3 4 5" xfId="27908" xr:uid="{00000000-0005-0000-0000-0000A01A0000}"/>
    <cellStyle name="常规 100 2 3 5" xfId="2957" xr:uid="{00000000-0005-0000-0000-0000A11A0000}"/>
    <cellStyle name="常规 100 2 3 5 2" xfId="27910" xr:uid="{00000000-0005-0000-0000-0000A21A0000}"/>
    <cellStyle name="常规 100 2 3 6" xfId="9637" xr:uid="{00000000-0005-0000-0000-0000A31A0000}"/>
    <cellStyle name="常规 100 2 3 7" xfId="27429" xr:uid="{00000000-0005-0000-0000-0000A41A0000}"/>
    <cellStyle name="常规 100 2 4" xfId="533" xr:uid="{00000000-0005-0000-0000-0000A51A0000}"/>
    <cellStyle name="常规 100 2 4 2" xfId="2958" xr:uid="{00000000-0005-0000-0000-0000A61A0000}"/>
    <cellStyle name="常规 100 2 4 2 2" xfId="2959" xr:uid="{00000000-0005-0000-0000-0000A71A0000}"/>
    <cellStyle name="常规 100 2 4 2 2 2" xfId="27913" xr:uid="{00000000-0005-0000-0000-0000A81A0000}"/>
    <cellStyle name="常规 100 2 4 2 3" xfId="2960" xr:uid="{00000000-0005-0000-0000-0000A91A0000}"/>
    <cellStyle name="常规 100 2 4 2 3 2" xfId="11423" xr:uid="{00000000-0005-0000-0000-0000AA1A0000}"/>
    <cellStyle name="常规 100 2 4 2 4" xfId="11422" xr:uid="{00000000-0005-0000-0000-0000AB1A0000}"/>
    <cellStyle name="常规 100 2 4 2 5" xfId="27912" xr:uid="{00000000-0005-0000-0000-0000AC1A0000}"/>
    <cellStyle name="常规 100 2 4 3" xfId="2961" xr:uid="{00000000-0005-0000-0000-0000AD1A0000}"/>
    <cellStyle name="常规 100 2 4 3 2" xfId="27914" xr:uid="{00000000-0005-0000-0000-0000AE1A0000}"/>
    <cellStyle name="常规 100 2 4 4" xfId="2962" xr:uid="{00000000-0005-0000-0000-0000AF1A0000}"/>
    <cellStyle name="常规 100 2 4 4 2" xfId="11424" xr:uid="{00000000-0005-0000-0000-0000B01A0000}"/>
    <cellStyle name="常规 100 2 4 5" xfId="27911" xr:uid="{00000000-0005-0000-0000-0000B11A0000}"/>
    <cellStyle name="常规 100 2 5" xfId="2963" xr:uid="{00000000-0005-0000-0000-0000B21A0000}"/>
    <cellStyle name="常规 100 2 5 2" xfId="2964" xr:uid="{00000000-0005-0000-0000-0000B31A0000}"/>
    <cellStyle name="常规 100 2 5 2 2" xfId="27917" xr:uid="{00000000-0005-0000-0000-0000B41A0000}"/>
    <cellStyle name="常规 100 2 5 2 3" xfId="27916" xr:uid="{00000000-0005-0000-0000-0000B51A0000}"/>
    <cellStyle name="常规 100 2 5 3" xfId="2965" xr:uid="{00000000-0005-0000-0000-0000B61A0000}"/>
    <cellStyle name="常规 100 2 5 3 2" xfId="11426" xr:uid="{00000000-0005-0000-0000-0000B71A0000}"/>
    <cellStyle name="常规 100 2 5 3 3" xfId="27918" xr:uid="{00000000-0005-0000-0000-0000B81A0000}"/>
    <cellStyle name="常规 100 2 5 4" xfId="11425" xr:uid="{00000000-0005-0000-0000-0000B91A0000}"/>
    <cellStyle name="常规 100 2 5 5" xfId="27915" xr:uid="{00000000-0005-0000-0000-0000BA1A0000}"/>
    <cellStyle name="常规 100 2 6" xfId="2966" xr:uid="{00000000-0005-0000-0000-0000BB1A0000}"/>
    <cellStyle name="常规 100 2 6 2" xfId="2967" xr:uid="{00000000-0005-0000-0000-0000BC1A0000}"/>
    <cellStyle name="常规 100 2 6 2 2" xfId="27920" xr:uid="{00000000-0005-0000-0000-0000BD1A0000}"/>
    <cellStyle name="常规 100 2 6 3" xfId="2968" xr:uid="{00000000-0005-0000-0000-0000BE1A0000}"/>
    <cellStyle name="常规 100 2 6 3 2" xfId="11428" xr:uid="{00000000-0005-0000-0000-0000BF1A0000}"/>
    <cellStyle name="常规 100 2 6 4" xfId="11427" xr:uid="{00000000-0005-0000-0000-0000C01A0000}"/>
    <cellStyle name="常规 100 2 6 5" xfId="27919" xr:uid="{00000000-0005-0000-0000-0000C11A0000}"/>
    <cellStyle name="常规 100 2 7" xfId="2969" xr:uid="{00000000-0005-0000-0000-0000C21A0000}"/>
    <cellStyle name="常规 100 2 7 2" xfId="27922" xr:uid="{00000000-0005-0000-0000-0000C31A0000}"/>
    <cellStyle name="常规 100 2 7 3" xfId="27921" xr:uid="{00000000-0005-0000-0000-0000C41A0000}"/>
    <cellStyle name="常规 100 2 8" xfId="27923" xr:uid="{00000000-0005-0000-0000-0000C51A0000}"/>
    <cellStyle name="常规 100 2_00" xfId="27924" xr:uid="{00000000-0005-0000-0000-0000C61A0000}"/>
    <cellStyle name="常规 100 3" xfId="95" xr:uid="{00000000-0005-0000-0000-0000C71A0000}"/>
    <cellStyle name="常规 100 3 2" xfId="400" xr:uid="{00000000-0005-0000-0000-0000C81A0000}"/>
    <cellStyle name="常规 100 3 2 2" xfId="2970" xr:uid="{00000000-0005-0000-0000-0000C91A0000}"/>
    <cellStyle name="常规 100 3 2 2 2" xfId="2971" xr:uid="{00000000-0005-0000-0000-0000CA1A0000}"/>
    <cellStyle name="常规 100 3 2 2 2 2" xfId="2972" xr:uid="{00000000-0005-0000-0000-0000CB1A0000}"/>
    <cellStyle name="常规 100 3 2 2 2 2 2" xfId="27929" xr:uid="{00000000-0005-0000-0000-0000CC1A0000}"/>
    <cellStyle name="常规 100 3 2 2 2 2 3" xfId="27928" xr:uid="{00000000-0005-0000-0000-0000CD1A0000}"/>
    <cellStyle name="常规 100 3 2 2 2 3" xfId="2973" xr:uid="{00000000-0005-0000-0000-0000CE1A0000}"/>
    <cellStyle name="常规 100 3 2 2 2 3 2" xfId="11431" xr:uid="{00000000-0005-0000-0000-0000CF1A0000}"/>
    <cellStyle name="常规 100 3 2 2 2 3 3" xfId="27930" xr:uid="{00000000-0005-0000-0000-0000D01A0000}"/>
    <cellStyle name="常规 100 3 2 2 2 4" xfId="11430" xr:uid="{00000000-0005-0000-0000-0000D11A0000}"/>
    <cellStyle name="常规 100 3 2 2 2 5" xfId="27927" xr:uid="{00000000-0005-0000-0000-0000D21A0000}"/>
    <cellStyle name="常规 100 3 2 2 3" xfId="2974" xr:uid="{00000000-0005-0000-0000-0000D31A0000}"/>
    <cellStyle name="常规 100 3 2 2 3 2" xfId="27932" xr:uid="{00000000-0005-0000-0000-0000D41A0000}"/>
    <cellStyle name="常规 100 3 2 2 3 3" xfId="27931" xr:uid="{00000000-0005-0000-0000-0000D51A0000}"/>
    <cellStyle name="常规 100 3 2 2 4" xfId="2975" xr:uid="{00000000-0005-0000-0000-0000D61A0000}"/>
    <cellStyle name="常规 100 3 2 2 4 2" xfId="11432" xr:uid="{00000000-0005-0000-0000-0000D71A0000}"/>
    <cellStyle name="常规 100 3 2 2 4 2 2" xfId="27934" xr:uid="{00000000-0005-0000-0000-0000D81A0000}"/>
    <cellStyle name="常规 100 3 2 2 4 3" xfId="27933" xr:uid="{00000000-0005-0000-0000-0000D91A0000}"/>
    <cellStyle name="常规 100 3 2 2 5" xfId="11429" xr:uid="{00000000-0005-0000-0000-0000DA1A0000}"/>
    <cellStyle name="常规 100 3 2 2 5 2" xfId="27935" xr:uid="{00000000-0005-0000-0000-0000DB1A0000}"/>
    <cellStyle name="常规 100 3 2 2 6" xfId="27926" xr:uid="{00000000-0005-0000-0000-0000DC1A0000}"/>
    <cellStyle name="常规 100 3 2 3" xfId="2976" xr:uid="{00000000-0005-0000-0000-0000DD1A0000}"/>
    <cellStyle name="常规 100 3 2 3 2" xfId="2977" xr:uid="{00000000-0005-0000-0000-0000DE1A0000}"/>
    <cellStyle name="常规 100 3 2 3 2 2" xfId="27937" xr:uid="{00000000-0005-0000-0000-0000DF1A0000}"/>
    <cellStyle name="常规 100 3 2 3 3" xfId="2978" xr:uid="{00000000-0005-0000-0000-0000E01A0000}"/>
    <cellStyle name="常规 100 3 2 3 3 2" xfId="11434" xr:uid="{00000000-0005-0000-0000-0000E11A0000}"/>
    <cellStyle name="常规 100 3 2 3 4" xfId="11433" xr:uid="{00000000-0005-0000-0000-0000E21A0000}"/>
    <cellStyle name="常规 100 3 2 3 5" xfId="27936" xr:uid="{00000000-0005-0000-0000-0000E31A0000}"/>
    <cellStyle name="常规 100 3 2 4" xfId="2979" xr:uid="{00000000-0005-0000-0000-0000E41A0000}"/>
    <cellStyle name="常规 100 3 2 4 2" xfId="2980" xr:uid="{00000000-0005-0000-0000-0000E51A0000}"/>
    <cellStyle name="常规 100 3 2 4 2 2" xfId="27939" xr:uid="{00000000-0005-0000-0000-0000E61A0000}"/>
    <cellStyle name="常规 100 3 2 4 3" xfId="2981" xr:uid="{00000000-0005-0000-0000-0000E71A0000}"/>
    <cellStyle name="常规 100 3 2 4 3 2" xfId="11436" xr:uid="{00000000-0005-0000-0000-0000E81A0000}"/>
    <cellStyle name="常规 100 3 2 4 4" xfId="11435" xr:uid="{00000000-0005-0000-0000-0000E91A0000}"/>
    <cellStyle name="常规 100 3 2 4 5" xfId="27938" xr:uid="{00000000-0005-0000-0000-0000EA1A0000}"/>
    <cellStyle name="常规 100 3 2 5" xfId="2982" xr:uid="{00000000-0005-0000-0000-0000EB1A0000}"/>
    <cellStyle name="常规 100 3 2 5 2" xfId="27940" xr:uid="{00000000-0005-0000-0000-0000EC1A0000}"/>
    <cellStyle name="常规 100 3 2 6" xfId="9635" xr:uid="{00000000-0005-0000-0000-0000ED1A0000}"/>
    <cellStyle name="常规 100 3 2 7" xfId="27925" xr:uid="{00000000-0005-0000-0000-0000EE1A0000}"/>
    <cellStyle name="常规 100 3 3" xfId="535" xr:uid="{00000000-0005-0000-0000-0000EF1A0000}"/>
    <cellStyle name="常规 100 3 3 2" xfId="2983" xr:uid="{00000000-0005-0000-0000-0000F01A0000}"/>
    <cellStyle name="常规 100 3 3 2 2" xfId="2984" xr:uid="{00000000-0005-0000-0000-0000F11A0000}"/>
    <cellStyle name="常规 100 3 3 2 2 2" xfId="27944" xr:uid="{00000000-0005-0000-0000-0000F21A0000}"/>
    <cellStyle name="常规 100 3 3 2 2 3" xfId="27943" xr:uid="{00000000-0005-0000-0000-0000F31A0000}"/>
    <cellStyle name="常规 100 3 3 2 3" xfId="2985" xr:uid="{00000000-0005-0000-0000-0000F41A0000}"/>
    <cellStyle name="常规 100 3 3 2 3 2" xfId="11438" xr:uid="{00000000-0005-0000-0000-0000F51A0000}"/>
    <cellStyle name="常规 100 3 3 2 3 3" xfId="27945" xr:uid="{00000000-0005-0000-0000-0000F61A0000}"/>
    <cellStyle name="常规 100 3 3 2 4" xfId="11437" xr:uid="{00000000-0005-0000-0000-0000F71A0000}"/>
    <cellStyle name="常规 100 3 3 2 5" xfId="27942" xr:uid="{00000000-0005-0000-0000-0000F81A0000}"/>
    <cellStyle name="常规 100 3 3 3" xfId="2986" xr:uid="{00000000-0005-0000-0000-0000F91A0000}"/>
    <cellStyle name="常规 100 3 3 3 2" xfId="27947" xr:uid="{00000000-0005-0000-0000-0000FA1A0000}"/>
    <cellStyle name="常规 100 3 3 3 3" xfId="27946" xr:uid="{00000000-0005-0000-0000-0000FB1A0000}"/>
    <cellStyle name="常规 100 3 3 4" xfId="2987" xr:uid="{00000000-0005-0000-0000-0000FC1A0000}"/>
    <cellStyle name="常规 100 3 3 4 2" xfId="11439" xr:uid="{00000000-0005-0000-0000-0000FD1A0000}"/>
    <cellStyle name="常规 100 3 3 4 2 2" xfId="27949" xr:uid="{00000000-0005-0000-0000-0000FE1A0000}"/>
    <cellStyle name="常规 100 3 3 4 3" xfId="27948" xr:uid="{00000000-0005-0000-0000-0000FF1A0000}"/>
    <cellStyle name="常规 100 3 3 5" xfId="27950" xr:uid="{00000000-0005-0000-0000-0000001B0000}"/>
    <cellStyle name="常规 100 3 3 6" xfId="27941" xr:uid="{00000000-0005-0000-0000-0000011B0000}"/>
    <cellStyle name="常规 100 3 4" xfId="2988" xr:uid="{00000000-0005-0000-0000-0000021B0000}"/>
    <cellStyle name="常规 100 3 4 2" xfId="2989" xr:uid="{00000000-0005-0000-0000-0000031B0000}"/>
    <cellStyle name="常规 100 3 4 2 2" xfId="27952" xr:uid="{00000000-0005-0000-0000-0000041B0000}"/>
    <cellStyle name="常规 100 3 4 3" xfId="2990" xr:uid="{00000000-0005-0000-0000-0000051B0000}"/>
    <cellStyle name="常规 100 3 4 3 2" xfId="11441" xr:uid="{00000000-0005-0000-0000-0000061B0000}"/>
    <cellStyle name="常规 100 3 4 4" xfId="11440" xr:uid="{00000000-0005-0000-0000-0000071B0000}"/>
    <cellStyle name="常规 100 3 4 5" xfId="27951" xr:uid="{00000000-0005-0000-0000-0000081B0000}"/>
    <cellStyle name="常规 100 3 5" xfId="2991" xr:uid="{00000000-0005-0000-0000-0000091B0000}"/>
    <cellStyle name="常规 100 3 5 2" xfId="2992" xr:uid="{00000000-0005-0000-0000-00000A1B0000}"/>
    <cellStyle name="常规 100 3 5 2 2" xfId="27954" xr:uid="{00000000-0005-0000-0000-00000B1B0000}"/>
    <cellStyle name="常规 100 3 5 3" xfId="2993" xr:uid="{00000000-0005-0000-0000-00000C1B0000}"/>
    <cellStyle name="常规 100 3 5 3 2" xfId="11443" xr:uid="{00000000-0005-0000-0000-00000D1B0000}"/>
    <cellStyle name="常规 100 3 5 4" xfId="11442" xr:uid="{00000000-0005-0000-0000-00000E1B0000}"/>
    <cellStyle name="常规 100 3 5 5" xfId="27953" xr:uid="{00000000-0005-0000-0000-00000F1B0000}"/>
    <cellStyle name="常规 100 3 6" xfId="2994" xr:uid="{00000000-0005-0000-0000-0000101B0000}"/>
    <cellStyle name="常规 100 3 6 2" xfId="27955" xr:uid="{00000000-0005-0000-0000-0000111B0000}"/>
    <cellStyle name="常规 100 3_14聊城" xfId="27956" xr:uid="{00000000-0005-0000-0000-0000121B0000}"/>
    <cellStyle name="常规 100 4" xfId="405" xr:uid="{00000000-0005-0000-0000-0000131B0000}"/>
    <cellStyle name="常规 100 4 2" xfId="2995" xr:uid="{00000000-0005-0000-0000-0000141B0000}"/>
    <cellStyle name="常规 100 4 2 2" xfId="2996" xr:uid="{00000000-0005-0000-0000-0000151B0000}"/>
    <cellStyle name="常规 100 4 2 2 2" xfId="2997" xr:uid="{00000000-0005-0000-0000-0000161B0000}"/>
    <cellStyle name="常规 100 4 2 2 2 2" xfId="27959" xr:uid="{00000000-0005-0000-0000-0000171B0000}"/>
    <cellStyle name="常规 100 4 2 2 3" xfId="2998" xr:uid="{00000000-0005-0000-0000-0000181B0000}"/>
    <cellStyle name="常规 100 4 2 2 3 2" xfId="11446" xr:uid="{00000000-0005-0000-0000-0000191B0000}"/>
    <cellStyle name="常规 100 4 2 2 4" xfId="11445" xr:uid="{00000000-0005-0000-0000-00001A1B0000}"/>
    <cellStyle name="常规 100 4 2 2 5" xfId="27958" xr:uid="{00000000-0005-0000-0000-00001B1B0000}"/>
    <cellStyle name="常规 100 4 2 3" xfId="2999" xr:uid="{00000000-0005-0000-0000-00001C1B0000}"/>
    <cellStyle name="常规 100 4 2 3 2" xfId="27960" xr:uid="{00000000-0005-0000-0000-00001D1B0000}"/>
    <cellStyle name="常规 100 4 2 4" xfId="3000" xr:uid="{00000000-0005-0000-0000-00001E1B0000}"/>
    <cellStyle name="常规 100 4 2 4 2" xfId="11447" xr:uid="{00000000-0005-0000-0000-00001F1B0000}"/>
    <cellStyle name="常规 100 4 2 5" xfId="11444" xr:uid="{00000000-0005-0000-0000-0000201B0000}"/>
    <cellStyle name="常规 100 4 2 6" xfId="27957" xr:uid="{00000000-0005-0000-0000-0000211B0000}"/>
    <cellStyle name="常规 100 4 3" xfId="3001" xr:uid="{00000000-0005-0000-0000-0000221B0000}"/>
    <cellStyle name="常规 100 4 3 2" xfId="3002" xr:uid="{00000000-0005-0000-0000-0000231B0000}"/>
    <cellStyle name="常规 100 4 3 2 2" xfId="27962" xr:uid="{00000000-0005-0000-0000-0000241B0000}"/>
    <cellStyle name="常规 100 4 3 3" xfId="3003" xr:uid="{00000000-0005-0000-0000-0000251B0000}"/>
    <cellStyle name="常规 100 4 3 3 2" xfId="11449" xr:uid="{00000000-0005-0000-0000-0000261B0000}"/>
    <cellStyle name="常规 100 4 3 4" xfId="11448" xr:uid="{00000000-0005-0000-0000-0000271B0000}"/>
    <cellStyle name="常规 100 4 3 5" xfId="27961" xr:uid="{00000000-0005-0000-0000-0000281B0000}"/>
    <cellStyle name="常规 100 4 4" xfId="3004" xr:uid="{00000000-0005-0000-0000-0000291B0000}"/>
    <cellStyle name="常规 100 4 4 2" xfId="3005" xr:uid="{00000000-0005-0000-0000-00002A1B0000}"/>
    <cellStyle name="常规 100 4 4 2 2" xfId="27964" xr:uid="{00000000-0005-0000-0000-00002B1B0000}"/>
    <cellStyle name="常规 100 4 4 3" xfId="3006" xr:uid="{00000000-0005-0000-0000-00002C1B0000}"/>
    <cellStyle name="常规 100 4 4 3 2" xfId="11451" xr:uid="{00000000-0005-0000-0000-00002D1B0000}"/>
    <cellStyle name="常规 100 4 4 4" xfId="11450" xr:uid="{00000000-0005-0000-0000-00002E1B0000}"/>
    <cellStyle name="常规 100 4 4 5" xfId="27963" xr:uid="{00000000-0005-0000-0000-00002F1B0000}"/>
    <cellStyle name="常规 100 4 5" xfId="3007" xr:uid="{00000000-0005-0000-0000-0000301B0000}"/>
    <cellStyle name="常规 100 4 5 2" xfId="27965" xr:uid="{00000000-0005-0000-0000-0000311B0000}"/>
    <cellStyle name="常规 100 4 6" xfId="9638" xr:uid="{00000000-0005-0000-0000-0000321B0000}"/>
    <cellStyle name="常规 100 4 7" xfId="27430" xr:uid="{00000000-0005-0000-0000-0000331B0000}"/>
    <cellStyle name="常规 100 5" xfId="532" xr:uid="{00000000-0005-0000-0000-0000341B0000}"/>
    <cellStyle name="常规 100 5 2" xfId="3008" xr:uid="{00000000-0005-0000-0000-0000351B0000}"/>
    <cellStyle name="常规 100 5 2 2" xfId="3009" xr:uid="{00000000-0005-0000-0000-0000361B0000}"/>
    <cellStyle name="常规 100 5 2 2 2" xfId="27968" xr:uid="{00000000-0005-0000-0000-0000371B0000}"/>
    <cellStyle name="常规 100 5 2 3" xfId="3010" xr:uid="{00000000-0005-0000-0000-0000381B0000}"/>
    <cellStyle name="常规 100 5 2 3 2" xfId="11453" xr:uid="{00000000-0005-0000-0000-0000391B0000}"/>
    <cellStyle name="常规 100 5 2 4" xfId="11452" xr:uid="{00000000-0005-0000-0000-00003A1B0000}"/>
    <cellStyle name="常规 100 5 2 5" xfId="27967" xr:uid="{00000000-0005-0000-0000-00003B1B0000}"/>
    <cellStyle name="常规 100 5 3" xfId="3011" xr:uid="{00000000-0005-0000-0000-00003C1B0000}"/>
    <cellStyle name="常规 100 5 3 2" xfId="27969" xr:uid="{00000000-0005-0000-0000-00003D1B0000}"/>
    <cellStyle name="常规 100 5 4" xfId="3012" xr:uid="{00000000-0005-0000-0000-00003E1B0000}"/>
    <cellStyle name="常规 100 5 4 2" xfId="11454" xr:uid="{00000000-0005-0000-0000-00003F1B0000}"/>
    <cellStyle name="常规 100 5 5" xfId="27966" xr:uid="{00000000-0005-0000-0000-0000401B0000}"/>
    <cellStyle name="常规 100 6" xfId="3013" xr:uid="{00000000-0005-0000-0000-0000411B0000}"/>
    <cellStyle name="常规 100 6 2" xfId="3014" xr:uid="{00000000-0005-0000-0000-0000421B0000}"/>
    <cellStyle name="常规 100 6 2 2" xfId="27972" xr:uid="{00000000-0005-0000-0000-0000431B0000}"/>
    <cellStyle name="常规 100 6 2 3" xfId="27971" xr:uid="{00000000-0005-0000-0000-0000441B0000}"/>
    <cellStyle name="常规 100 6 3" xfId="3015" xr:uid="{00000000-0005-0000-0000-0000451B0000}"/>
    <cellStyle name="常规 100 6 3 2" xfId="11456" xr:uid="{00000000-0005-0000-0000-0000461B0000}"/>
    <cellStyle name="常规 100 6 3 3" xfId="27973" xr:uid="{00000000-0005-0000-0000-0000471B0000}"/>
    <cellStyle name="常规 100 6 4" xfId="11455" xr:uid="{00000000-0005-0000-0000-0000481B0000}"/>
    <cellStyle name="常规 100 6 5" xfId="27970" xr:uid="{00000000-0005-0000-0000-0000491B0000}"/>
    <cellStyle name="常规 100 7" xfId="3016" xr:uid="{00000000-0005-0000-0000-00004A1B0000}"/>
    <cellStyle name="常规 100 7 2" xfId="3017" xr:uid="{00000000-0005-0000-0000-00004B1B0000}"/>
    <cellStyle name="常规 100 7 2 2" xfId="27975" xr:uid="{00000000-0005-0000-0000-00004C1B0000}"/>
    <cellStyle name="常规 100 7 3" xfId="3018" xr:uid="{00000000-0005-0000-0000-00004D1B0000}"/>
    <cellStyle name="常规 100 7 3 2" xfId="11458" xr:uid="{00000000-0005-0000-0000-00004E1B0000}"/>
    <cellStyle name="常规 100 7 4" xfId="11457" xr:uid="{00000000-0005-0000-0000-00004F1B0000}"/>
    <cellStyle name="常规 100 7 5" xfId="27974" xr:uid="{00000000-0005-0000-0000-0000501B0000}"/>
    <cellStyle name="常规 100 8" xfId="3019" xr:uid="{00000000-0005-0000-0000-0000511B0000}"/>
    <cellStyle name="常规 100 8 2" xfId="27977" xr:uid="{00000000-0005-0000-0000-0000521B0000}"/>
    <cellStyle name="常规 100 8 3" xfId="27976" xr:uid="{00000000-0005-0000-0000-0000531B0000}"/>
    <cellStyle name="常规 100 9" xfId="27978" xr:uid="{00000000-0005-0000-0000-0000541B0000}"/>
    <cellStyle name="常规 100_00" xfId="27979" xr:uid="{00000000-0005-0000-0000-0000551B0000}"/>
    <cellStyle name="常规 101" xfId="16284" xr:uid="{00000000-0005-0000-0000-0000561B0000}"/>
    <cellStyle name="常规 101 2" xfId="16285" xr:uid="{00000000-0005-0000-0000-0000571B0000}"/>
    <cellStyle name="常规 101 3" xfId="16286" xr:uid="{00000000-0005-0000-0000-0000581B0000}"/>
    <cellStyle name="常规 101 4" xfId="16287" xr:uid="{00000000-0005-0000-0000-0000591B0000}"/>
    <cellStyle name="常规 101 5" xfId="28483" xr:uid="{00000000-0005-0000-0000-00005A1B0000}"/>
    <cellStyle name="常规 102" xfId="16288" xr:uid="{00000000-0005-0000-0000-00005B1B0000}"/>
    <cellStyle name="常规 102 2" xfId="16289" xr:uid="{00000000-0005-0000-0000-00005C1B0000}"/>
    <cellStyle name="常规 102 3" xfId="16290" xr:uid="{00000000-0005-0000-0000-00005D1B0000}"/>
    <cellStyle name="常规 102 4" xfId="16291" xr:uid="{00000000-0005-0000-0000-00005E1B0000}"/>
    <cellStyle name="常规 102 5" xfId="28484" xr:uid="{00000000-0005-0000-0000-00005F1B0000}"/>
    <cellStyle name="常规 103" xfId="16292" xr:uid="{00000000-0005-0000-0000-0000601B0000}"/>
    <cellStyle name="常规 103 2" xfId="16293" xr:uid="{00000000-0005-0000-0000-0000611B0000}"/>
    <cellStyle name="常规 103 2 2" xfId="28549" xr:uid="{00000000-0005-0000-0000-0000621B0000}"/>
    <cellStyle name="常规 103 3" xfId="16294" xr:uid="{00000000-0005-0000-0000-0000631B0000}"/>
    <cellStyle name="常规 103 4" xfId="16295" xr:uid="{00000000-0005-0000-0000-0000641B0000}"/>
    <cellStyle name="常规 103 5" xfId="28485" xr:uid="{00000000-0005-0000-0000-0000651B0000}"/>
    <cellStyle name="常规 104" xfId="16296" xr:uid="{00000000-0005-0000-0000-0000661B0000}"/>
    <cellStyle name="常规 104 2" xfId="16297" xr:uid="{00000000-0005-0000-0000-0000671B0000}"/>
    <cellStyle name="常规 104 2 2" xfId="28550" xr:uid="{00000000-0005-0000-0000-0000681B0000}"/>
    <cellStyle name="常规 104 3" xfId="16298" xr:uid="{00000000-0005-0000-0000-0000691B0000}"/>
    <cellStyle name="常规 104 3 2" xfId="16299" xr:uid="{00000000-0005-0000-0000-00006A1B0000}"/>
    <cellStyle name="常规 104 3 3" xfId="16300" xr:uid="{00000000-0005-0000-0000-00006B1B0000}"/>
    <cellStyle name="常规 104 3 4" xfId="16301" xr:uid="{00000000-0005-0000-0000-00006C1B0000}"/>
    <cellStyle name="常规 104 4" xfId="16302" xr:uid="{00000000-0005-0000-0000-00006D1B0000}"/>
    <cellStyle name="常规 104 5" xfId="16303" xr:uid="{00000000-0005-0000-0000-00006E1B0000}"/>
    <cellStyle name="常规 104 6" xfId="28546" xr:uid="{00000000-0005-0000-0000-00006F1B0000}"/>
    <cellStyle name="常规 105" xfId="16304" xr:uid="{00000000-0005-0000-0000-0000701B0000}"/>
    <cellStyle name="常规 105 2" xfId="16305" xr:uid="{00000000-0005-0000-0000-0000711B0000}"/>
    <cellStyle name="常规 105 3" xfId="16306" xr:uid="{00000000-0005-0000-0000-0000721B0000}"/>
    <cellStyle name="常规 105 4" xfId="16307" xr:uid="{00000000-0005-0000-0000-0000731B0000}"/>
    <cellStyle name="常规 106" xfId="16308" xr:uid="{00000000-0005-0000-0000-0000741B0000}"/>
    <cellStyle name="常规 106 2" xfId="16309" xr:uid="{00000000-0005-0000-0000-0000751B0000}"/>
    <cellStyle name="常规 106 3" xfId="16310" xr:uid="{00000000-0005-0000-0000-0000761B0000}"/>
    <cellStyle name="常规 106 4" xfId="16311" xr:uid="{00000000-0005-0000-0000-0000771B0000}"/>
    <cellStyle name="常规 107" xfId="16312" xr:uid="{00000000-0005-0000-0000-0000781B0000}"/>
    <cellStyle name="常规 107 2" xfId="28580" xr:uid="{8DB8CD6C-4538-4532-BD32-EF21FBE0D90A}"/>
    <cellStyle name="常规 108" xfId="16313" xr:uid="{00000000-0005-0000-0000-0000791B0000}"/>
    <cellStyle name="常规 109" xfId="16314" xr:uid="{00000000-0005-0000-0000-00007A1B0000}"/>
    <cellStyle name="常规 11" xfId="96" xr:uid="{00000000-0005-0000-0000-00007B1B0000}"/>
    <cellStyle name="常规 11 2" xfId="398" xr:uid="{00000000-0005-0000-0000-00007C1B0000}"/>
    <cellStyle name="常规 11 2 2" xfId="3020" xr:uid="{00000000-0005-0000-0000-00007D1B0000}"/>
    <cellStyle name="常规 11 2 2 2" xfId="3021" xr:uid="{00000000-0005-0000-0000-00007E1B0000}"/>
    <cellStyle name="常规 11 2 2 2 2" xfId="3022" xr:uid="{00000000-0005-0000-0000-00007F1B0000}"/>
    <cellStyle name="常规 11 2 2 2 3" xfId="3023" xr:uid="{00000000-0005-0000-0000-0000801B0000}"/>
    <cellStyle name="常规 11 2 2 2 3 2" xfId="11461" xr:uid="{00000000-0005-0000-0000-0000811B0000}"/>
    <cellStyle name="常规 11 2 2 2 4" xfId="11460" xr:uid="{00000000-0005-0000-0000-0000821B0000}"/>
    <cellStyle name="常规 11 2 2 3" xfId="3024" xr:uid="{00000000-0005-0000-0000-0000831B0000}"/>
    <cellStyle name="常规 11 2 2 4" xfId="3025" xr:uid="{00000000-0005-0000-0000-0000841B0000}"/>
    <cellStyle name="常规 11 2 2 4 2" xfId="11462" xr:uid="{00000000-0005-0000-0000-0000851B0000}"/>
    <cellStyle name="常规 11 2 2 5" xfId="11459" xr:uid="{00000000-0005-0000-0000-0000861B0000}"/>
    <cellStyle name="常规 11 2 2 6" xfId="27433" xr:uid="{00000000-0005-0000-0000-0000871B0000}"/>
    <cellStyle name="常规 11 2 3" xfId="3026" xr:uid="{00000000-0005-0000-0000-0000881B0000}"/>
    <cellStyle name="常规 11 2 3 2" xfId="3027" xr:uid="{00000000-0005-0000-0000-0000891B0000}"/>
    <cellStyle name="常规 11 2 3 3" xfId="3028" xr:uid="{00000000-0005-0000-0000-00008A1B0000}"/>
    <cellStyle name="常规 11 2 3 3 2" xfId="11464" xr:uid="{00000000-0005-0000-0000-00008B1B0000}"/>
    <cellStyle name="常规 11 2 3 4" xfId="11463" xr:uid="{00000000-0005-0000-0000-00008C1B0000}"/>
    <cellStyle name="常规 11 2 4" xfId="3029" xr:uid="{00000000-0005-0000-0000-00008D1B0000}"/>
    <cellStyle name="常规 11 2 4 2" xfId="3030" xr:uid="{00000000-0005-0000-0000-00008E1B0000}"/>
    <cellStyle name="常规 11 2 4 3" xfId="3031" xr:uid="{00000000-0005-0000-0000-00008F1B0000}"/>
    <cellStyle name="常规 11 2 4 3 2" xfId="11466" xr:uid="{00000000-0005-0000-0000-0000901B0000}"/>
    <cellStyle name="常规 11 2 4 4" xfId="11465" xr:uid="{00000000-0005-0000-0000-0000911B0000}"/>
    <cellStyle name="常规 11 2 5" xfId="3032" xr:uid="{00000000-0005-0000-0000-0000921B0000}"/>
    <cellStyle name="常规 11 2 6" xfId="9634" xr:uid="{00000000-0005-0000-0000-0000931B0000}"/>
    <cellStyle name="常规 11 2 7" xfId="27432" xr:uid="{00000000-0005-0000-0000-0000941B0000}"/>
    <cellStyle name="常规 11 2 8" xfId="27980" xr:uid="{00000000-0005-0000-0000-0000951B0000}"/>
    <cellStyle name="常规 11 3" xfId="536" xr:uid="{00000000-0005-0000-0000-0000961B0000}"/>
    <cellStyle name="常规 11 3 2" xfId="3033" xr:uid="{00000000-0005-0000-0000-0000971B0000}"/>
    <cellStyle name="常规 11 3 2 2" xfId="3034" xr:uid="{00000000-0005-0000-0000-0000981B0000}"/>
    <cellStyle name="常规 11 3 2 2 2" xfId="28486" xr:uid="{00000000-0005-0000-0000-0000991B0000}"/>
    <cellStyle name="常规 11 3 2 3" xfId="3035" xr:uid="{00000000-0005-0000-0000-00009A1B0000}"/>
    <cellStyle name="常规 11 3 2 3 2" xfId="11468" xr:uid="{00000000-0005-0000-0000-00009B1B0000}"/>
    <cellStyle name="常规 11 3 2 4" xfId="11467" xr:uid="{00000000-0005-0000-0000-00009C1B0000}"/>
    <cellStyle name="常规 11 3 2 5" xfId="27982" xr:uid="{00000000-0005-0000-0000-00009D1B0000}"/>
    <cellStyle name="常规 11 3 3" xfId="3036" xr:uid="{00000000-0005-0000-0000-00009E1B0000}"/>
    <cellStyle name="常规 11 3 4" xfId="3037" xr:uid="{00000000-0005-0000-0000-00009F1B0000}"/>
    <cellStyle name="常规 11 3 4 2" xfId="11469" xr:uid="{00000000-0005-0000-0000-0000A01B0000}"/>
    <cellStyle name="常规 11 3 5" xfId="27981" xr:uid="{00000000-0005-0000-0000-0000A11B0000}"/>
    <cellStyle name="常规 11 4" xfId="3038" xr:uid="{00000000-0005-0000-0000-0000A21B0000}"/>
    <cellStyle name="常规 11 4 2" xfId="3039" xr:uid="{00000000-0005-0000-0000-0000A31B0000}"/>
    <cellStyle name="常规 11 4 3" xfId="3040" xr:uid="{00000000-0005-0000-0000-0000A41B0000}"/>
    <cellStyle name="常规 11 4 3 2" xfId="11471" xr:uid="{00000000-0005-0000-0000-0000A51B0000}"/>
    <cellStyle name="常规 11 4 4" xfId="11470" xr:uid="{00000000-0005-0000-0000-0000A61B0000}"/>
    <cellStyle name="常规 11 5" xfId="3041" xr:uid="{00000000-0005-0000-0000-0000A71B0000}"/>
    <cellStyle name="常规 11 5 2" xfId="3042" xr:uid="{00000000-0005-0000-0000-0000A81B0000}"/>
    <cellStyle name="常规 11 5 3" xfId="3043" xr:uid="{00000000-0005-0000-0000-0000A91B0000}"/>
    <cellStyle name="常规 11 5 3 2" xfId="11473" xr:uid="{00000000-0005-0000-0000-0000AA1B0000}"/>
    <cellStyle name="常规 11 5 4" xfId="11472" xr:uid="{00000000-0005-0000-0000-0000AB1B0000}"/>
    <cellStyle name="常规 11 6" xfId="3044" xr:uid="{00000000-0005-0000-0000-0000AC1B0000}"/>
    <cellStyle name="常规 11 7" xfId="27431" xr:uid="{00000000-0005-0000-0000-0000AD1B0000}"/>
    <cellStyle name="常规 11_06烟台" xfId="16315" xr:uid="{00000000-0005-0000-0000-0000AE1B0000}"/>
    <cellStyle name="常规 110" xfId="16316" xr:uid="{00000000-0005-0000-0000-0000AF1B0000}"/>
    <cellStyle name="常规 111" xfId="16317" xr:uid="{00000000-0005-0000-0000-0000B01B0000}"/>
    <cellStyle name="常规 112" xfId="16318" xr:uid="{00000000-0005-0000-0000-0000B11B0000}"/>
    <cellStyle name="常规 113" xfId="16319" xr:uid="{00000000-0005-0000-0000-0000B21B0000}"/>
    <cellStyle name="常规 114" xfId="16320" xr:uid="{00000000-0005-0000-0000-0000B31B0000}"/>
    <cellStyle name="常规 115" xfId="16321" xr:uid="{00000000-0005-0000-0000-0000B41B0000}"/>
    <cellStyle name="常规 116" xfId="16322" xr:uid="{00000000-0005-0000-0000-0000B51B0000}"/>
    <cellStyle name="常规 117" xfId="16323" xr:uid="{00000000-0005-0000-0000-0000B61B0000}"/>
    <cellStyle name="常规 118" xfId="16324" xr:uid="{00000000-0005-0000-0000-0000B71B0000}"/>
    <cellStyle name="常规 119" xfId="16325" xr:uid="{00000000-0005-0000-0000-0000B81B0000}"/>
    <cellStyle name="常规 12" xfId="483" xr:uid="{00000000-0005-0000-0000-0000B91B0000}"/>
    <cellStyle name="常规 12 2" xfId="3045" xr:uid="{00000000-0005-0000-0000-0000BA1B0000}"/>
    <cellStyle name="常规 12 2 2" xfId="3046" xr:uid="{00000000-0005-0000-0000-0000BB1B0000}"/>
    <cellStyle name="常规 12 2 2 2" xfId="3047" xr:uid="{00000000-0005-0000-0000-0000BC1B0000}"/>
    <cellStyle name="常规 12 2 2 2 2" xfId="3048" xr:uid="{00000000-0005-0000-0000-0000BD1B0000}"/>
    <cellStyle name="常规 12 2 2 2 3" xfId="3049" xr:uid="{00000000-0005-0000-0000-0000BE1B0000}"/>
    <cellStyle name="常规 12 2 2 2 3 2" xfId="11477" xr:uid="{00000000-0005-0000-0000-0000BF1B0000}"/>
    <cellStyle name="常规 12 2 2 2 4" xfId="11476" xr:uid="{00000000-0005-0000-0000-0000C01B0000}"/>
    <cellStyle name="常规 12 2 2 3" xfId="3050" xr:uid="{00000000-0005-0000-0000-0000C11B0000}"/>
    <cellStyle name="常规 12 2 2 4" xfId="3051" xr:uid="{00000000-0005-0000-0000-0000C21B0000}"/>
    <cellStyle name="常规 12 2 2 4 2" xfId="11478" xr:uid="{00000000-0005-0000-0000-0000C31B0000}"/>
    <cellStyle name="常规 12 2 2 5" xfId="11475" xr:uid="{00000000-0005-0000-0000-0000C41B0000}"/>
    <cellStyle name="常规 12 2 2 6" xfId="27985" xr:uid="{00000000-0005-0000-0000-0000C51B0000}"/>
    <cellStyle name="常规 12 2 3" xfId="3052" xr:uid="{00000000-0005-0000-0000-0000C61B0000}"/>
    <cellStyle name="常规 12 2 3 2" xfId="3053" xr:uid="{00000000-0005-0000-0000-0000C71B0000}"/>
    <cellStyle name="常规 12 2 3 3" xfId="3054" xr:uid="{00000000-0005-0000-0000-0000C81B0000}"/>
    <cellStyle name="常规 12 2 3 3 2" xfId="11480" xr:uid="{00000000-0005-0000-0000-0000C91B0000}"/>
    <cellStyle name="常规 12 2 3 4" xfId="11479" xr:uid="{00000000-0005-0000-0000-0000CA1B0000}"/>
    <cellStyle name="常规 12 2 4" xfId="3055" xr:uid="{00000000-0005-0000-0000-0000CB1B0000}"/>
    <cellStyle name="常规 12 2 4 2" xfId="3056" xr:uid="{00000000-0005-0000-0000-0000CC1B0000}"/>
    <cellStyle name="常规 12 2 4 3" xfId="3057" xr:uid="{00000000-0005-0000-0000-0000CD1B0000}"/>
    <cellStyle name="常规 12 2 4 3 2" xfId="11482" xr:uid="{00000000-0005-0000-0000-0000CE1B0000}"/>
    <cellStyle name="常规 12 2 4 4" xfId="11481" xr:uid="{00000000-0005-0000-0000-0000CF1B0000}"/>
    <cellStyle name="常规 12 2 5" xfId="3058" xr:uid="{00000000-0005-0000-0000-0000D01B0000}"/>
    <cellStyle name="常规 12 2 6" xfId="11474" xr:uid="{00000000-0005-0000-0000-0000D11B0000}"/>
    <cellStyle name="常规 12 2 7" xfId="27435" xr:uid="{00000000-0005-0000-0000-0000D21B0000}"/>
    <cellStyle name="常规 12 2 8" xfId="27984" xr:uid="{00000000-0005-0000-0000-0000D31B0000}"/>
    <cellStyle name="常规 12 3" xfId="3059" xr:uid="{00000000-0005-0000-0000-0000D41B0000}"/>
    <cellStyle name="常规 12 3 2" xfId="3060" xr:uid="{00000000-0005-0000-0000-0000D51B0000}"/>
    <cellStyle name="常规 12 3 2 2" xfId="3061" xr:uid="{00000000-0005-0000-0000-0000D61B0000}"/>
    <cellStyle name="常规 12 3 2 3" xfId="3062" xr:uid="{00000000-0005-0000-0000-0000D71B0000}"/>
    <cellStyle name="常规 12 3 2 3 2" xfId="11485" xr:uid="{00000000-0005-0000-0000-0000D81B0000}"/>
    <cellStyle name="常规 12 3 2 4" xfId="11484" xr:uid="{00000000-0005-0000-0000-0000D91B0000}"/>
    <cellStyle name="常规 12 3 3" xfId="3063" xr:uid="{00000000-0005-0000-0000-0000DA1B0000}"/>
    <cellStyle name="常规 12 3 4" xfId="3064" xr:uid="{00000000-0005-0000-0000-0000DB1B0000}"/>
    <cellStyle name="常规 12 3 4 2" xfId="11486" xr:uid="{00000000-0005-0000-0000-0000DC1B0000}"/>
    <cellStyle name="常规 12 3 5" xfId="11483" xr:uid="{00000000-0005-0000-0000-0000DD1B0000}"/>
    <cellStyle name="常规 12 3 6" xfId="27986" xr:uid="{00000000-0005-0000-0000-0000DE1B0000}"/>
    <cellStyle name="常规 12 4" xfId="3065" xr:uid="{00000000-0005-0000-0000-0000DF1B0000}"/>
    <cellStyle name="常规 12 4 2" xfId="3066" xr:uid="{00000000-0005-0000-0000-0000E01B0000}"/>
    <cellStyle name="常规 12 4 3" xfId="3067" xr:uid="{00000000-0005-0000-0000-0000E11B0000}"/>
    <cellStyle name="常规 12 4 3 2" xfId="11488" xr:uid="{00000000-0005-0000-0000-0000E21B0000}"/>
    <cellStyle name="常规 12 4 4" xfId="11487" xr:uid="{00000000-0005-0000-0000-0000E31B0000}"/>
    <cellStyle name="常规 12 5" xfId="3068" xr:uid="{00000000-0005-0000-0000-0000E41B0000}"/>
    <cellStyle name="常规 12 5 2" xfId="3069" xr:uid="{00000000-0005-0000-0000-0000E51B0000}"/>
    <cellStyle name="常规 12 5 3" xfId="3070" xr:uid="{00000000-0005-0000-0000-0000E61B0000}"/>
    <cellStyle name="常规 12 5 3 2" xfId="11490" xr:uid="{00000000-0005-0000-0000-0000E71B0000}"/>
    <cellStyle name="常规 12 5 4" xfId="11489" xr:uid="{00000000-0005-0000-0000-0000E81B0000}"/>
    <cellStyle name="常规 12 6" xfId="3071" xr:uid="{00000000-0005-0000-0000-0000E91B0000}"/>
    <cellStyle name="常规 12 7" xfId="9683" xr:uid="{00000000-0005-0000-0000-0000EA1B0000}"/>
    <cellStyle name="常规 12 8" xfId="27434" xr:uid="{00000000-0005-0000-0000-0000EB1B0000}"/>
    <cellStyle name="常规 12 9" xfId="27983" xr:uid="{00000000-0005-0000-0000-0000EC1B0000}"/>
    <cellStyle name="常规 12_06烟台" xfId="16326" xr:uid="{00000000-0005-0000-0000-0000ED1B0000}"/>
    <cellStyle name="常规 120" xfId="16327" xr:uid="{00000000-0005-0000-0000-0000EE1B0000}"/>
    <cellStyle name="常规 121" xfId="16328" xr:uid="{00000000-0005-0000-0000-0000EF1B0000}"/>
    <cellStyle name="常规 122" xfId="16329" xr:uid="{00000000-0005-0000-0000-0000F01B0000}"/>
    <cellStyle name="常规 123" xfId="16330" xr:uid="{00000000-0005-0000-0000-0000F11B0000}"/>
    <cellStyle name="常规 124" xfId="16331" xr:uid="{00000000-0005-0000-0000-0000F21B0000}"/>
    <cellStyle name="常规 125" xfId="16332" xr:uid="{00000000-0005-0000-0000-0000F31B0000}"/>
    <cellStyle name="常规 126" xfId="16333" xr:uid="{00000000-0005-0000-0000-0000F41B0000}"/>
    <cellStyle name="常规 127" xfId="16334" xr:uid="{00000000-0005-0000-0000-0000F51B0000}"/>
    <cellStyle name="常规 128" xfId="16335" xr:uid="{00000000-0005-0000-0000-0000F61B0000}"/>
    <cellStyle name="常规 129" xfId="16336" xr:uid="{00000000-0005-0000-0000-0000F71B0000}"/>
    <cellStyle name="常规 13" xfId="584" xr:uid="{00000000-0005-0000-0000-0000F81B0000}"/>
    <cellStyle name="常规 13 2" xfId="3072" xr:uid="{00000000-0005-0000-0000-0000F91B0000}"/>
    <cellStyle name="常规 13 2 2" xfId="3073" xr:uid="{00000000-0005-0000-0000-0000FA1B0000}"/>
    <cellStyle name="常规 13 2 2 2" xfId="3074" xr:uid="{00000000-0005-0000-0000-0000FB1B0000}"/>
    <cellStyle name="常规 13 2 2 3" xfId="3075" xr:uid="{00000000-0005-0000-0000-0000FC1B0000}"/>
    <cellStyle name="常规 13 2 2 3 2" xfId="11493" xr:uid="{00000000-0005-0000-0000-0000FD1B0000}"/>
    <cellStyle name="常规 13 2 2 4" xfId="11492" xr:uid="{00000000-0005-0000-0000-0000FE1B0000}"/>
    <cellStyle name="常规 13 2 3" xfId="3076" xr:uid="{00000000-0005-0000-0000-0000FF1B0000}"/>
    <cellStyle name="常规 13 2 4" xfId="3077" xr:uid="{00000000-0005-0000-0000-0000001C0000}"/>
    <cellStyle name="常规 13 2 4 2" xfId="11494" xr:uid="{00000000-0005-0000-0000-0000011C0000}"/>
    <cellStyle name="常规 13 2 5" xfId="11491" xr:uid="{00000000-0005-0000-0000-0000021C0000}"/>
    <cellStyle name="常规 13 3" xfId="3078" xr:uid="{00000000-0005-0000-0000-0000031C0000}"/>
    <cellStyle name="常规 13 3 2" xfId="3079" xr:uid="{00000000-0005-0000-0000-0000041C0000}"/>
    <cellStyle name="常规 13 3 3" xfId="3080" xr:uid="{00000000-0005-0000-0000-0000051C0000}"/>
    <cellStyle name="常规 13 3 3 2" xfId="11496" xr:uid="{00000000-0005-0000-0000-0000061C0000}"/>
    <cellStyle name="常规 13 3 4" xfId="11495" xr:uid="{00000000-0005-0000-0000-0000071C0000}"/>
    <cellStyle name="常规 13 4" xfId="3081" xr:uid="{00000000-0005-0000-0000-0000081C0000}"/>
    <cellStyle name="常规 13 4 2" xfId="3082" xr:uid="{00000000-0005-0000-0000-0000091C0000}"/>
    <cellStyle name="常规 13 4 3" xfId="3083" xr:uid="{00000000-0005-0000-0000-00000A1C0000}"/>
    <cellStyle name="常规 13 4 3 2" xfId="11498" xr:uid="{00000000-0005-0000-0000-00000B1C0000}"/>
    <cellStyle name="常规 13 4 4" xfId="11497" xr:uid="{00000000-0005-0000-0000-00000C1C0000}"/>
    <cellStyle name="常规 13 5" xfId="3084" xr:uid="{00000000-0005-0000-0000-00000D1C0000}"/>
    <cellStyle name="常规 13 6" xfId="9707" xr:uid="{00000000-0005-0000-0000-00000E1C0000}"/>
    <cellStyle name="常规 13 7" xfId="7869" xr:uid="{00000000-0005-0000-0000-00000F1C0000}"/>
    <cellStyle name="常规 13 8" xfId="27436" xr:uid="{00000000-0005-0000-0000-0000101C0000}"/>
    <cellStyle name="常规 13 9" xfId="27987" xr:uid="{00000000-0005-0000-0000-0000111C0000}"/>
    <cellStyle name="常规 13_06烟台" xfId="16337" xr:uid="{00000000-0005-0000-0000-0000121C0000}"/>
    <cellStyle name="常规 130" xfId="16338" xr:uid="{00000000-0005-0000-0000-0000131C0000}"/>
    <cellStyle name="常规 131" xfId="16339" xr:uid="{00000000-0005-0000-0000-0000141C0000}"/>
    <cellStyle name="常规 132" xfId="16340" xr:uid="{00000000-0005-0000-0000-0000151C0000}"/>
    <cellStyle name="常规 133" xfId="16341" xr:uid="{00000000-0005-0000-0000-0000161C0000}"/>
    <cellStyle name="常规 134" xfId="16342" xr:uid="{00000000-0005-0000-0000-0000171C0000}"/>
    <cellStyle name="常规 135" xfId="16343" xr:uid="{00000000-0005-0000-0000-0000181C0000}"/>
    <cellStyle name="常规 136" xfId="16344" xr:uid="{00000000-0005-0000-0000-0000191C0000}"/>
    <cellStyle name="常规 137" xfId="16345" xr:uid="{00000000-0005-0000-0000-00001A1C0000}"/>
    <cellStyle name="常规 138" xfId="16346" xr:uid="{00000000-0005-0000-0000-00001B1C0000}"/>
    <cellStyle name="常规 139" xfId="16347" xr:uid="{00000000-0005-0000-0000-00001C1C0000}"/>
    <cellStyle name="常规 14" xfId="3085" xr:uid="{00000000-0005-0000-0000-00001D1C0000}"/>
    <cellStyle name="常规 14 2" xfId="3086" xr:uid="{00000000-0005-0000-0000-00001E1C0000}"/>
    <cellStyle name="常规 14 2 2" xfId="3087" xr:uid="{00000000-0005-0000-0000-00001F1C0000}"/>
    <cellStyle name="常规 14 2 3" xfId="3088" xr:uid="{00000000-0005-0000-0000-0000201C0000}"/>
    <cellStyle name="常规 14 2 3 2" xfId="11501" xr:uid="{00000000-0005-0000-0000-0000211C0000}"/>
    <cellStyle name="常规 14 2 4" xfId="11500" xr:uid="{00000000-0005-0000-0000-0000221C0000}"/>
    <cellStyle name="常规 14 3" xfId="3089" xr:uid="{00000000-0005-0000-0000-0000231C0000}"/>
    <cellStyle name="常规 14 4" xfId="3090" xr:uid="{00000000-0005-0000-0000-0000241C0000}"/>
    <cellStyle name="常规 14 4 2" xfId="11502" xr:uid="{00000000-0005-0000-0000-0000251C0000}"/>
    <cellStyle name="常规 14 5" xfId="11499" xr:uid="{00000000-0005-0000-0000-0000261C0000}"/>
    <cellStyle name="常规 14 6" xfId="27437" xr:uid="{00000000-0005-0000-0000-0000271C0000}"/>
    <cellStyle name="常规 14 7" xfId="27988" xr:uid="{00000000-0005-0000-0000-0000281C0000}"/>
    <cellStyle name="常规 14_06烟台" xfId="16348" xr:uid="{00000000-0005-0000-0000-0000291C0000}"/>
    <cellStyle name="常规 140" xfId="16349" xr:uid="{00000000-0005-0000-0000-00002A1C0000}"/>
    <cellStyle name="常规 141" xfId="16350" xr:uid="{00000000-0005-0000-0000-00002B1C0000}"/>
    <cellStyle name="常规 142" xfId="16351" xr:uid="{00000000-0005-0000-0000-00002C1C0000}"/>
    <cellStyle name="常规 142 2" xfId="16352" xr:uid="{00000000-0005-0000-0000-00002D1C0000}"/>
    <cellStyle name="常规 143" xfId="16353" xr:uid="{00000000-0005-0000-0000-00002E1C0000}"/>
    <cellStyle name="常规 143 2" xfId="16354" xr:uid="{00000000-0005-0000-0000-00002F1C0000}"/>
    <cellStyle name="常规 144" xfId="16355" xr:uid="{00000000-0005-0000-0000-0000301C0000}"/>
    <cellStyle name="常规 144 2" xfId="16356" xr:uid="{00000000-0005-0000-0000-0000311C0000}"/>
    <cellStyle name="常规 145" xfId="16357" xr:uid="{00000000-0005-0000-0000-0000321C0000}"/>
    <cellStyle name="常规 145 2" xfId="16358" xr:uid="{00000000-0005-0000-0000-0000331C0000}"/>
    <cellStyle name="常规 146" xfId="16359" xr:uid="{00000000-0005-0000-0000-0000341C0000}"/>
    <cellStyle name="常规 147" xfId="16360" xr:uid="{00000000-0005-0000-0000-0000351C0000}"/>
    <cellStyle name="常规 148" xfId="16361" xr:uid="{00000000-0005-0000-0000-0000361C0000}"/>
    <cellStyle name="常规 148 2" xfId="16362" xr:uid="{00000000-0005-0000-0000-0000371C0000}"/>
    <cellStyle name="常规 149" xfId="16363" xr:uid="{00000000-0005-0000-0000-0000381C0000}"/>
    <cellStyle name="常规 149 2" xfId="16364" xr:uid="{00000000-0005-0000-0000-0000391C0000}"/>
    <cellStyle name="常规 15" xfId="3091" xr:uid="{00000000-0005-0000-0000-00003A1C0000}"/>
    <cellStyle name="常规 15 2" xfId="3092" xr:uid="{00000000-0005-0000-0000-00003B1C0000}"/>
    <cellStyle name="常规 15 2 2" xfId="16365" xr:uid="{00000000-0005-0000-0000-00003C1C0000}"/>
    <cellStyle name="常规 15 2 3" xfId="16366" xr:uid="{00000000-0005-0000-0000-00003D1C0000}"/>
    <cellStyle name="常规 15 3" xfId="3093" xr:uid="{00000000-0005-0000-0000-00003E1C0000}"/>
    <cellStyle name="常规 15 3 2" xfId="11504" xr:uid="{00000000-0005-0000-0000-00003F1C0000}"/>
    <cellStyle name="常规 15 4" xfId="11503" xr:uid="{00000000-0005-0000-0000-0000401C0000}"/>
    <cellStyle name="常规 15 5" xfId="16367" xr:uid="{00000000-0005-0000-0000-0000411C0000}"/>
    <cellStyle name="常规 15 6" xfId="27989" xr:uid="{00000000-0005-0000-0000-0000421C0000}"/>
    <cellStyle name="常规 15_06烟台" xfId="16368" xr:uid="{00000000-0005-0000-0000-0000431C0000}"/>
    <cellStyle name="常规 150" xfId="16369" xr:uid="{00000000-0005-0000-0000-0000441C0000}"/>
    <cellStyle name="常规 150 2" xfId="16370" xr:uid="{00000000-0005-0000-0000-0000451C0000}"/>
    <cellStyle name="常规 151" xfId="16371" xr:uid="{00000000-0005-0000-0000-0000461C0000}"/>
    <cellStyle name="常规 151 2" xfId="16372" xr:uid="{00000000-0005-0000-0000-0000471C0000}"/>
    <cellStyle name="常规 152" xfId="16373" xr:uid="{00000000-0005-0000-0000-0000481C0000}"/>
    <cellStyle name="常规 152 2" xfId="16374" xr:uid="{00000000-0005-0000-0000-0000491C0000}"/>
    <cellStyle name="常规 153" xfId="16375" xr:uid="{00000000-0005-0000-0000-00004A1C0000}"/>
    <cellStyle name="常规 154" xfId="16376" xr:uid="{00000000-0005-0000-0000-00004B1C0000}"/>
    <cellStyle name="常规 155" xfId="16377" xr:uid="{00000000-0005-0000-0000-00004C1C0000}"/>
    <cellStyle name="常规 156" xfId="16378" xr:uid="{00000000-0005-0000-0000-00004D1C0000}"/>
    <cellStyle name="常规 157" xfId="16379" xr:uid="{00000000-0005-0000-0000-00004E1C0000}"/>
    <cellStyle name="常规 158" xfId="16380" xr:uid="{00000000-0005-0000-0000-00004F1C0000}"/>
    <cellStyle name="常规 159" xfId="16381" xr:uid="{00000000-0005-0000-0000-0000501C0000}"/>
    <cellStyle name="常规 16" xfId="7852" xr:uid="{00000000-0005-0000-0000-0000511C0000}"/>
    <cellStyle name="常规 16 2" xfId="14817" xr:uid="{00000000-0005-0000-0000-0000521C0000}"/>
    <cellStyle name="常规 16 2 2" xfId="16382" xr:uid="{00000000-0005-0000-0000-0000531C0000}"/>
    <cellStyle name="常规 16 2 3" xfId="16383" xr:uid="{00000000-0005-0000-0000-0000541C0000}"/>
    <cellStyle name="常规 16 3" xfId="16384" xr:uid="{00000000-0005-0000-0000-0000551C0000}"/>
    <cellStyle name="常规 16 4" xfId="16385" xr:uid="{00000000-0005-0000-0000-0000561C0000}"/>
    <cellStyle name="常规 16 5" xfId="16386" xr:uid="{00000000-0005-0000-0000-0000571C0000}"/>
    <cellStyle name="常规 16 6" xfId="27990" xr:uid="{00000000-0005-0000-0000-0000581C0000}"/>
    <cellStyle name="常规 16_06烟台" xfId="16387" xr:uid="{00000000-0005-0000-0000-0000591C0000}"/>
    <cellStyle name="常规 160" xfId="16388" xr:uid="{00000000-0005-0000-0000-00005A1C0000}"/>
    <cellStyle name="常规 161" xfId="16389" xr:uid="{00000000-0005-0000-0000-00005B1C0000}"/>
    <cellStyle name="常规 162" xfId="16390" xr:uid="{00000000-0005-0000-0000-00005C1C0000}"/>
    <cellStyle name="常规 163" xfId="16391" xr:uid="{00000000-0005-0000-0000-00005D1C0000}"/>
    <cellStyle name="常规 164" xfId="16392" xr:uid="{00000000-0005-0000-0000-00005E1C0000}"/>
    <cellStyle name="常规 165" xfId="16393" xr:uid="{00000000-0005-0000-0000-00005F1C0000}"/>
    <cellStyle name="常规 166" xfId="16394" xr:uid="{00000000-0005-0000-0000-0000601C0000}"/>
    <cellStyle name="常规 167" xfId="16395" xr:uid="{00000000-0005-0000-0000-0000611C0000}"/>
    <cellStyle name="常规 168" xfId="16396" xr:uid="{00000000-0005-0000-0000-0000621C0000}"/>
    <cellStyle name="常规 169" xfId="16397" xr:uid="{00000000-0005-0000-0000-0000631C0000}"/>
    <cellStyle name="常规 17" xfId="16398" xr:uid="{00000000-0005-0000-0000-0000641C0000}"/>
    <cellStyle name="常规 17 2" xfId="16399" xr:uid="{00000000-0005-0000-0000-0000651C0000}"/>
    <cellStyle name="常规 17 2 2" xfId="16400" xr:uid="{00000000-0005-0000-0000-0000661C0000}"/>
    <cellStyle name="常规 17 2 3" xfId="16401" xr:uid="{00000000-0005-0000-0000-0000671C0000}"/>
    <cellStyle name="常规 17 3" xfId="16402" xr:uid="{00000000-0005-0000-0000-0000681C0000}"/>
    <cellStyle name="常规 17 4" xfId="16403" xr:uid="{00000000-0005-0000-0000-0000691C0000}"/>
    <cellStyle name="常规 17 5" xfId="16404" xr:uid="{00000000-0005-0000-0000-00006A1C0000}"/>
    <cellStyle name="常规 17 6" xfId="27991" xr:uid="{00000000-0005-0000-0000-00006B1C0000}"/>
    <cellStyle name="常规 17_06烟台" xfId="16405" xr:uid="{00000000-0005-0000-0000-00006C1C0000}"/>
    <cellStyle name="常规 170" xfId="16406" xr:uid="{00000000-0005-0000-0000-00006D1C0000}"/>
    <cellStyle name="常规 171" xfId="16407" xr:uid="{00000000-0005-0000-0000-00006E1C0000}"/>
    <cellStyle name="常规 172" xfId="16408" xr:uid="{00000000-0005-0000-0000-00006F1C0000}"/>
    <cellStyle name="常规 173" xfId="16409" xr:uid="{00000000-0005-0000-0000-0000701C0000}"/>
    <cellStyle name="常规 174" xfId="16410" xr:uid="{00000000-0005-0000-0000-0000711C0000}"/>
    <cellStyle name="常规 175" xfId="16411" xr:uid="{00000000-0005-0000-0000-0000721C0000}"/>
    <cellStyle name="常规 176" xfId="16412" xr:uid="{00000000-0005-0000-0000-0000731C0000}"/>
    <cellStyle name="常规 177" xfId="16413" xr:uid="{00000000-0005-0000-0000-0000741C0000}"/>
    <cellStyle name="常规 178" xfId="16414" xr:uid="{00000000-0005-0000-0000-0000751C0000}"/>
    <cellStyle name="常规 179" xfId="14820" xr:uid="{00000000-0005-0000-0000-0000761C0000}"/>
    <cellStyle name="常规 18" xfId="16415" xr:uid="{00000000-0005-0000-0000-0000771C0000}"/>
    <cellStyle name="常规 18 2" xfId="16416" xr:uid="{00000000-0005-0000-0000-0000781C0000}"/>
    <cellStyle name="常规 18 3" xfId="16417" xr:uid="{00000000-0005-0000-0000-0000791C0000}"/>
    <cellStyle name="常规 18 4" xfId="16418" xr:uid="{00000000-0005-0000-0000-00007A1C0000}"/>
    <cellStyle name="常规 180" xfId="16419" xr:uid="{00000000-0005-0000-0000-00007B1C0000}"/>
    <cellStyle name="常规 181" xfId="27329" xr:uid="{00000000-0005-0000-0000-00007C1C0000}"/>
    <cellStyle name="常规 182" xfId="27330" xr:uid="{00000000-0005-0000-0000-00007D1C0000}"/>
    <cellStyle name="常规 183" xfId="27647" xr:uid="{00000000-0005-0000-0000-00007E1C0000}"/>
    <cellStyle name="常规 184" xfId="27650" xr:uid="{00000000-0005-0000-0000-00007F1C0000}"/>
    <cellStyle name="常规 185" xfId="27648" xr:uid="{00000000-0005-0000-0000-0000801C0000}"/>
    <cellStyle name="常规 186" xfId="27646" xr:uid="{00000000-0005-0000-0000-0000811C0000}"/>
    <cellStyle name="常规 187" xfId="27645" xr:uid="{00000000-0005-0000-0000-0000821C0000}"/>
    <cellStyle name="常规 188" xfId="27657" xr:uid="{00000000-0005-0000-0000-0000831C0000}"/>
    <cellStyle name="常规 19" xfId="16420" xr:uid="{00000000-0005-0000-0000-0000841C0000}"/>
    <cellStyle name="常规 19 2" xfId="16421" xr:uid="{00000000-0005-0000-0000-0000851C0000}"/>
    <cellStyle name="常规 19 3" xfId="16422" xr:uid="{00000000-0005-0000-0000-0000861C0000}"/>
    <cellStyle name="常规 19 4" xfId="16423" xr:uid="{00000000-0005-0000-0000-0000871C0000}"/>
    <cellStyle name="常规 19 5" xfId="27438" xr:uid="{00000000-0005-0000-0000-0000881C0000}"/>
    <cellStyle name="常规 2" xfId="97" xr:uid="{00000000-0005-0000-0000-0000891C0000}"/>
    <cellStyle name="常规 2 10" xfId="613" xr:uid="{00000000-0005-0000-0000-00008A1C0000}"/>
    <cellStyle name="常规 2 10 10" xfId="16424" xr:uid="{00000000-0005-0000-0000-00008B1C0000}"/>
    <cellStyle name="常规 2 10 10 2" xfId="16425" xr:uid="{00000000-0005-0000-0000-00008C1C0000}"/>
    <cellStyle name="常规 2 10 10 3" xfId="16426" xr:uid="{00000000-0005-0000-0000-00008D1C0000}"/>
    <cellStyle name="常规 2 10 10 4" xfId="16427" xr:uid="{00000000-0005-0000-0000-00008E1C0000}"/>
    <cellStyle name="常规 2 10 11" xfId="16428" xr:uid="{00000000-0005-0000-0000-00008F1C0000}"/>
    <cellStyle name="常规 2 10 11 2" xfId="16429" xr:uid="{00000000-0005-0000-0000-0000901C0000}"/>
    <cellStyle name="常规 2 10 11 3" xfId="16430" xr:uid="{00000000-0005-0000-0000-0000911C0000}"/>
    <cellStyle name="常规 2 10 11 4" xfId="16431" xr:uid="{00000000-0005-0000-0000-0000921C0000}"/>
    <cellStyle name="常规 2 10 12" xfId="16432" xr:uid="{00000000-0005-0000-0000-0000931C0000}"/>
    <cellStyle name="常规 2 10 12 2" xfId="16433" xr:uid="{00000000-0005-0000-0000-0000941C0000}"/>
    <cellStyle name="常规 2 10 12 3" xfId="16434" xr:uid="{00000000-0005-0000-0000-0000951C0000}"/>
    <cellStyle name="常规 2 10 12 4" xfId="16435" xr:uid="{00000000-0005-0000-0000-0000961C0000}"/>
    <cellStyle name="常规 2 10 13" xfId="16436" xr:uid="{00000000-0005-0000-0000-0000971C0000}"/>
    <cellStyle name="常规 2 10 13 2" xfId="16437" xr:uid="{00000000-0005-0000-0000-0000981C0000}"/>
    <cellStyle name="常规 2 10 13 3" xfId="16438" xr:uid="{00000000-0005-0000-0000-0000991C0000}"/>
    <cellStyle name="常规 2 10 13 4" xfId="16439" xr:uid="{00000000-0005-0000-0000-00009A1C0000}"/>
    <cellStyle name="常规 2 10 14" xfId="16440" xr:uid="{00000000-0005-0000-0000-00009B1C0000}"/>
    <cellStyle name="常规 2 10 14 2" xfId="16441" xr:uid="{00000000-0005-0000-0000-00009C1C0000}"/>
    <cellStyle name="常规 2 10 14 3" xfId="16442" xr:uid="{00000000-0005-0000-0000-00009D1C0000}"/>
    <cellStyle name="常规 2 10 14 4" xfId="16443" xr:uid="{00000000-0005-0000-0000-00009E1C0000}"/>
    <cellStyle name="常规 2 10 15" xfId="16444" xr:uid="{00000000-0005-0000-0000-00009F1C0000}"/>
    <cellStyle name="常规 2 10 15 2" xfId="16445" xr:uid="{00000000-0005-0000-0000-0000A01C0000}"/>
    <cellStyle name="常规 2 10 15 3" xfId="16446" xr:uid="{00000000-0005-0000-0000-0000A11C0000}"/>
    <cellStyle name="常规 2 10 15 4" xfId="16447" xr:uid="{00000000-0005-0000-0000-0000A21C0000}"/>
    <cellStyle name="常规 2 10 16" xfId="16448" xr:uid="{00000000-0005-0000-0000-0000A31C0000}"/>
    <cellStyle name="常规 2 10 16 2" xfId="16449" xr:uid="{00000000-0005-0000-0000-0000A41C0000}"/>
    <cellStyle name="常规 2 10 16 3" xfId="16450" xr:uid="{00000000-0005-0000-0000-0000A51C0000}"/>
    <cellStyle name="常规 2 10 16 4" xfId="16451" xr:uid="{00000000-0005-0000-0000-0000A61C0000}"/>
    <cellStyle name="常规 2 10 17" xfId="16452" xr:uid="{00000000-0005-0000-0000-0000A71C0000}"/>
    <cellStyle name="常规 2 10 17 2" xfId="16453" xr:uid="{00000000-0005-0000-0000-0000A81C0000}"/>
    <cellStyle name="常规 2 10 17 3" xfId="16454" xr:uid="{00000000-0005-0000-0000-0000A91C0000}"/>
    <cellStyle name="常规 2 10 17 4" xfId="16455" xr:uid="{00000000-0005-0000-0000-0000AA1C0000}"/>
    <cellStyle name="常规 2 10 18" xfId="16456" xr:uid="{00000000-0005-0000-0000-0000AB1C0000}"/>
    <cellStyle name="常规 2 10 18 2" xfId="16457" xr:uid="{00000000-0005-0000-0000-0000AC1C0000}"/>
    <cellStyle name="常规 2 10 18 3" xfId="16458" xr:uid="{00000000-0005-0000-0000-0000AD1C0000}"/>
    <cellStyle name="常规 2 10 18 4" xfId="16459" xr:uid="{00000000-0005-0000-0000-0000AE1C0000}"/>
    <cellStyle name="常规 2 10 19" xfId="16460" xr:uid="{00000000-0005-0000-0000-0000AF1C0000}"/>
    <cellStyle name="常规 2 10 19 2" xfId="16461" xr:uid="{00000000-0005-0000-0000-0000B01C0000}"/>
    <cellStyle name="常规 2 10 19 3" xfId="16462" xr:uid="{00000000-0005-0000-0000-0000B11C0000}"/>
    <cellStyle name="常规 2 10 2" xfId="3094" xr:uid="{00000000-0005-0000-0000-0000B21C0000}"/>
    <cellStyle name="常规 2 10 2 2" xfId="3095" xr:uid="{00000000-0005-0000-0000-0000B31C0000}"/>
    <cellStyle name="常规 2 10 2 3" xfId="3096" xr:uid="{00000000-0005-0000-0000-0000B41C0000}"/>
    <cellStyle name="常规 2 10 2 3 2" xfId="11506" xr:uid="{00000000-0005-0000-0000-0000B51C0000}"/>
    <cellStyle name="常规 2 10 2 4" xfId="11505" xr:uid="{00000000-0005-0000-0000-0000B61C0000}"/>
    <cellStyle name="常规 2 10 2 5" xfId="28487" xr:uid="{00000000-0005-0000-0000-0000B71C0000}"/>
    <cellStyle name="常规 2 10 20" xfId="16463" xr:uid="{00000000-0005-0000-0000-0000B81C0000}"/>
    <cellStyle name="常规 2 10 20 2" xfId="16464" xr:uid="{00000000-0005-0000-0000-0000B91C0000}"/>
    <cellStyle name="常规 2 10 20 3" xfId="16465" xr:uid="{00000000-0005-0000-0000-0000BA1C0000}"/>
    <cellStyle name="常规 2 10 21" xfId="16466" xr:uid="{00000000-0005-0000-0000-0000BB1C0000}"/>
    <cellStyle name="常规 2 10 21 2" xfId="16467" xr:uid="{00000000-0005-0000-0000-0000BC1C0000}"/>
    <cellStyle name="常规 2 10 21 3" xfId="16468" xr:uid="{00000000-0005-0000-0000-0000BD1C0000}"/>
    <cellStyle name="常规 2 10 22" xfId="16469" xr:uid="{00000000-0005-0000-0000-0000BE1C0000}"/>
    <cellStyle name="常规 2 10 22 2" xfId="16470" xr:uid="{00000000-0005-0000-0000-0000BF1C0000}"/>
    <cellStyle name="常规 2 10 22 3" xfId="16471" xr:uid="{00000000-0005-0000-0000-0000C01C0000}"/>
    <cellStyle name="常规 2 10 23" xfId="16472" xr:uid="{00000000-0005-0000-0000-0000C11C0000}"/>
    <cellStyle name="常规 2 10 23 2" xfId="16473" xr:uid="{00000000-0005-0000-0000-0000C21C0000}"/>
    <cellStyle name="常规 2 10 23 3" xfId="16474" xr:uid="{00000000-0005-0000-0000-0000C31C0000}"/>
    <cellStyle name="常规 2 10 24" xfId="16475" xr:uid="{00000000-0005-0000-0000-0000C41C0000}"/>
    <cellStyle name="常规 2 10 24 2" xfId="16476" xr:uid="{00000000-0005-0000-0000-0000C51C0000}"/>
    <cellStyle name="常规 2 10 24 3" xfId="16477" xr:uid="{00000000-0005-0000-0000-0000C61C0000}"/>
    <cellStyle name="常规 2 10 25" xfId="16478" xr:uid="{00000000-0005-0000-0000-0000C71C0000}"/>
    <cellStyle name="常规 2 10 25 2" xfId="16479" xr:uid="{00000000-0005-0000-0000-0000C81C0000}"/>
    <cellStyle name="常规 2 10 25 3" xfId="16480" xr:uid="{00000000-0005-0000-0000-0000C91C0000}"/>
    <cellStyle name="常规 2 10 26" xfId="16481" xr:uid="{00000000-0005-0000-0000-0000CA1C0000}"/>
    <cellStyle name="常规 2 10 26 2" xfId="16482" xr:uid="{00000000-0005-0000-0000-0000CB1C0000}"/>
    <cellStyle name="常规 2 10 26 3" xfId="16483" xr:uid="{00000000-0005-0000-0000-0000CC1C0000}"/>
    <cellStyle name="常规 2 10 27" xfId="16484" xr:uid="{00000000-0005-0000-0000-0000CD1C0000}"/>
    <cellStyle name="常规 2 10 27 2" xfId="16485" xr:uid="{00000000-0005-0000-0000-0000CE1C0000}"/>
    <cellStyle name="常规 2 10 27 3" xfId="16486" xr:uid="{00000000-0005-0000-0000-0000CF1C0000}"/>
    <cellStyle name="常规 2 10 28" xfId="16487" xr:uid="{00000000-0005-0000-0000-0000D01C0000}"/>
    <cellStyle name="常规 2 10 29" xfId="16488" xr:uid="{00000000-0005-0000-0000-0000D11C0000}"/>
    <cellStyle name="常规 2 10 3" xfId="3097" xr:uid="{00000000-0005-0000-0000-0000D21C0000}"/>
    <cellStyle name="常规 2 10 3 2" xfId="16489" xr:uid="{00000000-0005-0000-0000-0000D31C0000}"/>
    <cellStyle name="常规 2 10 3 3" xfId="16490" xr:uid="{00000000-0005-0000-0000-0000D41C0000}"/>
    <cellStyle name="常规 2 10 30" xfId="16491" xr:uid="{00000000-0005-0000-0000-0000D51C0000}"/>
    <cellStyle name="常规 2 10 31" xfId="28446" xr:uid="{00000000-0005-0000-0000-0000D61C0000}"/>
    <cellStyle name="常规 2 10 4" xfId="3098" xr:uid="{00000000-0005-0000-0000-0000D71C0000}"/>
    <cellStyle name="常规 2 10 4 2" xfId="11507" xr:uid="{00000000-0005-0000-0000-0000D81C0000}"/>
    <cellStyle name="常规 2 10 4 3" xfId="16492" xr:uid="{00000000-0005-0000-0000-0000D91C0000}"/>
    <cellStyle name="常规 2 10 5" xfId="9711" xr:uid="{00000000-0005-0000-0000-0000DA1C0000}"/>
    <cellStyle name="常规 2 10 5 2" xfId="16493" xr:uid="{00000000-0005-0000-0000-0000DB1C0000}"/>
    <cellStyle name="常规 2 10 5 3" xfId="16494" xr:uid="{00000000-0005-0000-0000-0000DC1C0000}"/>
    <cellStyle name="常规 2 10 6" xfId="16495" xr:uid="{00000000-0005-0000-0000-0000DD1C0000}"/>
    <cellStyle name="常规 2 10 6 2" xfId="16496" xr:uid="{00000000-0005-0000-0000-0000DE1C0000}"/>
    <cellStyle name="常规 2 10 6 3" xfId="16497" xr:uid="{00000000-0005-0000-0000-0000DF1C0000}"/>
    <cellStyle name="常规 2 10 7" xfId="16498" xr:uid="{00000000-0005-0000-0000-0000E01C0000}"/>
    <cellStyle name="常规 2 10 7 2" xfId="16499" xr:uid="{00000000-0005-0000-0000-0000E11C0000}"/>
    <cellStyle name="常规 2 10 7 3" xfId="16500" xr:uid="{00000000-0005-0000-0000-0000E21C0000}"/>
    <cellStyle name="常规 2 10 8" xfId="16501" xr:uid="{00000000-0005-0000-0000-0000E31C0000}"/>
    <cellStyle name="常规 2 10 8 2" xfId="16502" xr:uid="{00000000-0005-0000-0000-0000E41C0000}"/>
    <cellStyle name="常规 2 10 8 3" xfId="16503" xr:uid="{00000000-0005-0000-0000-0000E51C0000}"/>
    <cellStyle name="常规 2 10 9" xfId="16504" xr:uid="{00000000-0005-0000-0000-0000E61C0000}"/>
    <cellStyle name="常规 2 10 9 2" xfId="16505" xr:uid="{00000000-0005-0000-0000-0000E71C0000}"/>
    <cellStyle name="常规 2 10 9 3" xfId="16506" xr:uid="{00000000-0005-0000-0000-0000E81C0000}"/>
    <cellStyle name="常规 2 11" xfId="3099" xr:uid="{00000000-0005-0000-0000-0000E91C0000}"/>
    <cellStyle name="常规 2 11 10" xfId="16507" xr:uid="{00000000-0005-0000-0000-0000EA1C0000}"/>
    <cellStyle name="常规 2 11 10 2" xfId="16508" xr:uid="{00000000-0005-0000-0000-0000EB1C0000}"/>
    <cellStyle name="常规 2 11 10 3" xfId="16509" xr:uid="{00000000-0005-0000-0000-0000EC1C0000}"/>
    <cellStyle name="常规 2 11 10 4" xfId="16510" xr:uid="{00000000-0005-0000-0000-0000ED1C0000}"/>
    <cellStyle name="常规 2 11 11" xfId="16511" xr:uid="{00000000-0005-0000-0000-0000EE1C0000}"/>
    <cellStyle name="常规 2 11 11 2" xfId="16512" xr:uid="{00000000-0005-0000-0000-0000EF1C0000}"/>
    <cellStyle name="常规 2 11 11 3" xfId="16513" xr:uid="{00000000-0005-0000-0000-0000F01C0000}"/>
    <cellStyle name="常规 2 11 11 4" xfId="16514" xr:uid="{00000000-0005-0000-0000-0000F11C0000}"/>
    <cellStyle name="常规 2 11 12" xfId="16515" xr:uid="{00000000-0005-0000-0000-0000F21C0000}"/>
    <cellStyle name="常规 2 11 12 2" xfId="16516" xr:uid="{00000000-0005-0000-0000-0000F31C0000}"/>
    <cellStyle name="常规 2 11 12 3" xfId="16517" xr:uid="{00000000-0005-0000-0000-0000F41C0000}"/>
    <cellStyle name="常规 2 11 12 4" xfId="16518" xr:uid="{00000000-0005-0000-0000-0000F51C0000}"/>
    <cellStyle name="常规 2 11 13" xfId="16519" xr:uid="{00000000-0005-0000-0000-0000F61C0000}"/>
    <cellStyle name="常规 2 11 13 2" xfId="16520" xr:uid="{00000000-0005-0000-0000-0000F71C0000}"/>
    <cellStyle name="常规 2 11 13 3" xfId="16521" xr:uid="{00000000-0005-0000-0000-0000F81C0000}"/>
    <cellStyle name="常规 2 11 13 4" xfId="16522" xr:uid="{00000000-0005-0000-0000-0000F91C0000}"/>
    <cellStyle name="常规 2 11 14" xfId="16523" xr:uid="{00000000-0005-0000-0000-0000FA1C0000}"/>
    <cellStyle name="常规 2 11 14 2" xfId="16524" xr:uid="{00000000-0005-0000-0000-0000FB1C0000}"/>
    <cellStyle name="常规 2 11 14 3" xfId="16525" xr:uid="{00000000-0005-0000-0000-0000FC1C0000}"/>
    <cellStyle name="常规 2 11 14 4" xfId="16526" xr:uid="{00000000-0005-0000-0000-0000FD1C0000}"/>
    <cellStyle name="常规 2 11 15" xfId="16527" xr:uid="{00000000-0005-0000-0000-0000FE1C0000}"/>
    <cellStyle name="常规 2 11 15 2" xfId="16528" xr:uid="{00000000-0005-0000-0000-0000FF1C0000}"/>
    <cellStyle name="常规 2 11 15 3" xfId="16529" xr:uid="{00000000-0005-0000-0000-0000001D0000}"/>
    <cellStyle name="常规 2 11 15 4" xfId="16530" xr:uid="{00000000-0005-0000-0000-0000011D0000}"/>
    <cellStyle name="常规 2 11 16" xfId="16531" xr:uid="{00000000-0005-0000-0000-0000021D0000}"/>
    <cellStyle name="常规 2 11 16 2" xfId="16532" xr:uid="{00000000-0005-0000-0000-0000031D0000}"/>
    <cellStyle name="常规 2 11 16 3" xfId="16533" xr:uid="{00000000-0005-0000-0000-0000041D0000}"/>
    <cellStyle name="常规 2 11 16 4" xfId="16534" xr:uid="{00000000-0005-0000-0000-0000051D0000}"/>
    <cellStyle name="常规 2 11 17" xfId="16535" xr:uid="{00000000-0005-0000-0000-0000061D0000}"/>
    <cellStyle name="常规 2 11 17 2" xfId="16536" xr:uid="{00000000-0005-0000-0000-0000071D0000}"/>
    <cellStyle name="常规 2 11 17 3" xfId="16537" xr:uid="{00000000-0005-0000-0000-0000081D0000}"/>
    <cellStyle name="常规 2 11 17 4" xfId="16538" xr:uid="{00000000-0005-0000-0000-0000091D0000}"/>
    <cellStyle name="常规 2 11 18" xfId="16539" xr:uid="{00000000-0005-0000-0000-00000A1D0000}"/>
    <cellStyle name="常规 2 11 18 2" xfId="16540" xr:uid="{00000000-0005-0000-0000-00000B1D0000}"/>
    <cellStyle name="常规 2 11 18 3" xfId="16541" xr:uid="{00000000-0005-0000-0000-00000C1D0000}"/>
    <cellStyle name="常规 2 11 18 4" xfId="16542" xr:uid="{00000000-0005-0000-0000-00000D1D0000}"/>
    <cellStyle name="常规 2 11 19" xfId="16543" xr:uid="{00000000-0005-0000-0000-00000E1D0000}"/>
    <cellStyle name="常规 2 11 19 2" xfId="16544" xr:uid="{00000000-0005-0000-0000-00000F1D0000}"/>
    <cellStyle name="常规 2 11 19 3" xfId="16545" xr:uid="{00000000-0005-0000-0000-0000101D0000}"/>
    <cellStyle name="常规 2 11 2" xfId="3100" xr:uid="{00000000-0005-0000-0000-0000111D0000}"/>
    <cellStyle name="常规 2 11 2 2" xfId="16546" xr:uid="{00000000-0005-0000-0000-0000121D0000}"/>
    <cellStyle name="常规 2 11 2 3" xfId="16547" xr:uid="{00000000-0005-0000-0000-0000131D0000}"/>
    <cellStyle name="常规 2 11 20" xfId="16548" xr:uid="{00000000-0005-0000-0000-0000141D0000}"/>
    <cellStyle name="常规 2 11 20 2" xfId="16549" xr:uid="{00000000-0005-0000-0000-0000151D0000}"/>
    <cellStyle name="常规 2 11 20 3" xfId="16550" xr:uid="{00000000-0005-0000-0000-0000161D0000}"/>
    <cellStyle name="常规 2 11 21" xfId="16551" xr:uid="{00000000-0005-0000-0000-0000171D0000}"/>
    <cellStyle name="常规 2 11 21 2" xfId="16552" xr:uid="{00000000-0005-0000-0000-0000181D0000}"/>
    <cellStyle name="常规 2 11 21 3" xfId="16553" xr:uid="{00000000-0005-0000-0000-0000191D0000}"/>
    <cellStyle name="常规 2 11 22" xfId="16554" xr:uid="{00000000-0005-0000-0000-00001A1D0000}"/>
    <cellStyle name="常规 2 11 22 2" xfId="16555" xr:uid="{00000000-0005-0000-0000-00001B1D0000}"/>
    <cellStyle name="常规 2 11 22 3" xfId="16556" xr:uid="{00000000-0005-0000-0000-00001C1D0000}"/>
    <cellStyle name="常规 2 11 23" xfId="16557" xr:uid="{00000000-0005-0000-0000-00001D1D0000}"/>
    <cellStyle name="常规 2 11 23 2" xfId="16558" xr:uid="{00000000-0005-0000-0000-00001E1D0000}"/>
    <cellStyle name="常规 2 11 23 3" xfId="16559" xr:uid="{00000000-0005-0000-0000-00001F1D0000}"/>
    <cellStyle name="常规 2 11 24" xfId="16560" xr:uid="{00000000-0005-0000-0000-0000201D0000}"/>
    <cellStyle name="常规 2 11 24 2" xfId="16561" xr:uid="{00000000-0005-0000-0000-0000211D0000}"/>
    <cellStyle name="常规 2 11 24 3" xfId="16562" xr:uid="{00000000-0005-0000-0000-0000221D0000}"/>
    <cellStyle name="常规 2 11 25" xfId="16563" xr:uid="{00000000-0005-0000-0000-0000231D0000}"/>
    <cellStyle name="常规 2 11 25 2" xfId="16564" xr:uid="{00000000-0005-0000-0000-0000241D0000}"/>
    <cellStyle name="常规 2 11 25 3" xfId="16565" xr:uid="{00000000-0005-0000-0000-0000251D0000}"/>
    <cellStyle name="常规 2 11 26" xfId="16566" xr:uid="{00000000-0005-0000-0000-0000261D0000}"/>
    <cellStyle name="常规 2 11 26 2" xfId="16567" xr:uid="{00000000-0005-0000-0000-0000271D0000}"/>
    <cellStyle name="常规 2 11 26 3" xfId="16568" xr:uid="{00000000-0005-0000-0000-0000281D0000}"/>
    <cellStyle name="常规 2 11 27" xfId="16569" xr:uid="{00000000-0005-0000-0000-0000291D0000}"/>
    <cellStyle name="常规 2 11 27 2" xfId="16570" xr:uid="{00000000-0005-0000-0000-00002A1D0000}"/>
    <cellStyle name="常规 2 11 27 3" xfId="16571" xr:uid="{00000000-0005-0000-0000-00002B1D0000}"/>
    <cellStyle name="常规 2 11 28" xfId="16572" xr:uid="{00000000-0005-0000-0000-00002C1D0000}"/>
    <cellStyle name="常规 2 11 29" xfId="16573" xr:uid="{00000000-0005-0000-0000-00002D1D0000}"/>
    <cellStyle name="常规 2 11 3" xfId="3101" xr:uid="{00000000-0005-0000-0000-00002E1D0000}"/>
    <cellStyle name="常规 2 11 3 2" xfId="11509" xr:uid="{00000000-0005-0000-0000-00002F1D0000}"/>
    <cellStyle name="常规 2 11 3 3" xfId="16574" xr:uid="{00000000-0005-0000-0000-0000301D0000}"/>
    <cellStyle name="常规 2 11 30" xfId="16575" xr:uid="{00000000-0005-0000-0000-0000311D0000}"/>
    <cellStyle name="常规 2 11 4" xfId="11508" xr:uid="{00000000-0005-0000-0000-0000321D0000}"/>
    <cellStyle name="常规 2 11 4 2" xfId="16576" xr:uid="{00000000-0005-0000-0000-0000331D0000}"/>
    <cellStyle name="常规 2 11 4 3" xfId="16577" xr:uid="{00000000-0005-0000-0000-0000341D0000}"/>
    <cellStyle name="常规 2 11 5" xfId="16578" xr:uid="{00000000-0005-0000-0000-0000351D0000}"/>
    <cellStyle name="常规 2 11 5 2" xfId="16579" xr:uid="{00000000-0005-0000-0000-0000361D0000}"/>
    <cellStyle name="常规 2 11 5 3" xfId="16580" xr:uid="{00000000-0005-0000-0000-0000371D0000}"/>
    <cellStyle name="常规 2 11 6" xfId="16581" xr:uid="{00000000-0005-0000-0000-0000381D0000}"/>
    <cellStyle name="常规 2 11 6 2" xfId="16582" xr:uid="{00000000-0005-0000-0000-0000391D0000}"/>
    <cellStyle name="常规 2 11 6 3" xfId="16583" xr:uid="{00000000-0005-0000-0000-00003A1D0000}"/>
    <cellStyle name="常规 2 11 7" xfId="16584" xr:uid="{00000000-0005-0000-0000-00003B1D0000}"/>
    <cellStyle name="常规 2 11 7 2" xfId="16585" xr:uid="{00000000-0005-0000-0000-00003C1D0000}"/>
    <cellStyle name="常规 2 11 7 3" xfId="16586" xr:uid="{00000000-0005-0000-0000-00003D1D0000}"/>
    <cellStyle name="常规 2 11 8" xfId="16587" xr:uid="{00000000-0005-0000-0000-00003E1D0000}"/>
    <cellStyle name="常规 2 11 8 2" xfId="16588" xr:uid="{00000000-0005-0000-0000-00003F1D0000}"/>
    <cellStyle name="常规 2 11 8 3" xfId="16589" xr:uid="{00000000-0005-0000-0000-0000401D0000}"/>
    <cellStyle name="常规 2 11 9" xfId="16590" xr:uid="{00000000-0005-0000-0000-0000411D0000}"/>
    <cellStyle name="常规 2 11 9 2" xfId="16591" xr:uid="{00000000-0005-0000-0000-0000421D0000}"/>
    <cellStyle name="常规 2 11 9 3" xfId="16592" xr:uid="{00000000-0005-0000-0000-0000431D0000}"/>
    <cellStyle name="常规 2 12" xfId="3102" xr:uid="{00000000-0005-0000-0000-0000441D0000}"/>
    <cellStyle name="常规 2 12 10" xfId="16593" xr:uid="{00000000-0005-0000-0000-0000451D0000}"/>
    <cellStyle name="常规 2 12 10 2" xfId="16594" xr:uid="{00000000-0005-0000-0000-0000461D0000}"/>
    <cellStyle name="常规 2 12 10 3" xfId="16595" xr:uid="{00000000-0005-0000-0000-0000471D0000}"/>
    <cellStyle name="常规 2 12 11" xfId="16596" xr:uid="{00000000-0005-0000-0000-0000481D0000}"/>
    <cellStyle name="常规 2 12 11 2" xfId="16597" xr:uid="{00000000-0005-0000-0000-0000491D0000}"/>
    <cellStyle name="常规 2 12 11 3" xfId="16598" xr:uid="{00000000-0005-0000-0000-00004A1D0000}"/>
    <cellStyle name="常规 2 12 12" xfId="16599" xr:uid="{00000000-0005-0000-0000-00004B1D0000}"/>
    <cellStyle name="常规 2 12 12 2" xfId="16600" xr:uid="{00000000-0005-0000-0000-00004C1D0000}"/>
    <cellStyle name="常规 2 12 12 3" xfId="16601" xr:uid="{00000000-0005-0000-0000-00004D1D0000}"/>
    <cellStyle name="常规 2 12 13" xfId="16602" xr:uid="{00000000-0005-0000-0000-00004E1D0000}"/>
    <cellStyle name="常规 2 12 13 2" xfId="16603" xr:uid="{00000000-0005-0000-0000-00004F1D0000}"/>
    <cellStyle name="常规 2 12 13 3" xfId="16604" xr:uid="{00000000-0005-0000-0000-0000501D0000}"/>
    <cellStyle name="常规 2 12 14" xfId="16605" xr:uid="{00000000-0005-0000-0000-0000511D0000}"/>
    <cellStyle name="常规 2 12 14 2" xfId="16606" xr:uid="{00000000-0005-0000-0000-0000521D0000}"/>
    <cellStyle name="常规 2 12 14 3" xfId="16607" xr:uid="{00000000-0005-0000-0000-0000531D0000}"/>
    <cellStyle name="常规 2 12 15" xfId="16608" xr:uid="{00000000-0005-0000-0000-0000541D0000}"/>
    <cellStyle name="常规 2 12 15 2" xfId="16609" xr:uid="{00000000-0005-0000-0000-0000551D0000}"/>
    <cellStyle name="常规 2 12 15 3" xfId="16610" xr:uid="{00000000-0005-0000-0000-0000561D0000}"/>
    <cellStyle name="常规 2 12 16" xfId="16611" xr:uid="{00000000-0005-0000-0000-0000571D0000}"/>
    <cellStyle name="常规 2 12 16 2" xfId="16612" xr:uid="{00000000-0005-0000-0000-0000581D0000}"/>
    <cellStyle name="常规 2 12 16 3" xfId="16613" xr:uid="{00000000-0005-0000-0000-0000591D0000}"/>
    <cellStyle name="常规 2 12 17" xfId="16614" xr:uid="{00000000-0005-0000-0000-00005A1D0000}"/>
    <cellStyle name="常规 2 12 17 2" xfId="16615" xr:uid="{00000000-0005-0000-0000-00005B1D0000}"/>
    <cellStyle name="常规 2 12 17 3" xfId="16616" xr:uid="{00000000-0005-0000-0000-00005C1D0000}"/>
    <cellStyle name="常规 2 12 18" xfId="16617" xr:uid="{00000000-0005-0000-0000-00005D1D0000}"/>
    <cellStyle name="常规 2 12 18 2" xfId="16618" xr:uid="{00000000-0005-0000-0000-00005E1D0000}"/>
    <cellStyle name="常规 2 12 18 3" xfId="16619" xr:uid="{00000000-0005-0000-0000-00005F1D0000}"/>
    <cellStyle name="常规 2 12 19" xfId="16620" xr:uid="{00000000-0005-0000-0000-0000601D0000}"/>
    <cellStyle name="常规 2 12 2" xfId="3103" xr:uid="{00000000-0005-0000-0000-0000611D0000}"/>
    <cellStyle name="常规 2 12 2 2" xfId="16621" xr:uid="{00000000-0005-0000-0000-0000621D0000}"/>
    <cellStyle name="常规 2 12 2 3" xfId="16622" xr:uid="{00000000-0005-0000-0000-0000631D0000}"/>
    <cellStyle name="常规 2 12 20" xfId="16623" xr:uid="{00000000-0005-0000-0000-0000641D0000}"/>
    <cellStyle name="常规 2 12 21" xfId="16624" xr:uid="{00000000-0005-0000-0000-0000651D0000}"/>
    <cellStyle name="常规 2 12 3" xfId="3104" xr:uid="{00000000-0005-0000-0000-0000661D0000}"/>
    <cellStyle name="常规 2 12 3 2" xfId="11511" xr:uid="{00000000-0005-0000-0000-0000671D0000}"/>
    <cellStyle name="常规 2 12 3 3" xfId="16625" xr:uid="{00000000-0005-0000-0000-0000681D0000}"/>
    <cellStyle name="常规 2 12 4" xfId="11510" xr:uid="{00000000-0005-0000-0000-0000691D0000}"/>
    <cellStyle name="常规 2 12 4 2" xfId="16626" xr:uid="{00000000-0005-0000-0000-00006A1D0000}"/>
    <cellStyle name="常规 2 12 4 3" xfId="16627" xr:uid="{00000000-0005-0000-0000-00006B1D0000}"/>
    <cellStyle name="常规 2 12 5" xfId="16628" xr:uid="{00000000-0005-0000-0000-00006C1D0000}"/>
    <cellStyle name="常规 2 12 5 2" xfId="16629" xr:uid="{00000000-0005-0000-0000-00006D1D0000}"/>
    <cellStyle name="常规 2 12 5 3" xfId="16630" xr:uid="{00000000-0005-0000-0000-00006E1D0000}"/>
    <cellStyle name="常规 2 12 6" xfId="16631" xr:uid="{00000000-0005-0000-0000-00006F1D0000}"/>
    <cellStyle name="常规 2 12 6 2" xfId="16632" xr:uid="{00000000-0005-0000-0000-0000701D0000}"/>
    <cellStyle name="常规 2 12 6 3" xfId="16633" xr:uid="{00000000-0005-0000-0000-0000711D0000}"/>
    <cellStyle name="常规 2 12 7" xfId="16634" xr:uid="{00000000-0005-0000-0000-0000721D0000}"/>
    <cellStyle name="常规 2 12 7 2" xfId="16635" xr:uid="{00000000-0005-0000-0000-0000731D0000}"/>
    <cellStyle name="常规 2 12 7 3" xfId="16636" xr:uid="{00000000-0005-0000-0000-0000741D0000}"/>
    <cellStyle name="常规 2 12 8" xfId="16637" xr:uid="{00000000-0005-0000-0000-0000751D0000}"/>
    <cellStyle name="常规 2 12 8 2" xfId="16638" xr:uid="{00000000-0005-0000-0000-0000761D0000}"/>
    <cellStyle name="常规 2 12 8 3" xfId="16639" xr:uid="{00000000-0005-0000-0000-0000771D0000}"/>
    <cellStyle name="常规 2 12 9" xfId="16640" xr:uid="{00000000-0005-0000-0000-0000781D0000}"/>
    <cellStyle name="常规 2 12 9 2" xfId="16641" xr:uid="{00000000-0005-0000-0000-0000791D0000}"/>
    <cellStyle name="常规 2 12 9 3" xfId="16642" xr:uid="{00000000-0005-0000-0000-00007A1D0000}"/>
    <cellStyle name="常规 2 13" xfId="3105" xr:uid="{00000000-0005-0000-0000-00007B1D0000}"/>
    <cellStyle name="常规 2 13 2" xfId="16643" xr:uid="{00000000-0005-0000-0000-00007C1D0000}"/>
    <cellStyle name="常规 2 13 3" xfId="16644" xr:uid="{00000000-0005-0000-0000-00007D1D0000}"/>
    <cellStyle name="常规 2 13 4" xfId="16645" xr:uid="{00000000-0005-0000-0000-00007E1D0000}"/>
    <cellStyle name="常规 2 14" xfId="7853" xr:uid="{00000000-0005-0000-0000-00007F1D0000}"/>
    <cellStyle name="常规 2 14 2" xfId="16646" xr:uid="{00000000-0005-0000-0000-0000801D0000}"/>
    <cellStyle name="常规 2 14 3" xfId="16647" xr:uid="{00000000-0005-0000-0000-0000811D0000}"/>
    <cellStyle name="常规 2 14 4" xfId="16648" xr:uid="{00000000-0005-0000-0000-0000821D0000}"/>
    <cellStyle name="常规 2 15" xfId="16649" xr:uid="{00000000-0005-0000-0000-0000831D0000}"/>
    <cellStyle name="常规 2 15 2" xfId="16650" xr:uid="{00000000-0005-0000-0000-0000841D0000}"/>
    <cellStyle name="常规 2 15 3" xfId="16651" xr:uid="{00000000-0005-0000-0000-0000851D0000}"/>
    <cellStyle name="常规 2 15 4" xfId="16652" xr:uid="{00000000-0005-0000-0000-0000861D0000}"/>
    <cellStyle name="常规 2 16" xfId="16653" xr:uid="{00000000-0005-0000-0000-0000871D0000}"/>
    <cellStyle name="常规 2 16 2" xfId="16654" xr:uid="{00000000-0005-0000-0000-0000881D0000}"/>
    <cellStyle name="常规 2 16 3" xfId="16655" xr:uid="{00000000-0005-0000-0000-0000891D0000}"/>
    <cellStyle name="常规 2 16 4" xfId="16656" xr:uid="{00000000-0005-0000-0000-00008A1D0000}"/>
    <cellStyle name="常规 2 17" xfId="16657" xr:uid="{00000000-0005-0000-0000-00008B1D0000}"/>
    <cellStyle name="常规 2 17 2" xfId="16658" xr:uid="{00000000-0005-0000-0000-00008C1D0000}"/>
    <cellStyle name="常规 2 17 3" xfId="16659" xr:uid="{00000000-0005-0000-0000-00008D1D0000}"/>
    <cellStyle name="常规 2 17 4" xfId="16660" xr:uid="{00000000-0005-0000-0000-00008E1D0000}"/>
    <cellStyle name="常规 2 18" xfId="16661" xr:uid="{00000000-0005-0000-0000-00008F1D0000}"/>
    <cellStyle name="常规 2 18 2" xfId="16662" xr:uid="{00000000-0005-0000-0000-0000901D0000}"/>
    <cellStyle name="常规 2 18 3" xfId="16663" xr:uid="{00000000-0005-0000-0000-0000911D0000}"/>
    <cellStyle name="常规 2 18 4" xfId="16664" xr:uid="{00000000-0005-0000-0000-0000921D0000}"/>
    <cellStyle name="常规 2 19" xfId="16665" xr:uid="{00000000-0005-0000-0000-0000931D0000}"/>
    <cellStyle name="常规 2 19 2" xfId="16666" xr:uid="{00000000-0005-0000-0000-0000941D0000}"/>
    <cellStyle name="常规 2 19 3" xfId="16667" xr:uid="{00000000-0005-0000-0000-0000951D0000}"/>
    <cellStyle name="常规 2 19 4" xfId="16668" xr:uid="{00000000-0005-0000-0000-0000961D0000}"/>
    <cellStyle name="常规 2 2" xfId="98" xr:uid="{00000000-0005-0000-0000-0000971D0000}"/>
    <cellStyle name="常规 2 2 10" xfId="3106" xr:uid="{00000000-0005-0000-0000-0000981D0000}"/>
    <cellStyle name="常规 2 2 10 2" xfId="3107" xr:uid="{00000000-0005-0000-0000-0000991D0000}"/>
    <cellStyle name="常规 2 2 10 3" xfId="3108" xr:uid="{00000000-0005-0000-0000-00009A1D0000}"/>
    <cellStyle name="常规 2 2 10 3 2" xfId="11513" xr:uid="{00000000-0005-0000-0000-00009B1D0000}"/>
    <cellStyle name="常规 2 2 10 4" xfId="11512" xr:uid="{00000000-0005-0000-0000-00009C1D0000}"/>
    <cellStyle name="常规 2 2 100" xfId="16669" xr:uid="{00000000-0005-0000-0000-00009D1D0000}"/>
    <cellStyle name="常规 2 2 101" xfId="16670" xr:uid="{00000000-0005-0000-0000-00009E1D0000}"/>
    <cellStyle name="常规 2 2 102" xfId="27439" xr:uid="{00000000-0005-0000-0000-00009F1D0000}"/>
    <cellStyle name="常规 2 2 11" xfId="3109" xr:uid="{00000000-0005-0000-0000-0000A01D0000}"/>
    <cellStyle name="常规 2 2 11 2" xfId="16671" xr:uid="{00000000-0005-0000-0000-0000A11D0000}"/>
    <cellStyle name="常规 2 2 11 3" xfId="16672" xr:uid="{00000000-0005-0000-0000-0000A21D0000}"/>
    <cellStyle name="常规 2 2 11 4" xfId="16673" xr:uid="{00000000-0005-0000-0000-0000A31D0000}"/>
    <cellStyle name="常规 2 2 12" xfId="7857" xr:uid="{00000000-0005-0000-0000-0000A41D0000}"/>
    <cellStyle name="常规 2 2 12 2" xfId="16674" xr:uid="{00000000-0005-0000-0000-0000A51D0000}"/>
    <cellStyle name="常规 2 2 12 3" xfId="16675" xr:uid="{00000000-0005-0000-0000-0000A61D0000}"/>
    <cellStyle name="常规 2 2 12 4" xfId="16676" xr:uid="{00000000-0005-0000-0000-0000A71D0000}"/>
    <cellStyle name="常规 2 2 13" xfId="16677" xr:uid="{00000000-0005-0000-0000-0000A81D0000}"/>
    <cellStyle name="常规 2 2 13 2" xfId="16678" xr:uid="{00000000-0005-0000-0000-0000A91D0000}"/>
    <cellStyle name="常规 2 2 13 3" xfId="16679" xr:uid="{00000000-0005-0000-0000-0000AA1D0000}"/>
    <cellStyle name="常规 2 2 13 4" xfId="16680" xr:uid="{00000000-0005-0000-0000-0000AB1D0000}"/>
    <cellStyle name="常规 2 2 14" xfId="16681" xr:uid="{00000000-0005-0000-0000-0000AC1D0000}"/>
    <cellStyle name="常规 2 2 14 2" xfId="16682" xr:uid="{00000000-0005-0000-0000-0000AD1D0000}"/>
    <cellStyle name="常规 2 2 14 3" xfId="16683" xr:uid="{00000000-0005-0000-0000-0000AE1D0000}"/>
    <cellStyle name="常规 2 2 14 4" xfId="16684" xr:uid="{00000000-0005-0000-0000-0000AF1D0000}"/>
    <cellStyle name="常规 2 2 15" xfId="16685" xr:uid="{00000000-0005-0000-0000-0000B01D0000}"/>
    <cellStyle name="常规 2 2 15 2" xfId="16686" xr:uid="{00000000-0005-0000-0000-0000B11D0000}"/>
    <cellStyle name="常规 2 2 15 3" xfId="16687" xr:uid="{00000000-0005-0000-0000-0000B21D0000}"/>
    <cellStyle name="常规 2 2 15 4" xfId="16688" xr:uid="{00000000-0005-0000-0000-0000B31D0000}"/>
    <cellStyle name="常规 2 2 15 5" xfId="27440" xr:uid="{00000000-0005-0000-0000-0000B41D0000}"/>
    <cellStyle name="常规 2 2 16" xfId="16689" xr:uid="{00000000-0005-0000-0000-0000B51D0000}"/>
    <cellStyle name="常规 2 2 16 2" xfId="16690" xr:uid="{00000000-0005-0000-0000-0000B61D0000}"/>
    <cellStyle name="常规 2 2 16 3" xfId="16691" xr:uid="{00000000-0005-0000-0000-0000B71D0000}"/>
    <cellStyle name="常规 2 2 16 4" xfId="16692" xr:uid="{00000000-0005-0000-0000-0000B81D0000}"/>
    <cellStyle name="常规 2 2 17" xfId="16693" xr:uid="{00000000-0005-0000-0000-0000B91D0000}"/>
    <cellStyle name="常规 2 2 17 2" xfId="16694" xr:uid="{00000000-0005-0000-0000-0000BA1D0000}"/>
    <cellStyle name="常规 2 2 17 3" xfId="16695" xr:uid="{00000000-0005-0000-0000-0000BB1D0000}"/>
    <cellStyle name="常规 2 2 17 4" xfId="16696" xr:uid="{00000000-0005-0000-0000-0000BC1D0000}"/>
    <cellStyle name="常规 2 2 18" xfId="16697" xr:uid="{00000000-0005-0000-0000-0000BD1D0000}"/>
    <cellStyle name="常规 2 2 18 2" xfId="16698" xr:uid="{00000000-0005-0000-0000-0000BE1D0000}"/>
    <cellStyle name="常规 2 2 18 3" xfId="16699" xr:uid="{00000000-0005-0000-0000-0000BF1D0000}"/>
    <cellStyle name="常规 2 2 18 4" xfId="16700" xr:uid="{00000000-0005-0000-0000-0000C01D0000}"/>
    <cellStyle name="常规 2 2 19" xfId="16701" xr:uid="{00000000-0005-0000-0000-0000C11D0000}"/>
    <cellStyle name="常规 2 2 19 2" xfId="16702" xr:uid="{00000000-0005-0000-0000-0000C21D0000}"/>
    <cellStyle name="常规 2 2 19 3" xfId="16703" xr:uid="{00000000-0005-0000-0000-0000C31D0000}"/>
    <cellStyle name="常规 2 2 19 4" xfId="16704" xr:uid="{00000000-0005-0000-0000-0000C41D0000}"/>
    <cellStyle name="常规 2 2 2" xfId="99" xr:uid="{00000000-0005-0000-0000-0000C51D0000}"/>
    <cellStyle name="常规 2 2 2 10" xfId="7865" xr:uid="{00000000-0005-0000-0000-0000C61D0000}"/>
    <cellStyle name="常规 2 2 2 10 2" xfId="16705" xr:uid="{00000000-0005-0000-0000-0000C71D0000}"/>
    <cellStyle name="常规 2 2 2 10 3" xfId="16706" xr:uid="{00000000-0005-0000-0000-0000C81D0000}"/>
    <cellStyle name="常规 2 2 2 10 4" xfId="16707" xr:uid="{00000000-0005-0000-0000-0000C91D0000}"/>
    <cellStyle name="常规 2 2 2 11" xfId="16708" xr:uid="{00000000-0005-0000-0000-0000CA1D0000}"/>
    <cellStyle name="常规 2 2 2 11 2" xfId="16709" xr:uid="{00000000-0005-0000-0000-0000CB1D0000}"/>
    <cellStyle name="常规 2 2 2 11 3" xfId="16710" xr:uid="{00000000-0005-0000-0000-0000CC1D0000}"/>
    <cellStyle name="常规 2 2 2 11 4" xfId="16711" xr:uid="{00000000-0005-0000-0000-0000CD1D0000}"/>
    <cellStyle name="常规 2 2 2 12" xfId="16712" xr:uid="{00000000-0005-0000-0000-0000CE1D0000}"/>
    <cellStyle name="常规 2 2 2 12 2" xfId="16713" xr:uid="{00000000-0005-0000-0000-0000CF1D0000}"/>
    <cellStyle name="常规 2 2 2 12 3" xfId="16714" xr:uid="{00000000-0005-0000-0000-0000D01D0000}"/>
    <cellStyle name="常规 2 2 2 12 4" xfId="16715" xr:uid="{00000000-0005-0000-0000-0000D11D0000}"/>
    <cellStyle name="常规 2 2 2 13" xfId="16716" xr:uid="{00000000-0005-0000-0000-0000D21D0000}"/>
    <cellStyle name="常规 2 2 2 13 2" xfId="16717" xr:uid="{00000000-0005-0000-0000-0000D31D0000}"/>
    <cellStyle name="常规 2 2 2 13 3" xfId="16718" xr:uid="{00000000-0005-0000-0000-0000D41D0000}"/>
    <cellStyle name="常规 2 2 2 13 4" xfId="16719" xr:uid="{00000000-0005-0000-0000-0000D51D0000}"/>
    <cellStyle name="常规 2 2 2 14" xfId="16720" xr:uid="{00000000-0005-0000-0000-0000D61D0000}"/>
    <cellStyle name="常规 2 2 2 14 2" xfId="16721" xr:uid="{00000000-0005-0000-0000-0000D71D0000}"/>
    <cellStyle name="常规 2 2 2 14 3" xfId="16722" xr:uid="{00000000-0005-0000-0000-0000D81D0000}"/>
    <cellStyle name="常规 2 2 2 14 4" xfId="16723" xr:uid="{00000000-0005-0000-0000-0000D91D0000}"/>
    <cellStyle name="常规 2 2 2 15" xfId="16724" xr:uid="{00000000-0005-0000-0000-0000DA1D0000}"/>
    <cellStyle name="常规 2 2 2 15 2" xfId="16725" xr:uid="{00000000-0005-0000-0000-0000DB1D0000}"/>
    <cellStyle name="常规 2 2 2 15 3" xfId="16726" xr:uid="{00000000-0005-0000-0000-0000DC1D0000}"/>
    <cellStyle name="常规 2 2 2 15 4" xfId="16727" xr:uid="{00000000-0005-0000-0000-0000DD1D0000}"/>
    <cellStyle name="常规 2 2 2 16" xfId="16728" xr:uid="{00000000-0005-0000-0000-0000DE1D0000}"/>
    <cellStyle name="常规 2 2 2 16 2" xfId="16729" xr:uid="{00000000-0005-0000-0000-0000DF1D0000}"/>
    <cellStyle name="常规 2 2 2 16 3" xfId="16730" xr:uid="{00000000-0005-0000-0000-0000E01D0000}"/>
    <cellStyle name="常规 2 2 2 16 4" xfId="16731" xr:uid="{00000000-0005-0000-0000-0000E11D0000}"/>
    <cellStyle name="常规 2 2 2 17" xfId="16732" xr:uid="{00000000-0005-0000-0000-0000E21D0000}"/>
    <cellStyle name="常规 2 2 2 17 2" xfId="16733" xr:uid="{00000000-0005-0000-0000-0000E31D0000}"/>
    <cellStyle name="常规 2 2 2 17 3" xfId="16734" xr:uid="{00000000-0005-0000-0000-0000E41D0000}"/>
    <cellStyle name="常规 2 2 2 17 4" xfId="16735" xr:uid="{00000000-0005-0000-0000-0000E51D0000}"/>
    <cellStyle name="常规 2 2 2 18" xfId="16736" xr:uid="{00000000-0005-0000-0000-0000E61D0000}"/>
    <cellStyle name="常规 2 2 2 18 2" xfId="16737" xr:uid="{00000000-0005-0000-0000-0000E71D0000}"/>
    <cellStyle name="常规 2 2 2 18 3" xfId="16738" xr:uid="{00000000-0005-0000-0000-0000E81D0000}"/>
    <cellStyle name="常规 2 2 2 18 4" xfId="16739" xr:uid="{00000000-0005-0000-0000-0000E91D0000}"/>
    <cellStyle name="常规 2 2 2 19" xfId="16740" xr:uid="{00000000-0005-0000-0000-0000EA1D0000}"/>
    <cellStyle name="常规 2 2 2 19 2" xfId="16741" xr:uid="{00000000-0005-0000-0000-0000EB1D0000}"/>
    <cellStyle name="常规 2 2 2 19 3" xfId="16742" xr:uid="{00000000-0005-0000-0000-0000EC1D0000}"/>
    <cellStyle name="常规 2 2 2 19 4" xfId="16743" xr:uid="{00000000-0005-0000-0000-0000ED1D0000}"/>
    <cellStyle name="常规 2 2 2 2" xfId="100" xr:uid="{00000000-0005-0000-0000-0000EE1D0000}"/>
    <cellStyle name="常规 2 2 2 2 10" xfId="16744" xr:uid="{00000000-0005-0000-0000-0000EF1D0000}"/>
    <cellStyle name="常规 2 2 2 2 10 2" xfId="16745" xr:uid="{00000000-0005-0000-0000-0000F01D0000}"/>
    <cellStyle name="常规 2 2 2 2 10 3" xfId="16746" xr:uid="{00000000-0005-0000-0000-0000F11D0000}"/>
    <cellStyle name="常规 2 2 2 2 10 4" xfId="16747" xr:uid="{00000000-0005-0000-0000-0000F21D0000}"/>
    <cellStyle name="常规 2 2 2 2 11" xfId="16748" xr:uid="{00000000-0005-0000-0000-0000F31D0000}"/>
    <cellStyle name="常规 2 2 2 2 11 2" xfId="16749" xr:uid="{00000000-0005-0000-0000-0000F41D0000}"/>
    <cellStyle name="常规 2 2 2 2 11 3" xfId="16750" xr:uid="{00000000-0005-0000-0000-0000F51D0000}"/>
    <cellStyle name="常规 2 2 2 2 11 4" xfId="16751" xr:uid="{00000000-0005-0000-0000-0000F61D0000}"/>
    <cellStyle name="常规 2 2 2 2 12" xfId="16752" xr:uid="{00000000-0005-0000-0000-0000F71D0000}"/>
    <cellStyle name="常规 2 2 2 2 12 2" xfId="16753" xr:uid="{00000000-0005-0000-0000-0000F81D0000}"/>
    <cellStyle name="常规 2 2 2 2 12 3" xfId="16754" xr:uid="{00000000-0005-0000-0000-0000F91D0000}"/>
    <cellStyle name="常规 2 2 2 2 12 4" xfId="16755" xr:uid="{00000000-0005-0000-0000-0000FA1D0000}"/>
    <cellStyle name="常规 2 2 2 2 13" xfId="16756" xr:uid="{00000000-0005-0000-0000-0000FB1D0000}"/>
    <cellStyle name="常规 2 2 2 2 13 2" xfId="16757" xr:uid="{00000000-0005-0000-0000-0000FC1D0000}"/>
    <cellStyle name="常规 2 2 2 2 13 3" xfId="16758" xr:uid="{00000000-0005-0000-0000-0000FD1D0000}"/>
    <cellStyle name="常规 2 2 2 2 13 4" xfId="16759" xr:uid="{00000000-0005-0000-0000-0000FE1D0000}"/>
    <cellStyle name="常规 2 2 2 2 14" xfId="16760" xr:uid="{00000000-0005-0000-0000-0000FF1D0000}"/>
    <cellStyle name="常规 2 2 2 2 14 2" xfId="16761" xr:uid="{00000000-0005-0000-0000-0000001E0000}"/>
    <cellStyle name="常规 2 2 2 2 14 3" xfId="16762" xr:uid="{00000000-0005-0000-0000-0000011E0000}"/>
    <cellStyle name="常规 2 2 2 2 14 4" xfId="16763" xr:uid="{00000000-0005-0000-0000-0000021E0000}"/>
    <cellStyle name="常规 2 2 2 2 15" xfId="16764" xr:uid="{00000000-0005-0000-0000-0000031E0000}"/>
    <cellStyle name="常规 2 2 2 2 15 2" xfId="16765" xr:uid="{00000000-0005-0000-0000-0000041E0000}"/>
    <cellStyle name="常规 2 2 2 2 15 3" xfId="16766" xr:uid="{00000000-0005-0000-0000-0000051E0000}"/>
    <cellStyle name="常规 2 2 2 2 15 4" xfId="16767" xr:uid="{00000000-0005-0000-0000-0000061E0000}"/>
    <cellStyle name="常规 2 2 2 2 16" xfId="16768" xr:uid="{00000000-0005-0000-0000-0000071E0000}"/>
    <cellStyle name="常规 2 2 2 2 16 2" xfId="16769" xr:uid="{00000000-0005-0000-0000-0000081E0000}"/>
    <cellStyle name="常规 2 2 2 2 16 3" xfId="16770" xr:uid="{00000000-0005-0000-0000-0000091E0000}"/>
    <cellStyle name="常规 2 2 2 2 16 4" xfId="16771" xr:uid="{00000000-0005-0000-0000-00000A1E0000}"/>
    <cellStyle name="常规 2 2 2 2 17" xfId="16772" xr:uid="{00000000-0005-0000-0000-00000B1E0000}"/>
    <cellStyle name="常规 2 2 2 2 18" xfId="16773" xr:uid="{00000000-0005-0000-0000-00000C1E0000}"/>
    <cellStyle name="常规 2 2 2 2 19" xfId="16774" xr:uid="{00000000-0005-0000-0000-00000D1E0000}"/>
    <cellStyle name="常规 2 2 2 2 2" xfId="390" xr:uid="{00000000-0005-0000-0000-00000E1E0000}"/>
    <cellStyle name="常规 2 2 2 2 2 2" xfId="3110" xr:uid="{00000000-0005-0000-0000-00000F1E0000}"/>
    <cellStyle name="常规 2 2 2 2 2 2 2" xfId="3111" xr:uid="{00000000-0005-0000-0000-0000101E0000}"/>
    <cellStyle name="常规 2 2 2 2 2 2 2 2" xfId="3112" xr:uid="{00000000-0005-0000-0000-0000111E0000}"/>
    <cellStyle name="常规 2 2 2 2 2 2 2 2 2" xfId="27997" xr:uid="{00000000-0005-0000-0000-0000121E0000}"/>
    <cellStyle name="常规 2 2 2 2 2 2 2 3" xfId="3113" xr:uid="{00000000-0005-0000-0000-0000131E0000}"/>
    <cellStyle name="常规 2 2 2 2 2 2 2 3 2" xfId="11516" xr:uid="{00000000-0005-0000-0000-0000141E0000}"/>
    <cellStyle name="常规 2 2 2 2 2 2 2 4" xfId="11515" xr:uid="{00000000-0005-0000-0000-0000151E0000}"/>
    <cellStyle name="常规 2 2 2 2 2 2 2 5" xfId="27996" xr:uid="{00000000-0005-0000-0000-0000161E0000}"/>
    <cellStyle name="常规 2 2 2 2 2 2 3" xfId="3114" xr:uid="{00000000-0005-0000-0000-0000171E0000}"/>
    <cellStyle name="常规 2 2 2 2 2 2 3 2" xfId="27998" xr:uid="{00000000-0005-0000-0000-0000181E0000}"/>
    <cellStyle name="常规 2 2 2 2 2 2 4" xfId="3115" xr:uid="{00000000-0005-0000-0000-0000191E0000}"/>
    <cellStyle name="常规 2 2 2 2 2 2 4 2" xfId="11517" xr:uid="{00000000-0005-0000-0000-00001A1E0000}"/>
    <cellStyle name="常规 2 2 2 2 2 2 5" xfId="11514" xr:uid="{00000000-0005-0000-0000-00001B1E0000}"/>
    <cellStyle name="常规 2 2 2 2 2 2 6" xfId="27995" xr:uid="{00000000-0005-0000-0000-00001C1E0000}"/>
    <cellStyle name="常规 2 2 2 2 2 3" xfId="3116" xr:uid="{00000000-0005-0000-0000-00001D1E0000}"/>
    <cellStyle name="常规 2 2 2 2 2 3 2" xfId="3117" xr:uid="{00000000-0005-0000-0000-00001E1E0000}"/>
    <cellStyle name="常规 2 2 2 2 2 3 2 2" xfId="28000" xr:uid="{00000000-0005-0000-0000-00001F1E0000}"/>
    <cellStyle name="常规 2 2 2 2 2 3 3" xfId="3118" xr:uid="{00000000-0005-0000-0000-0000201E0000}"/>
    <cellStyle name="常规 2 2 2 2 2 3 3 2" xfId="11519" xr:uid="{00000000-0005-0000-0000-0000211E0000}"/>
    <cellStyle name="常规 2 2 2 2 2 3 4" xfId="11518" xr:uid="{00000000-0005-0000-0000-0000221E0000}"/>
    <cellStyle name="常规 2 2 2 2 2 3 5" xfId="27999" xr:uid="{00000000-0005-0000-0000-0000231E0000}"/>
    <cellStyle name="常规 2 2 2 2 2 4" xfId="3119" xr:uid="{00000000-0005-0000-0000-0000241E0000}"/>
    <cellStyle name="常规 2 2 2 2 2 4 2" xfId="3120" xr:uid="{00000000-0005-0000-0000-0000251E0000}"/>
    <cellStyle name="常规 2 2 2 2 2 4 2 2" xfId="28002" xr:uid="{00000000-0005-0000-0000-0000261E0000}"/>
    <cellStyle name="常规 2 2 2 2 2 4 3" xfId="3121" xr:uid="{00000000-0005-0000-0000-0000271E0000}"/>
    <cellStyle name="常规 2 2 2 2 2 4 3 2" xfId="11521" xr:uid="{00000000-0005-0000-0000-0000281E0000}"/>
    <cellStyle name="常规 2 2 2 2 2 4 4" xfId="11520" xr:uid="{00000000-0005-0000-0000-0000291E0000}"/>
    <cellStyle name="常规 2 2 2 2 2 4 5" xfId="28001" xr:uid="{00000000-0005-0000-0000-00002A1E0000}"/>
    <cellStyle name="常规 2 2 2 2 2 5" xfId="3122" xr:uid="{00000000-0005-0000-0000-00002B1E0000}"/>
    <cellStyle name="常规 2 2 2 2 2 5 2" xfId="28003" xr:uid="{00000000-0005-0000-0000-00002C1E0000}"/>
    <cellStyle name="常规 2 2 2 2 2 6" xfId="9630" xr:uid="{00000000-0005-0000-0000-00002D1E0000}"/>
    <cellStyle name="常规 2 2 2 2 2 7" xfId="27443" xr:uid="{00000000-0005-0000-0000-00002E1E0000}"/>
    <cellStyle name="常规 2 2 2 2 2 8" xfId="27994" xr:uid="{00000000-0005-0000-0000-00002F1E0000}"/>
    <cellStyle name="常规 2 2 2 2 20" xfId="27442" xr:uid="{00000000-0005-0000-0000-0000301E0000}"/>
    <cellStyle name="常规 2 2 2 2 21" xfId="27993" xr:uid="{00000000-0005-0000-0000-0000311E0000}"/>
    <cellStyle name="常规 2 2 2 2 3" xfId="540" xr:uid="{00000000-0005-0000-0000-0000321E0000}"/>
    <cellStyle name="常规 2 2 2 2 3 2" xfId="3123" xr:uid="{00000000-0005-0000-0000-0000331E0000}"/>
    <cellStyle name="常规 2 2 2 2 3 2 2" xfId="3124" xr:uid="{00000000-0005-0000-0000-0000341E0000}"/>
    <cellStyle name="常规 2 2 2 2 3 2 3" xfId="3125" xr:uid="{00000000-0005-0000-0000-0000351E0000}"/>
    <cellStyle name="常规 2 2 2 2 3 2 3 2" xfId="11523" xr:uid="{00000000-0005-0000-0000-0000361E0000}"/>
    <cellStyle name="常规 2 2 2 2 3 2 4" xfId="11522" xr:uid="{00000000-0005-0000-0000-0000371E0000}"/>
    <cellStyle name="常规 2 2 2 2 3 2 5" xfId="28005" xr:uid="{00000000-0005-0000-0000-0000381E0000}"/>
    <cellStyle name="常规 2 2 2 2 3 3" xfId="3126" xr:uid="{00000000-0005-0000-0000-0000391E0000}"/>
    <cellStyle name="常规 2 2 2 2 3 4" xfId="3127" xr:uid="{00000000-0005-0000-0000-00003A1E0000}"/>
    <cellStyle name="常规 2 2 2 2 3 4 2" xfId="11524" xr:uid="{00000000-0005-0000-0000-00003B1E0000}"/>
    <cellStyle name="常规 2 2 2 2 3 5" xfId="28004" xr:uid="{00000000-0005-0000-0000-00003C1E0000}"/>
    <cellStyle name="常规 2 2 2 2 4" xfId="3128" xr:uid="{00000000-0005-0000-0000-00003D1E0000}"/>
    <cellStyle name="常规 2 2 2 2 4 2" xfId="3129" xr:uid="{00000000-0005-0000-0000-00003E1E0000}"/>
    <cellStyle name="常规 2 2 2 2 4 2 2" xfId="28007" xr:uid="{00000000-0005-0000-0000-00003F1E0000}"/>
    <cellStyle name="常规 2 2 2 2 4 3" xfId="3130" xr:uid="{00000000-0005-0000-0000-0000401E0000}"/>
    <cellStyle name="常规 2 2 2 2 4 3 2" xfId="11526" xr:uid="{00000000-0005-0000-0000-0000411E0000}"/>
    <cellStyle name="常规 2 2 2 2 4 4" xfId="11525" xr:uid="{00000000-0005-0000-0000-0000421E0000}"/>
    <cellStyle name="常规 2 2 2 2 4 5" xfId="28006" xr:uid="{00000000-0005-0000-0000-0000431E0000}"/>
    <cellStyle name="常规 2 2 2 2 5" xfId="3131" xr:uid="{00000000-0005-0000-0000-0000441E0000}"/>
    <cellStyle name="常规 2 2 2 2 5 2" xfId="3132" xr:uid="{00000000-0005-0000-0000-0000451E0000}"/>
    <cellStyle name="常规 2 2 2 2 5 3" xfId="3133" xr:uid="{00000000-0005-0000-0000-0000461E0000}"/>
    <cellStyle name="常规 2 2 2 2 5 3 2" xfId="11528" xr:uid="{00000000-0005-0000-0000-0000471E0000}"/>
    <cellStyle name="常规 2 2 2 2 5 4" xfId="11527" xr:uid="{00000000-0005-0000-0000-0000481E0000}"/>
    <cellStyle name="常规 2 2 2 2 5 5" xfId="28008" xr:uid="{00000000-0005-0000-0000-0000491E0000}"/>
    <cellStyle name="常规 2 2 2 2 6" xfId="3134" xr:uid="{00000000-0005-0000-0000-00004A1E0000}"/>
    <cellStyle name="常规 2 2 2 2 6 2" xfId="16775" xr:uid="{00000000-0005-0000-0000-00004B1E0000}"/>
    <cellStyle name="常规 2 2 2 2 6 3" xfId="16776" xr:uid="{00000000-0005-0000-0000-00004C1E0000}"/>
    <cellStyle name="常规 2 2 2 2 6 4" xfId="16777" xr:uid="{00000000-0005-0000-0000-00004D1E0000}"/>
    <cellStyle name="常规 2 2 2 2 7" xfId="16778" xr:uid="{00000000-0005-0000-0000-00004E1E0000}"/>
    <cellStyle name="常规 2 2 2 2 7 2" xfId="16779" xr:uid="{00000000-0005-0000-0000-00004F1E0000}"/>
    <cellStyle name="常规 2 2 2 2 7 3" xfId="16780" xr:uid="{00000000-0005-0000-0000-0000501E0000}"/>
    <cellStyle name="常规 2 2 2 2 7 4" xfId="16781" xr:uid="{00000000-0005-0000-0000-0000511E0000}"/>
    <cellStyle name="常规 2 2 2 2 8" xfId="16782" xr:uid="{00000000-0005-0000-0000-0000521E0000}"/>
    <cellStyle name="常规 2 2 2 2 8 2" xfId="16783" xr:uid="{00000000-0005-0000-0000-0000531E0000}"/>
    <cellStyle name="常规 2 2 2 2 8 3" xfId="16784" xr:uid="{00000000-0005-0000-0000-0000541E0000}"/>
    <cellStyle name="常规 2 2 2 2 8 4" xfId="16785" xr:uid="{00000000-0005-0000-0000-0000551E0000}"/>
    <cellStyle name="常规 2 2 2 2 9" xfId="16786" xr:uid="{00000000-0005-0000-0000-0000561E0000}"/>
    <cellStyle name="常规 2 2 2 2 9 2" xfId="16787" xr:uid="{00000000-0005-0000-0000-0000571E0000}"/>
    <cellStyle name="常规 2 2 2 2 9 3" xfId="16788" xr:uid="{00000000-0005-0000-0000-0000581E0000}"/>
    <cellStyle name="常规 2 2 2 2 9 4" xfId="16789" xr:uid="{00000000-0005-0000-0000-0000591E0000}"/>
    <cellStyle name="常规 2 2 2 2_06烟台" xfId="16790" xr:uid="{00000000-0005-0000-0000-00005A1E0000}"/>
    <cellStyle name="常规 2 2 2 20" xfId="16791" xr:uid="{00000000-0005-0000-0000-00005B1E0000}"/>
    <cellStyle name="常规 2 2 2 20 2" xfId="16792" xr:uid="{00000000-0005-0000-0000-00005C1E0000}"/>
    <cellStyle name="常规 2 2 2 20 3" xfId="16793" xr:uid="{00000000-0005-0000-0000-00005D1E0000}"/>
    <cellStyle name="常规 2 2 2 20 4" xfId="16794" xr:uid="{00000000-0005-0000-0000-00005E1E0000}"/>
    <cellStyle name="常规 2 2 2 21" xfId="16795" xr:uid="{00000000-0005-0000-0000-00005F1E0000}"/>
    <cellStyle name="常规 2 2 2 21 2" xfId="16796" xr:uid="{00000000-0005-0000-0000-0000601E0000}"/>
    <cellStyle name="常规 2 2 2 21 3" xfId="16797" xr:uid="{00000000-0005-0000-0000-0000611E0000}"/>
    <cellStyle name="常规 2 2 2 21 4" xfId="16798" xr:uid="{00000000-0005-0000-0000-0000621E0000}"/>
    <cellStyle name="常规 2 2 2 22" xfId="16799" xr:uid="{00000000-0005-0000-0000-0000631E0000}"/>
    <cellStyle name="常规 2 2 2 22 2" xfId="16800" xr:uid="{00000000-0005-0000-0000-0000641E0000}"/>
    <cellStyle name="常规 2 2 2 22 3" xfId="16801" xr:uid="{00000000-0005-0000-0000-0000651E0000}"/>
    <cellStyle name="常规 2 2 2 22 4" xfId="16802" xr:uid="{00000000-0005-0000-0000-0000661E0000}"/>
    <cellStyle name="常规 2 2 2 23" xfId="16803" xr:uid="{00000000-0005-0000-0000-0000671E0000}"/>
    <cellStyle name="常规 2 2 2 23 2" xfId="16804" xr:uid="{00000000-0005-0000-0000-0000681E0000}"/>
    <cellStyle name="常规 2 2 2 23 3" xfId="16805" xr:uid="{00000000-0005-0000-0000-0000691E0000}"/>
    <cellStyle name="常规 2 2 2 23 4" xfId="16806" xr:uid="{00000000-0005-0000-0000-00006A1E0000}"/>
    <cellStyle name="常规 2 2 2 24" xfId="16807" xr:uid="{00000000-0005-0000-0000-00006B1E0000}"/>
    <cellStyle name="常规 2 2 2 24 2" xfId="16808" xr:uid="{00000000-0005-0000-0000-00006C1E0000}"/>
    <cellStyle name="常规 2 2 2 24 3" xfId="16809" xr:uid="{00000000-0005-0000-0000-00006D1E0000}"/>
    <cellStyle name="常规 2 2 2 24 4" xfId="16810" xr:uid="{00000000-0005-0000-0000-00006E1E0000}"/>
    <cellStyle name="常规 2 2 2 25" xfId="16811" xr:uid="{00000000-0005-0000-0000-00006F1E0000}"/>
    <cellStyle name="常规 2 2 2 25 2" xfId="16812" xr:uid="{00000000-0005-0000-0000-0000701E0000}"/>
    <cellStyle name="常规 2 2 2 25 3" xfId="16813" xr:uid="{00000000-0005-0000-0000-0000711E0000}"/>
    <cellStyle name="常规 2 2 2 25 4" xfId="16814" xr:uid="{00000000-0005-0000-0000-0000721E0000}"/>
    <cellStyle name="常规 2 2 2 26" xfId="16815" xr:uid="{00000000-0005-0000-0000-0000731E0000}"/>
    <cellStyle name="常规 2 2 2 26 2" xfId="16816" xr:uid="{00000000-0005-0000-0000-0000741E0000}"/>
    <cellStyle name="常规 2 2 2 26 3" xfId="16817" xr:uid="{00000000-0005-0000-0000-0000751E0000}"/>
    <cellStyle name="常规 2 2 2 26 4" xfId="16818" xr:uid="{00000000-0005-0000-0000-0000761E0000}"/>
    <cellStyle name="常规 2 2 2 27" xfId="16819" xr:uid="{00000000-0005-0000-0000-0000771E0000}"/>
    <cellStyle name="常规 2 2 2 27 2" xfId="16820" xr:uid="{00000000-0005-0000-0000-0000781E0000}"/>
    <cellStyle name="常规 2 2 2 27 3" xfId="16821" xr:uid="{00000000-0005-0000-0000-0000791E0000}"/>
    <cellStyle name="常规 2 2 2 27 4" xfId="16822" xr:uid="{00000000-0005-0000-0000-00007A1E0000}"/>
    <cellStyle name="常规 2 2 2 28" xfId="16823" xr:uid="{00000000-0005-0000-0000-00007B1E0000}"/>
    <cellStyle name="常规 2 2 2 28 2" xfId="16824" xr:uid="{00000000-0005-0000-0000-00007C1E0000}"/>
    <cellStyle name="常规 2 2 2 28 3" xfId="16825" xr:uid="{00000000-0005-0000-0000-00007D1E0000}"/>
    <cellStyle name="常规 2 2 2 28 4" xfId="16826" xr:uid="{00000000-0005-0000-0000-00007E1E0000}"/>
    <cellStyle name="常规 2 2 2 29" xfId="16827" xr:uid="{00000000-0005-0000-0000-00007F1E0000}"/>
    <cellStyle name="常规 2 2 2 29 2" xfId="16828" xr:uid="{00000000-0005-0000-0000-0000801E0000}"/>
    <cellStyle name="常规 2 2 2 29 3" xfId="16829" xr:uid="{00000000-0005-0000-0000-0000811E0000}"/>
    <cellStyle name="常规 2 2 2 29 4" xfId="16830" xr:uid="{00000000-0005-0000-0000-0000821E0000}"/>
    <cellStyle name="常规 2 2 2 3" xfId="101" xr:uid="{00000000-0005-0000-0000-0000831E0000}"/>
    <cellStyle name="常规 2 2 2 3 2" xfId="389" xr:uid="{00000000-0005-0000-0000-0000841E0000}"/>
    <cellStyle name="常规 2 2 2 3 2 2" xfId="3135" xr:uid="{00000000-0005-0000-0000-0000851E0000}"/>
    <cellStyle name="常规 2 2 2 3 2 2 2" xfId="3136" xr:uid="{00000000-0005-0000-0000-0000861E0000}"/>
    <cellStyle name="常规 2 2 2 3 2 2 2 2" xfId="3137" xr:uid="{00000000-0005-0000-0000-0000871E0000}"/>
    <cellStyle name="常规 2 2 2 3 2 2 2 3" xfId="3138" xr:uid="{00000000-0005-0000-0000-0000881E0000}"/>
    <cellStyle name="常规 2 2 2 3 2 2 2 3 2" xfId="11531" xr:uid="{00000000-0005-0000-0000-0000891E0000}"/>
    <cellStyle name="常规 2 2 2 3 2 2 2 4" xfId="11530" xr:uid="{00000000-0005-0000-0000-00008A1E0000}"/>
    <cellStyle name="常规 2 2 2 3 2 2 2 5" xfId="28011" xr:uid="{00000000-0005-0000-0000-00008B1E0000}"/>
    <cellStyle name="常规 2 2 2 3 2 2 3" xfId="3139" xr:uid="{00000000-0005-0000-0000-00008C1E0000}"/>
    <cellStyle name="常规 2 2 2 3 2 2 4" xfId="3140" xr:uid="{00000000-0005-0000-0000-00008D1E0000}"/>
    <cellStyle name="常规 2 2 2 3 2 2 4 2" xfId="11532" xr:uid="{00000000-0005-0000-0000-00008E1E0000}"/>
    <cellStyle name="常规 2 2 2 3 2 2 5" xfId="11529" xr:uid="{00000000-0005-0000-0000-00008F1E0000}"/>
    <cellStyle name="常规 2 2 2 3 2 2 6" xfId="28010" xr:uid="{00000000-0005-0000-0000-0000901E0000}"/>
    <cellStyle name="常规 2 2 2 3 2 3" xfId="3141" xr:uid="{00000000-0005-0000-0000-0000911E0000}"/>
    <cellStyle name="常规 2 2 2 3 2 3 2" xfId="3142" xr:uid="{00000000-0005-0000-0000-0000921E0000}"/>
    <cellStyle name="常规 2 2 2 3 2 3 3" xfId="3143" xr:uid="{00000000-0005-0000-0000-0000931E0000}"/>
    <cellStyle name="常规 2 2 2 3 2 3 3 2" xfId="11534" xr:uid="{00000000-0005-0000-0000-0000941E0000}"/>
    <cellStyle name="常规 2 2 2 3 2 3 4" xfId="11533" xr:uid="{00000000-0005-0000-0000-0000951E0000}"/>
    <cellStyle name="常规 2 2 2 3 2 3 5" xfId="28012" xr:uid="{00000000-0005-0000-0000-0000961E0000}"/>
    <cellStyle name="常规 2 2 2 3 2 4" xfId="3144" xr:uid="{00000000-0005-0000-0000-0000971E0000}"/>
    <cellStyle name="常规 2 2 2 3 2 4 2" xfId="3145" xr:uid="{00000000-0005-0000-0000-0000981E0000}"/>
    <cellStyle name="常规 2 2 2 3 2 4 3" xfId="3146" xr:uid="{00000000-0005-0000-0000-0000991E0000}"/>
    <cellStyle name="常规 2 2 2 3 2 4 3 2" xfId="11536" xr:uid="{00000000-0005-0000-0000-00009A1E0000}"/>
    <cellStyle name="常规 2 2 2 3 2 4 4" xfId="11535" xr:uid="{00000000-0005-0000-0000-00009B1E0000}"/>
    <cellStyle name="常规 2 2 2 3 2 5" xfId="3147" xr:uid="{00000000-0005-0000-0000-00009C1E0000}"/>
    <cellStyle name="常规 2 2 2 3 2 6" xfId="9629" xr:uid="{00000000-0005-0000-0000-00009D1E0000}"/>
    <cellStyle name="常规 2 2 2 3 2 7" xfId="28009" xr:uid="{00000000-0005-0000-0000-00009E1E0000}"/>
    <cellStyle name="常规 2 2 2 3 3" xfId="541" xr:uid="{00000000-0005-0000-0000-00009F1E0000}"/>
    <cellStyle name="常规 2 2 2 3 3 2" xfId="3148" xr:uid="{00000000-0005-0000-0000-0000A01E0000}"/>
    <cellStyle name="常规 2 2 2 3 3 2 2" xfId="3149" xr:uid="{00000000-0005-0000-0000-0000A11E0000}"/>
    <cellStyle name="常规 2 2 2 3 3 2 3" xfId="3150" xr:uid="{00000000-0005-0000-0000-0000A21E0000}"/>
    <cellStyle name="常规 2 2 2 3 3 2 3 2" xfId="11538" xr:uid="{00000000-0005-0000-0000-0000A31E0000}"/>
    <cellStyle name="常规 2 2 2 3 3 2 4" xfId="11537" xr:uid="{00000000-0005-0000-0000-0000A41E0000}"/>
    <cellStyle name="常规 2 2 2 3 3 2 5" xfId="28014" xr:uid="{00000000-0005-0000-0000-0000A51E0000}"/>
    <cellStyle name="常规 2 2 2 3 3 3" xfId="3151" xr:uid="{00000000-0005-0000-0000-0000A61E0000}"/>
    <cellStyle name="常规 2 2 2 3 3 4" xfId="3152" xr:uid="{00000000-0005-0000-0000-0000A71E0000}"/>
    <cellStyle name="常规 2 2 2 3 3 4 2" xfId="11539" xr:uid="{00000000-0005-0000-0000-0000A81E0000}"/>
    <cellStyle name="常规 2 2 2 3 3 5" xfId="28013" xr:uid="{00000000-0005-0000-0000-0000A91E0000}"/>
    <cellStyle name="常规 2 2 2 3 4" xfId="3153" xr:uid="{00000000-0005-0000-0000-0000AA1E0000}"/>
    <cellStyle name="常规 2 2 2 3 4 2" xfId="3154" xr:uid="{00000000-0005-0000-0000-0000AB1E0000}"/>
    <cellStyle name="常规 2 2 2 3 4 2 2" xfId="28016" xr:uid="{00000000-0005-0000-0000-0000AC1E0000}"/>
    <cellStyle name="常规 2 2 2 3 4 3" xfId="3155" xr:uid="{00000000-0005-0000-0000-0000AD1E0000}"/>
    <cellStyle name="常规 2 2 2 3 4 3 2" xfId="11541" xr:uid="{00000000-0005-0000-0000-0000AE1E0000}"/>
    <cellStyle name="常规 2 2 2 3 4 4" xfId="11540" xr:uid="{00000000-0005-0000-0000-0000AF1E0000}"/>
    <cellStyle name="常规 2 2 2 3 4 5" xfId="28015" xr:uid="{00000000-0005-0000-0000-0000B01E0000}"/>
    <cellStyle name="常规 2 2 2 3 5" xfId="3156" xr:uid="{00000000-0005-0000-0000-0000B11E0000}"/>
    <cellStyle name="常规 2 2 2 3 5 2" xfId="3157" xr:uid="{00000000-0005-0000-0000-0000B21E0000}"/>
    <cellStyle name="常规 2 2 2 3 5 3" xfId="3158" xr:uid="{00000000-0005-0000-0000-0000B31E0000}"/>
    <cellStyle name="常规 2 2 2 3 5 3 2" xfId="11543" xr:uid="{00000000-0005-0000-0000-0000B41E0000}"/>
    <cellStyle name="常规 2 2 2 3 5 4" xfId="11542" xr:uid="{00000000-0005-0000-0000-0000B51E0000}"/>
    <cellStyle name="常规 2 2 2 3 5 5" xfId="28017" xr:uid="{00000000-0005-0000-0000-0000B61E0000}"/>
    <cellStyle name="常规 2 2 2 3 6" xfId="3159" xr:uid="{00000000-0005-0000-0000-0000B71E0000}"/>
    <cellStyle name="常规 2 2 2 3 7" xfId="27444" xr:uid="{00000000-0005-0000-0000-0000B81E0000}"/>
    <cellStyle name="常规 2 2 2 30" xfId="16831" xr:uid="{00000000-0005-0000-0000-0000B91E0000}"/>
    <cellStyle name="常规 2 2 2 30 2" xfId="16832" xr:uid="{00000000-0005-0000-0000-0000BA1E0000}"/>
    <cellStyle name="常规 2 2 2 30 3" xfId="16833" xr:uid="{00000000-0005-0000-0000-0000BB1E0000}"/>
    <cellStyle name="常规 2 2 2 30 4" xfId="16834" xr:uid="{00000000-0005-0000-0000-0000BC1E0000}"/>
    <cellStyle name="常规 2 2 2 31" xfId="16835" xr:uid="{00000000-0005-0000-0000-0000BD1E0000}"/>
    <cellStyle name="常规 2 2 2 31 2" xfId="16836" xr:uid="{00000000-0005-0000-0000-0000BE1E0000}"/>
    <cellStyle name="常规 2 2 2 31 3" xfId="16837" xr:uid="{00000000-0005-0000-0000-0000BF1E0000}"/>
    <cellStyle name="常规 2 2 2 31 4" xfId="16838" xr:uid="{00000000-0005-0000-0000-0000C01E0000}"/>
    <cellStyle name="常规 2 2 2 32" xfId="16839" xr:uid="{00000000-0005-0000-0000-0000C11E0000}"/>
    <cellStyle name="常规 2 2 2 32 2" xfId="16840" xr:uid="{00000000-0005-0000-0000-0000C21E0000}"/>
    <cellStyle name="常规 2 2 2 32 3" xfId="16841" xr:uid="{00000000-0005-0000-0000-0000C31E0000}"/>
    <cellStyle name="常规 2 2 2 32 4" xfId="16842" xr:uid="{00000000-0005-0000-0000-0000C41E0000}"/>
    <cellStyle name="常规 2 2 2 33" xfId="16843" xr:uid="{00000000-0005-0000-0000-0000C51E0000}"/>
    <cellStyle name="常规 2 2 2 33 2" xfId="16844" xr:uid="{00000000-0005-0000-0000-0000C61E0000}"/>
    <cellStyle name="常规 2 2 2 33 3" xfId="16845" xr:uid="{00000000-0005-0000-0000-0000C71E0000}"/>
    <cellStyle name="常规 2 2 2 33 4" xfId="16846" xr:uid="{00000000-0005-0000-0000-0000C81E0000}"/>
    <cellStyle name="常规 2 2 2 34" xfId="16847" xr:uid="{00000000-0005-0000-0000-0000C91E0000}"/>
    <cellStyle name="常规 2 2 2 34 2" xfId="16848" xr:uid="{00000000-0005-0000-0000-0000CA1E0000}"/>
    <cellStyle name="常规 2 2 2 34 3" xfId="16849" xr:uid="{00000000-0005-0000-0000-0000CB1E0000}"/>
    <cellStyle name="常规 2 2 2 34 4" xfId="16850" xr:uid="{00000000-0005-0000-0000-0000CC1E0000}"/>
    <cellStyle name="常规 2 2 2 35" xfId="16851" xr:uid="{00000000-0005-0000-0000-0000CD1E0000}"/>
    <cellStyle name="常规 2 2 2 35 2" xfId="16852" xr:uid="{00000000-0005-0000-0000-0000CE1E0000}"/>
    <cellStyle name="常规 2 2 2 35 3" xfId="16853" xr:uid="{00000000-0005-0000-0000-0000CF1E0000}"/>
    <cellStyle name="常规 2 2 2 35 4" xfId="16854" xr:uid="{00000000-0005-0000-0000-0000D01E0000}"/>
    <cellStyle name="常规 2 2 2 36" xfId="16855" xr:uid="{00000000-0005-0000-0000-0000D11E0000}"/>
    <cellStyle name="常规 2 2 2 36 2" xfId="16856" xr:uid="{00000000-0005-0000-0000-0000D21E0000}"/>
    <cellStyle name="常规 2 2 2 36 3" xfId="16857" xr:uid="{00000000-0005-0000-0000-0000D31E0000}"/>
    <cellStyle name="常规 2 2 2 36 4" xfId="16858" xr:uid="{00000000-0005-0000-0000-0000D41E0000}"/>
    <cellStyle name="常规 2 2 2 37" xfId="16859" xr:uid="{00000000-0005-0000-0000-0000D51E0000}"/>
    <cellStyle name="常规 2 2 2 37 2" xfId="16860" xr:uid="{00000000-0005-0000-0000-0000D61E0000}"/>
    <cellStyle name="常规 2 2 2 37 3" xfId="16861" xr:uid="{00000000-0005-0000-0000-0000D71E0000}"/>
    <cellStyle name="常规 2 2 2 37 4" xfId="16862" xr:uid="{00000000-0005-0000-0000-0000D81E0000}"/>
    <cellStyle name="常规 2 2 2 38" xfId="16863" xr:uid="{00000000-0005-0000-0000-0000D91E0000}"/>
    <cellStyle name="常规 2 2 2 38 2" xfId="16864" xr:uid="{00000000-0005-0000-0000-0000DA1E0000}"/>
    <cellStyle name="常规 2 2 2 38 3" xfId="16865" xr:uid="{00000000-0005-0000-0000-0000DB1E0000}"/>
    <cellStyle name="常规 2 2 2 38 4" xfId="16866" xr:uid="{00000000-0005-0000-0000-0000DC1E0000}"/>
    <cellStyle name="常规 2 2 2 39" xfId="16867" xr:uid="{00000000-0005-0000-0000-0000DD1E0000}"/>
    <cellStyle name="常规 2 2 2 39 2" xfId="16868" xr:uid="{00000000-0005-0000-0000-0000DE1E0000}"/>
    <cellStyle name="常规 2 2 2 39 3" xfId="16869" xr:uid="{00000000-0005-0000-0000-0000DF1E0000}"/>
    <cellStyle name="常规 2 2 2 39 4" xfId="16870" xr:uid="{00000000-0005-0000-0000-0000E01E0000}"/>
    <cellStyle name="常规 2 2 2 4" xfId="102" xr:uid="{00000000-0005-0000-0000-0000E11E0000}"/>
    <cellStyle name="常规 2 2 2 4 2" xfId="354" xr:uid="{00000000-0005-0000-0000-0000E21E0000}"/>
    <cellStyle name="常规 2 2 2 4 2 2" xfId="614" xr:uid="{00000000-0005-0000-0000-0000E31E0000}"/>
    <cellStyle name="常规 2 2 2 4 2 2 2" xfId="615" xr:uid="{00000000-0005-0000-0000-0000E41E0000}"/>
    <cellStyle name="常规 2 2 2 4 2 2 2 2" xfId="3160" xr:uid="{00000000-0005-0000-0000-0000E51E0000}"/>
    <cellStyle name="常规 2 2 2 4 2 2 2 3" xfId="3161" xr:uid="{00000000-0005-0000-0000-0000E61E0000}"/>
    <cellStyle name="常规 2 2 2 4 2 2 2 3 2" xfId="11544" xr:uid="{00000000-0005-0000-0000-0000E71E0000}"/>
    <cellStyle name="常规 2 2 2 4 2 2 2 4" xfId="9713" xr:uid="{00000000-0005-0000-0000-0000E81E0000}"/>
    <cellStyle name="常规 2 2 2 4 2 2 3" xfId="3162" xr:uid="{00000000-0005-0000-0000-0000E91E0000}"/>
    <cellStyle name="常规 2 2 2 4 2 2 4" xfId="3163" xr:uid="{00000000-0005-0000-0000-0000EA1E0000}"/>
    <cellStyle name="常规 2 2 2 4 2 2 4 2" xfId="11545" xr:uid="{00000000-0005-0000-0000-0000EB1E0000}"/>
    <cellStyle name="常规 2 2 2 4 2 2 5" xfId="9712" xr:uid="{00000000-0005-0000-0000-0000EC1E0000}"/>
    <cellStyle name="常规 2 2 2 4 2 3" xfId="3164" xr:uid="{00000000-0005-0000-0000-0000ED1E0000}"/>
    <cellStyle name="常规 2 2 2 4 2 3 2" xfId="3165" xr:uid="{00000000-0005-0000-0000-0000EE1E0000}"/>
    <cellStyle name="常规 2 2 2 4 2 3 3" xfId="3166" xr:uid="{00000000-0005-0000-0000-0000EF1E0000}"/>
    <cellStyle name="常规 2 2 2 4 2 3 3 2" xfId="11547" xr:uid="{00000000-0005-0000-0000-0000F01E0000}"/>
    <cellStyle name="常规 2 2 2 4 2 3 4" xfId="11546" xr:uid="{00000000-0005-0000-0000-0000F11E0000}"/>
    <cellStyle name="常规 2 2 2 4 2 4" xfId="3167" xr:uid="{00000000-0005-0000-0000-0000F21E0000}"/>
    <cellStyle name="常规 2 2 2 4 2 4 2" xfId="3168" xr:uid="{00000000-0005-0000-0000-0000F31E0000}"/>
    <cellStyle name="常规 2 2 2 4 2 4 3" xfId="3169" xr:uid="{00000000-0005-0000-0000-0000F41E0000}"/>
    <cellStyle name="常规 2 2 2 4 2 4 3 2" xfId="11549" xr:uid="{00000000-0005-0000-0000-0000F51E0000}"/>
    <cellStyle name="常规 2 2 2 4 2 4 4" xfId="11548" xr:uid="{00000000-0005-0000-0000-0000F61E0000}"/>
    <cellStyle name="常规 2 2 2 4 2 5" xfId="3170" xr:uid="{00000000-0005-0000-0000-0000F71E0000}"/>
    <cellStyle name="常规 2 2 2 4 3" xfId="388" xr:uid="{00000000-0005-0000-0000-0000F81E0000}"/>
    <cellStyle name="常规 2 2 2 4 3 2" xfId="3171" xr:uid="{00000000-0005-0000-0000-0000F91E0000}"/>
    <cellStyle name="常规 2 2 2 4 3 2 2" xfId="3172" xr:uid="{00000000-0005-0000-0000-0000FA1E0000}"/>
    <cellStyle name="常规 2 2 2 4 3 2 3" xfId="3173" xr:uid="{00000000-0005-0000-0000-0000FB1E0000}"/>
    <cellStyle name="常规 2 2 2 4 3 2 3 2" xfId="11551" xr:uid="{00000000-0005-0000-0000-0000FC1E0000}"/>
    <cellStyle name="常规 2 2 2 4 3 2 4" xfId="11550" xr:uid="{00000000-0005-0000-0000-0000FD1E0000}"/>
    <cellStyle name="常规 2 2 2 4 3 3" xfId="3174" xr:uid="{00000000-0005-0000-0000-0000FE1E0000}"/>
    <cellStyle name="常规 2 2 2 4 3 4" xfId="3175" xr:uid="{00000000-0005-0000-0000-0000FF1E0000}"/>
    <cellStyle name="常规 2 2 2 4 3 4 2" xfId="11552" xr:uid="{00000000-0005-0000-0000-0000001F0000}"/>
    <cellStyle name="常规 2 2 2 4 3 5" xfId="9628" xr:uid="{00000000-0005-0000-0000-0000011F0000}"/>
    <cellStyle name="常规 2 2 2 4 4" xfId="542" xr:uid="{00000000-0005-0000-0000-0000021F0000}"/>
    <cellStyle name="常规 2 2 2 4 4 2" xfId="3176" xr:uid="{00000000-0005-0000-0000-0000031F0000}"/>
    <cellStyle name="常规 2 2 2 4 4 3" xfId="3177" xr:uid="{00000000-0005-0000-0000-0000041F0000}"/>
    <cellStyle name="常规 2 2 2 4 4 3 2" xfId="11553" xr:uid="{00000000-0005-0000-0000-0000051F0000}"/>
    <cellStyle name="常规 2 2 2 4 5" xfId="3178" xr:uid="{00000000-0005-0000-0000-0000061F0000}"/>
    <cellStyle name="常规 2 2 2 4 5 2" xfId="3179" xr:uid="{00000000-0005-0000-0000-0000071F0000}"/>
    <cellStyle name="常规 2 2 2 4 5 3" xfId="3180" xr:uid="{00000000-0005-0000-0000-0000081F0000}"/>
    <cellStyle name="常规 2 2 2 4 5 3 2" xfId="11555" xr:uid="{00000000-0005-0000-0000-0000091F0000}"/>
    <cellStyle name="常规 2 2 2 4 5 4" xfId="11554" xr:uid="{00000000-0005-0000-0000-00000A1F0000}"/>
    <cellStyle name="常规 2 2 2 4 6" xfId="3181" xr:uid="{00000000-0005-0000-0000-00000B1F0000}"/>
    <cellStyle name="常规 2 2 2 4 7" xfId="27445" xr:uid="{00000000-0005-0000-0000-00000C1F0000}"/>
    <cellStyle name="常规 2 2 2 40" xfId="16871" xr:uid="{00000000-0005-0000-0000-00000D1F0000}"/>
    <cellStyle name="常规 2 2 2 40 2" xfId="16872" xr:uid="{00000000-0005-0000-0000-00000E1F0000}"/>
    <cellStyle name="常规 2 2 2 40 3" xfId="16873" xr:uid="{00000000-0005-0000-0000-00000F1F0000}"/>
    <cellStyle name="常规 2 2 2 40 4" xfId="16874" xr:uid="{00000000-0005-0000-0000-0000101F0000}"/>
    <cellStyle name="常规 2 2 2 41" xfId="16875" xr:uid="{00000000-0005-0000-0000-0000111F0000}"/>
    <cellStyle name="常规 2 2 2 41 2" xfId="16876" xr:uid="{00000000-0005-0000-0000-0000121F0000}"/>
    <cellStyle name="常规 2 2 2 41 3" xfId="16877" xr:uid="{00000000-0005-0000-0000-0000131F0000}"/>
    <cellStyle name="常规 2 2 2 41 4" xfId="16878" xr:uid="{00000000-0005-0000-0000-0000141F0000}"/>
    <cellStyle name="常规 2 2 2 42" xfId="16879" xr:uid="{00000000-0005-0000-0000-0000151F0000}"/>
    <cellStyle name="常规 2 2 2 42 2" xfId="16880" xr:uid="{00000000-0005-0000-0000-0000161F0000}"/>
    <cellStyle name="常规 2 2 2 42 3" xfId="16881" xr:uid="{00000000-0005-0000-0000-0000171F0000}"/>
    <cellStyle name="常规 2 2 2 42 4" xfId="16882" xr:uid="{00000000-0005-0000-0000-0000181F0000}"/>
    <cellStyle name="常规 2 2 2 43" xfId="16883" xr:uid="{00000000-0005-0000-0000-0000191F0000}"/>
    <cellStyle name="常规 2 2 2 43 2" xfId="16884" xr:uid="{00000000-0005-0000-0000-00001A1F0000}"/>
    <cellStyle name="常规 2 2 2 43 3" xfId="16885" xr:uid="{00000000-0005-0000-0000-00001B1F0000}"/>
    <cellStyle name="常规 2 2 2 43 4" xfId="16886" xr:uid="{00000000-0005-0000-0000-00001C1F0000}"/>
    <cellStyle name="常规 2 2 2 44" xfId="16887" xr:uid="{00000000-0005-0000-0000-00001D1F0000}"/>
    <cellStyle name="常规 2 2 2 44 2" xfId="16888" xr:uid="{00000000-0005-0000-0000-00001E1F0000}"/>
    <cellStyle name="常规 2 2 2 44 3" xfId="16889" xr:uid="{00000000-0005-0000-0000-00001F1F0000}"/>
    <cellStyle name="常规 2 2 2 44 4" xfId="16890" xr:uid="{00000000-0005-0000-0000-0000201F0000}"/>
    <cellStyle name="常规 2 2 2 45" xfId="16891" xr:uid="{00000000-0005-0000-0000-0000211F0000}"/>
    <cellStyle name="常规 2 2 2 45 2" xfId="16892" xr:uid="{00000000-0005-0000-0000-0000221F0000}"/>
    <cellStyle name="常规 2 2 2 45 3" xfId="16893" xr:uid="{00000000-0005-0000-0000-0000231F0000}"/>
    <cellStyle name="常规 2 2 2 45 4" xfId="16894" xr:uid="{00000000-0005-0000-0000-0000241F0000}"/>
    <cellStyle name="常规 2 2 2 46" xfId="16895" xr:uid="{00000000-0005-0000-0000-0000251F0000}"/>
    <cellStyle name="常规 2 2 2 46 2" xfId="16896" xr:uid="{00000000-0005-0000-0000-0000261F0000}"/>
    <cellStyle name="常规 2 2 2 46 3" xfId="16897" xr:uid="{00000000-0005-0000-0000-0000271F0000}"/>
    <cellStyle name="常规 2 2 2 46 4" xfId="16898" xr:uid="{00000000-0005-0000-0000-0000281F0000}"/>
    <cellStyle name="常规 2 2 2 47" xfId="16899" xr:uid="{00000000-0005-0000-0000-0000291F0000}"/>
    <cellStyle name="常规 2 2 2 48" xfId="16900" xr:uid="{00000000-0005-0000-0000-00002A1F0000}"/>
    <cellStyle name="常规 2 2 2 49" xfId="16901" xr:uid="{00000000-0005-0000-0000-00002B1F0000}"/>
    <cellStyle name="常规 2 2 2 5" xfId="391" xr:uid="{00000000-0005-0000-0000-00002C1F0000}"/>
    <cellStyle name="常规 2 2 2 5 2" xfId="3182" xr:uid="{00000000-0005-0000-0000-00002D1F0000}"/>
    <cellStyle name="常规 2 2 2 5 2 2" xfId="3183" xr:uid="{00000000-0005-0000-0000-00002E1F0000}"/>
    <cellStyle name="常规 2 2 2 5 2 2 2" xfId="3184" xr:uid="{00000000-0005-0000-0000-00002F1F0000}"/>
    <cellStyle name="常规 2 2 2 5 2 2 3" xfId="3185" xr:uid="{00000000-0005-0000-0000-0000301F0000}"/>
    <cellStyle name="常规 2 2 2 5 2 2 3 2" xfId="11558" xr:uid="{00000000-0005-0000-0000-0000311F0000}"/>
    <cellStyle name="常规 2 2 2 5 2 2 4" xfId="11557" xr:uid="{00000000-0005-0000-0000-0000321F0000}"/>
    <cellStyle name="常规 2 2 2 5 2 3" xfId="3186" xr:uid="{00000000-0005-0000-0000-0000331F0000}"/>
    <cellStyle name="常规 2 2 2 5 2 4" xfId="3187" xr:uid="{00000000-0005-0000-0000-0000341F0000}"/>
    <cellStyle name="常规 2 2 2 5 2 4 2" xfId="11559" xr:uid="{00000000-0005-0000-0000-0000351F0000}"/>
    <cellStyle name="常规 2 2 2 5 2 5" xfId="11556" xr:uid="{00000000-0005-0000-0000-0000361F0000}"/>
    <cellStyle name="常规 2 2 2 5 2 6" xfId="28019" xr:uid="{00000000-0005-0000-0000-0000371F0000}"/>
    <cellStyle name="常规 2 2 2 5 3" xfId="3188" xr:uid="{00000000-0005-0000-0000-0000381F0000}"/>
    <cellStyle name="常规 2 2 2 5 3 2" xfId="3189" xr:uid="{00000000-0005-0000-0000-0000391F0000}"/>
    <cellStyle name="常规 2 2 2 5 3 3" xfId="3190" xr:uid="{00000000-0005-0000-0000-00003A1F0000}"/>
    <cellStyle name="常规 2 2 2 5 3 3 2" xfId="11561" xr:uid="{00000000-0005-0000-0000-00003B1F0000}"/>
    <cellStyle name="常规 2 2 2 5 3 4" xfId="11560" xr:uid="{00000000-0005-0000-0000-00003C1F0000}"/>
    <cellStyle name="常规 2 2 2 5 4" xfId="3191" xr:uid="{00000000-0005-0000-0000-00003D1F0000}"/>
    <cellStyle name="常规 2 2 2 5 4 2" xfId="3192" xr:uid="{00000000-0005-0000-0000-00003E1F0000}"/>
    <cellStyle name="常规 2 2 2 5 4 3" xfId="3193" xr:uid="{00000000-0005-0000-0000-00003F1F0000}"/>
    <cellStyle name="常规 2 2 2 5 4 3 2" xfId="11563" xr:uid="{00000000-0005-0000-0000-0000401F0000}"/>
    <cellStyle name="常规 2 2 2 5 4 4" xfId="11562" xr:uid="{00000000-0005-0000-0000-0000411F0000}"/>
    <cellStyle name="常规 2 2 2 5 5" xfId="3194" xr:uid="{00000000-0005-0000-0000-0000421F0000}"/>
    <cellStyle name="常规 2 2 2 5 6" xfId="9631" xr:uid="{00000000-0005-0000-0000-0000431F0000}"/>
    <cellStyle name="常规 2 2 2 5 7" xfId="28018" xr:uid="{00000000-0005-0000-0000-0000441F0000}"/>
    <cellStyle name="常规 2 2 2 50" xfId="16902" xr:uid="{00000000-0005-0000-0000-0000451F0000}"/>
    <cellStyle name="常规 2 2 2 51" xfId="16903" xr:uid="{00000000-0005-0000-0000-0000461F0000}"/>
    <cellStyle name="常规 2 2 2 52" xfId="16904" xr:uid="{00000000-0005-0000-0000-0000471F0000}"/>
    <cellStyle name="常规 2 2 2 53" xfId="16905" xr:uid="{00000000-0005-0000-0000-0000481F0000}"/>
    <cellStyle name="常规 2 2 2 54" xfId="16906" xr:uid="{00000000-0005-0000-0000-0000491F0000}"/>
    <cellStyle name="常规 2 2 2 55" xfId="16907" xr:uid="{00000000-0005-0000-0000-00004A1F0000}"/>
    <cellStyle name="常规 2 2 2 56" xfId="16908" xr:uid="{00000000-0005-0000-0000-00004B1F0000}"/>
    <cellStyle name="常规 2 2 2 57" xfId="16909" xr:uid="{00000000-0005-0000-0000-00004C1F0000}"/>
    <cellStyle name="常规 2 2 2 58" xfId="16910" xr:uid="{00000000-0005-0000-0000-00004D1F0000}"/>
    <cellStyle name="常规 2 2 2 59" xfId="16911" xr:uid="{00000000-0005-0000-0000-00004E1F0000}"/>
    <cellStyle name="常规 2 2 2 6" xfId="539" xr:uid="{00000000-0005-0000-0000-00004F1F0000}"/>
    <cellStyle name="常规 2 2 2 6 2" xfId="3195" xr:uid="{00000000-0005-0000-0000-0000501F0000}"/>
    <cellStyle name="常规 2 2 2 6 2 2" xfId="3196" xr:uid="{00000000-0005-0000-0000-0000511F0000}"/>
    <cellStyle name="常规 2 2 2 6 2 3" xfId="3197" xr:uid="{00000000-0005-0000-0000-0000521F0000}"/>
    <cellStyle name="常规 2 2 2 6 2 3 2" xfId="11565" xr:uid="{00000000-0005-0000-0000-0000531F0000}"/>
    <cellStyle name="常规 2 2 2 6 2 4" xfId="11564" xr:uid="{00000000-0005-0000-0000-0000541F0000}"/>
    <cellStyle name="常规 2 2 2 6 3" xfId="3198" xr:uid="{00000000-0005-0000-0000-0000551F0000}"/>
    <cellStyle name="常规 2 2 2 6 4" xfId="3199" xr:uid="{00000000-0005-0000-0000-0000561F0000}"/>
    <cellStyle name="常规 2 2 2 6 4 2" xfId="11566" xr:uid="{00000000-0005-0000-0000-0000571F0000}"/>
    <cellStyle name="常规 2 2 2 6 5" xfId="28020" xr:uid="{00000000-0005-0000-0000-0000581F0000}"/>
    <cellStyle name="常规 2 2 2 60" xfId="16912" xr:uid="{00000000-0005-0000-0000-0000591F0000}"/>
    <cellStyle name="常规 2 2 2 61" xfId="16913" xr:uid="{00000000-0005-0000-0000-00005A1F0000}"/>
    <cellStyle name="常规 2 2 2 62" xfId="16914" xr:uid="{00000000-0005-0000-0000-00005B1F0000}"/>
    <cellStyle name="常规 2 2 2 63" xfId="16915" xr:uid="{00000000-0005-0000-0000-00005C1F0000}"/>
    <cellStyle name="常规 2 2 2 64" xfId="16916" xr:uid="{00000000-0005-0000-0000-00005D1F0000}"/>
    <cellStyle name="常规 2 2 2 65" xfId="16917" xr:uid="{00000000-0005-0000-0000-00005E1F0000}"/>
    <cellStyle name="常规 2 2 2 66" xfId="16918" xr:uid="{00000000-0005-0000-0000-00005F1F0000}"/>
    <cellStyle name="常规 2 2 2 67" xfId="16919" xr:uid="{00000000-0005-0000-0000-0000601F0000}"/>
    <cellStyle name="常规 2 2 2 68" xfId="16920" xr:uid="{00000000-0005-0000-0000-0000611F0000}"/>
    <cellStyle name="常规 2 2 2 69" xfId="16921" xr:uid="{00000000-0005-0000-0000-0000621F0000}"/>
    <cellStyle name="常规 2 2 2 7" xfId="3200" xr:uid="{00000000-0005-0000-0000-0000631F0000}"/>
    <cellStyle name="常规 2 2 2 7 2" xfId="3201" xr:uid="{00000000-0005-0000-0000-0000641F0000}"/>
    <cellStyle name="常规 2 2 2 7 3" xfId="3202" xr:uid="{00000000-0005-0000-0000-0000651F0000}"/>
    <cellStyle name="常规 2 2 2 7 3 2" xfId="11568" xr:uid="{00000000-0005-0000-0000-0000661F0000}"/>
    <cellStyle name="常规 2 2 2 7 4" xfId="11567" xr:uid="{00000000-0005-0000-0000-0000671F0000}"/>
    <cellStyle name="常规 2 2 2 70" xfId="16922" xr:uid="{00000000-0005-0000-0000-0000681F0000}"/>
    <cellStyle name="常规 2 2 2 71" xfId="16923" xr:uid="{00000000-0005-0000-0000-0000691F0000}"/>
    <cellStyle name="常规 2 2 2 72" xfId="16924" xr:uid="{00000000-0005-0000-0000-00006A1F0000}"/>
    <cellStyle name="常规 2 2 2 73" xfId="27441" xr:uid="{00000000-0005-0000-0000-00006B1F0000}"/>
    <cellStyle name="常规 2 2 2 74" xfId="27351" xr:uid="{00000000-0005-0000-0000-00006C1F0000}"/>
    <cellStyle name="常规 2 2 2 75" xfId="27610" xr:uid="{00000000-0005-0000-0000-00006D1F0000}"/>
    <cellStyle name="常规 2 2 2 76" xfId="27357" xr:uid="{00000000-0005-0000-0000-00006E1F0000}"/>
    <cellStyle name="常规 2 2 2 77" xfId="27614" xr:uid="{00000000-0005-0000-0000-00006F1F0000}"/>
    <cellStyle name="常规 2 2 2 78" xfId="27366" xr:uid="{00000000-0005-0000-0000-0000701F0000}"/>
    <cellStyle name="常规 2 2 2 79" xfId="27619" xr:uid="{00000000-0005-0000-0000-0000711F0000}"/>
    <cellStyle name="常规 2 2 2 8" xfId="3203" xr:uid="{00000000-0005-0000-0000-0000721F0000}"/>
    <cellStyle name="常规 2 2 2 8 2" xfId="3204" xr:uid="{00000000-0005-0000-0000-0000731F0000}"/>
    <cellStyle name="常规 2 2 2 8 3" xfId="3205" xr:uid="{00000000-0005-0000-0000-0000741F0000}"/>
    <cellStyle name="常规 2 2 2 8 3 2" xfId="11570" xr:uid="{00000000-0005-0000-0000-0000751F0000}"/>
    <cellStyle name="常规 2 2 2 8 4" xfId="11569" xr:uid="{00000000-0005-0000-0000-0000761F0000}"/>
    <cellStyle name="常规 2 2 2 80" xfId="27374" xr:uid="{00000000-0005-0000-0000-0000771F0000}"/>
    <cellStyle name="常规 2 2 2 81" xfId="27621" xr:uid="{00000000-0005-0000-0000-0000781F0000}"/>
    <cellStyle name="常规 2 2 2 82" xfId="27333" xr:uid="{00000000-0005-0000-0000-0000791F0000}"/>
    <cellStyle name="常规 2 2 2 83" xfId="27992" xr:uid="{00000000-0005-0000-0000-00007A1F0000}"/>
    <cellStyle name="常规 2 2 2 84" xfId="28557" xr:uid="{00000000-0005-0000-0000-00007B1F0000}"/>
    <cellStyle name="常规 2 2 2 85" xfId="28571" xr:uid="{00000000-0005-0000-0000-00007C1F0000}"/>
    <cellStyle name="常规 2 2 2 86" xfId="28553" xr:uid="{00000000-0005-0000-0000-00007D1F0000}"/>
    <cellStyle name="常规 2 2 2 87" xfId="28574" xr:uid="{00000000-0005-0000-0000-00007E1F0000}"/>
    <cellStyle name="常规 2 2 2 88" xfId="28552" xr:uid="{00000000-0005-0000-0000-00007F1F0000}"/>
    <cellStyle name="常规 2 2 2 89" xfId="28575" xr:uid="{00000000-0005-0000-0000-0000801F0000}"/>
    <cellStyle name="常规 2 2 2 9" xfId="3206" xr:uid="{00000000-0005-0000-0000-0000811F0000}"/>
    <cellStyle name="常规 2 2 2 9 2" xfId="16925" xr:uid="{00000000-0005-0000-0000-0000821F0000}"/>
    <cellStyle name="常规 2 2 2 9 3" xfId="16926" xr:uid="{00000000-0005-0000-0000-0000831F0000}"/>
    <cellStyle name="常规 2 2 2 9 4" xfId="16927" xr:uid="{00000000-0005-0000-0000-0000841F0000}"/>
    <cellStyle name="常规 2 2 2 90" xfId="28551" xr:uid="{00000000-0005-0000-0000-0000851F0000}"/>
    <cellStyle name="常规 2 2 2 91" xfId="28576" xr:uid="{00000000-0005-0000-0000-0000861F0000}"/>
    <cellStyle name="常规 2 2 2_06烟台" xfId="16928" xr:uid="{00000000-0005-0000-0000-0000871F0000}"/>
    <cellStyle name="常规 2 2 20" xfId="16929" xr:uid="{00000000-0005-0000-0000-0000881F0000}"/>
    <cellStyle name="常规 2 2 20 2" xfId="16930" xr:uid="{00000000-0005-0000-0000-0000891F0000}"/>
    <cellStyle name="常规 2 2 20 3" xfId="16931" xr:uid="{00000000-0005-0000-0000-00008A1F0000}"/>
    <cellStyle name="常规 2 2 20 4" xfId="16932" xr:uid="{00000000-0005-0000-0000-00008B1F0000}"/>
    <cellStyle name="常规 2 2 21" xfId="16933" xr:uid="{00000000-0005-0000-0000-00008C1F0000}"/>
    <cellStyle name="常规 2 2 21 2" xfId="16934" xr:uid="{00000000-0005-0000-0000-00008D1F0000}"/>
    <cellStyle name="常规 2 2 21 3" xfId="16935" xr:uid="{00000000-0005-0000-0000-00008E1F0000}"/>
    <cellStyle name="常规 2 2 21 4" xfId="16936" xr:uid="{00000000-0005-0000-0000-00008F1F0000}"/>
    <cellStyle name="常规 2 2 22" xfId="16937" xr:uid="{00000000-0005-0000-0000-0000901F0000}"/>
    <cellStyle name="常规 2 2 22 2" xfId="16938" xr:uid="{00000000-0005-0000-0000-0000911F0000}"/>
    <cellStyle name="常规 2 2 22 3" xfId="16939" xr:uid="{00000000-0005-0000-0000-0000921F0000}"/>
    <cellStyle name="常规 2 2 22 4" xfId="16940" xr:uid="{00000000-0005-0000-0000-0000931F0000}"/>
    <cellStyle name="常规 2 2 23" xfId="16941" xr:uid="{00000000-0005-0000-0000-0000941F0000}"/>
    <cellStyle name="常规 2 2 23 2" xfId="16942" xr:uid="{00000000-0005-0000-0000-0000951F0000}"/>
    <cellStyle name="常规 2 2 23 3" xfId="16943" xr:uid="{00000000-0005-0000-0000-0000961F0000}"/>
    <cellStyle name="常规 2 2 23 4" xfId="16944" xr:uid="{00000000-0005-0000-0000-0000971F0000}"/>
    <cellStyle name="常规 2 2 24" xfId="16945" xr:uid="{00000000-0005-0000-0000-0000981F0000}"/>
    <cellStyle name="常规 2 2 24 2" xfId="16946" xr:uid="{00000000-0005-0000-0000-0000991F0000}"/>
    <cellStyle name="常规 2 2 24 3" xfId="16947" xr:uid="{00000000-0005-0000-0000-00009A1F0000}"/>
    <cellStyle name="常规 2 2 24 4" xfId="16948" xr:uid="{00000000-0005-0000-0000-00009B1F0000}"/>
    <cellStyle name="常规 2 2 25" xfId="16949" xr:uid="{00000000-0005-0000-0000-00009C1F0000}"/>
    <cellStyle name="常规 2 2 25 2" xfId="16950" xr:uid="{00000000-0005-0000-0000-00009D1F0000}"/>
    <cellStyle name="常规 2 2 25 3" xfId="16951" xr:uid="{00000000-0005-0000-0000-00009E1F0000}"/>
    <cellStyle name="常规 2 2 25 4" xfId="16952" xr:uid="{00000000-0005-0000-0000-00009F1F0000}"/>
    <cellStyle name="常规 2 2 26" xfId="16953" xr:uid="{00000000-0005-0000-0000-0000A01F0000}"/>
    <cellStyle name="常规 2 2 26 2" xfId="16954" xr:uid="{00000000-0005-0000-0000-0000A11F0000}"/>
    <cellStyle name="常规 2 2 26 3" xfId="16955" xr:uid="{00000000-0005-0000-0000-0000A21F0000}"/>
    <cellStyle name="常规 2 2 26 4" xfId="16956" xr:uid="{00000000-0005-0000-0000-0000A31F0000}"/>
    <cellStyle name="常规 2 2 27" xfId="16957" xr:uid="{00000000-0005-0000-0000-0000A41F0000}"/>
    <cellStyle name="常规 2 2 27 2" xfId="16958" xr:uid="{00000000-0005-0000-0000-0000A51F0000}"/>
    <cellStyle name="常规 2 2 27 3" xfId="16959" xr:uid="{00000000-0005-0000-0000-0000A61F0000}"/>
    <cellStyle name="常规 2 2 27 4" xfId="16960" xr:uid="{00000000-0005-0000-0000-0000A71F0000}"/>
    <cellStyle name="常规 2 2 28" xfId="16961" xr:uid="{00000000-0005-0000-0000-0000A81F0000}"/>
    <cellStyle name="常规 2 2 28 2" xfId="16962" xr:uid="{00000000-0005-0000-0000-0000A91F0000}"/>
    <cellStyle name="常规 2 2 28 3" xfId="16963" xr:uid="{00000000-0005-0000-0000-0000AA1F0000}"/>
    <cellStyle name="常规 2 2 28 4" xfId="16964" xr:uid="{00000000-0005-0000-0000-0000AB1F0000}"/>
    <cellStyle name="常规 2 2 29" xfId="16965" xr:uid="{00000000-0005-0000-0000-0000AC1F0000}"/>
    <cellStyle name="常规 2 2 29 2" xfId="16966" xr:uid="{00000000-0005-0000-0000-0000AD1F0000}"/>
    <cellStyle name="常规 2 2 29 3" xfId="16967" xr:uid="{00000000-0005-0000-0000-0000AE1F0000}"/>
    <cellStyle name="常规 2 2 29 4" xfId="16968" xr:uid="{00000000-0005-0000-0000-0000AF1F0000}"/>
    <cellStyle name="常规 2 2 3" xfId="103" xr:uid="{00000000-0005-0000-0000-0000B01F0000}"/>
    <cellStyle name="常规 2 2 3 10" xfId="16969" xr:uid="{00000000-0005-0000-0000-0000B11F0000}"/>
    <cellStyle name="常规 2 2 3 10 2" xfId="16970" xr:uid="{00000000-0005-0000-0000-0000B21F0000}"/>
    <cellStyle name="常规 2 2 3 10 3" xfId="16971" xr:uid="{00000000-0005-0000-0000-0000B31F0000}"/>
    <cellStyle name="常规 2 2 3 10 4" xfId="16972" xr:uid="{00000000-0005-0000-0000-0000B41F0000}"/>
    <cellStyle name="常规 2 2 3 11" xfId="16973" xr:uid="{00000000-0005-0000-0000-0000B51F0000}"/>
    <cellStyle name="常规 2 2 3 11 2" xfId="16974" xr:uid="{00000000-0005-0000-0000-0000B61F0000}"/>
    <cellStyle name="常规 2 2 3 11 3" xfId="16975" xr:uid="{00000000-0005-0000-0000-0000B71F0000}"/>
    <cellStyle name="常规 2 2 3 11 4" xfId="16976" xr:uid="{00000000-0005-0000-0000-0000B81F0000}"/>
    <cellStyle name="常规 2 2 3 12" xfId="16977" xr:uid="{00000000-0005-0000-0000-0000B91F0000}"/>
    <cellStyle name="常规 2 2 3 12 2" xfId="16978" xr:uid="{00000000-0005-0000-0000-0000BA1F0000}"/>
    <cellStyle name="常规 2 2 3 12 3" xfId="16979" xr:uid="{00000000-0005-0000-0000-0000BB1F0000}"/>
    <cellStyle name="常规 2 2 3 12 4" xfId="16980" xr:uid="{00000000-0005-0000-0000-0000BC1F0000}"/>
    <cellStyle name="常规 2 2 3 13" xfId="16981" xr:uid="{00000000-0005-0000-0000-0000BD1F0000}"/>
    <cellStyle name="常规 2 2 3 13 2" xfId="16982" xr:uid="{00000000-0005-0000-0000-0000BE1F0000}"/>
    <cellStyle name="常规 2 2 3 13 3" xfId="16983" xr:uid="{00000000-0005-0000-0000-0000BF1F0000}"/>
    <cellStyle name="常规 2 2 3 13 4" xfId="16984" xr:uid="{00000000-0005-0000-0000-0000C01F0000}"/>
    <cellStyle name="常规 2 2 3 14" xfId="16985" xr:uid="{00000000-0005-0000-0000-0000C11F0000}"/>
    <cellStyle name="常规 2 2 3 14 2" xfId="16986" xr:uid="{00000000-0005-0000-0000-0000C21F0000}"/>
    <cellStyle name="常规 2 2 3 14 3" xfId="16987" xr:uid="{00000000-0005-0000-0000-0000C31F0000}"/>
    <cellStyle name="常规 2 2 3 14 4" xfId="16988" xr:uid="{00000000-0005-0000-0000-0000C41F0000}"/>
    <cellStyle name="常规 2 2 3 15" xfId="16989" xr:uid="{00000000-0005-0000-0000-0000C51F0000}"/>
    <cellStyle name="常规 2 2 3 15 2" xfId="16990" xr:uid="{00000000-0005-0000-0000-0000C61F0000}"/>
    <cellStyle name="常规 2 2 3 15 3" xfId="16991" xr:uid="{00000000-0005-0000-0000-0000C71F0000}"/>
    <cellStyle name="常规 2 2 3 15 4" xfId="16992" xr:uid="{00000000-0005-0000-0000-0000C81F0000}"/>
    <cellStyle name="常规 2 2 3 16" xfId="16993" xr:uid="{00000000-0005-0000-0000-0000C91F0000}"/>
    <cellStyle name="常规 2 2 3 16 2" xfId="16994" xr:uid="{00000000-0005-0000-0000-0000CA1F0000}"/>
    <cellStyle name="常规 2 2 3 16 3" xfId="16995" xr:uid="{00000000-0005-0000-0000-0000CB1F0000}"/>
    <cellStyle name="常规 2 2 3 16 4" xfId="16996" xr:uid="{00000000-0005-0000-0000-0000CC1F0000}"/>
    <cellStyle name="常规 2 2 3 17" xfId="16997" xr:uid="{00000000-0005-0000-0000-0000CD1F0000}"/>
    <cellStyle name="常规 2 2 3 17 2" xfId="16998" xr:uid="{00000000-0005-0000-0000-0000CE1F0000}"/>
    <cellStyle name="常规 2 2 3 17 3" xfId="16999" xr:uid="{00000000-0005-0000-0000-0000CF1F0000}"/>
    <cellStyle name="常规 2 2 3 17 4" xfId="17000" xr:uid="{00000000-0005-0000-0000-0000D01F0000}"/>
    <cellStyle name="常规 2 2 3 18" xfId="17001" xr:uid="{00000000-0005-0000-0000-0000D11F0000}"/>
    <cellStyle name="常规 2 2 3 18 2" xfId="17002" xr:uid="{00000000-0005-0000-0000-0000D21F0000}"/>
    <cellStyle name="常规 2 2 3 18 3" xfId="17003" xr:uid="{00000000-0005-0000-0000-0000D31F0000}"/>
    <cellStyle name="常规 2 2 3 18 4" xfId="17004" xr:uid="{00000000-0005-0000-0000-0000D41F0000}"/>
    <cellStyle name="常规 2 2 3 19" xfId="17005" xr:uid="{00000000-0005-0000-0000-0000D51F0000}"/>
    <cellStyle name="常规 2 2 3 19 2" xfId="17006" xr:uid="{00000000-0005-0000-0000-0000D61F0000}"/>
    <cellStyle name="常规 2 2 3 19 3" xfId="17007" xr:uid="{00000000-0005-0000-0000-0000D71F0000}"/>
    <cellStyle name="常规 2 2 3 19 4" xfId="17008" xr:uid="{00000000-0005-0000-0000-0000D81F0000}"/>
    <cellStyle name="常规 2 2 3 2" xfId="104" xr:uid="{00000000-0005-0000-0000-0000D91F0000}"/>
    <cellStyle name="常规 2 2 3 2 10" xfId="17009" xr:uid="{00000000-0005-0000-0000-0000DA1F0000}"/>
    <cellStyle name="常规 2 2 3 2 10 2" xfId="17010" xr:uid="{00000000-0005-0000-0000-0000DB1F0000}"/>
    <cellStyle name="常规 2 2 3 2 10 3" xfId="17011" xr:uid="{00000000-0005-0000-0000-0000DC1F0000}"/>
    <cellStyle name="常规 2 2 3 2 10 4" xfId="17012" xr:uid="{00000000-0005-0000-0000-0000DD1F0000}"/>
    <cellStyle name="常规 2 2 3 2 11" xfId="17013" xr:uid="{00000000-0005-0000-0000-0000DE1F0000}"/>
    <cellStyle name="常规 2 2 3 2 11 2" xfId="17014" xr:uid="{00000000-0005-0000-0000-0000DF1F0000}"/>
    <cellStyle name="常规 2 2 3 2 11 3" xfId="17015" xr:uid="{00000000-0005-0000-0000-0000E01F0000}"/>
    <cellStyle name="常规 2 2 3 2 11 4" xfId="17016" xr:uid="{00000000-0005-0000-0000-0000E11F0000}"/>
    <cellStyle name="常规 2 2 3 2 12" xfId="17017" xr:uid="{00000000-0005-0000-0000-0000E21F0000}"/>
    <cellStyle name="常规 2 2 3 2 12 2" xfId="17018" xr:uid="{00000000-0005-0000-0000-0000E31F0000}"/>
    <cellStyle name="常规 2 2 3 2 12 3" xfId="17019" xr:uid="{00000000-0005-0000-0000-0000E41F0000}"/>
    <cellStyle name="常规 2 2 3 2 12 4" xfId="17020" xr:uid="{00000000-0005-0000-0000-0000E51F0000}"/>
    <cellStyle name="常规 2 2 3 2 13" xfId="17021" xr:uid="{00000000-0005-0000-0000-0000E61F0000}"/>
    <cellStyle name="常规 2 2 3 2 13 2" xfId="17022" xr:uid="{00000000-0005-0000-0000-0000E71F0000}"/>
    <cellStyle name="常规 2 2 3 2 13 3" xfId="17023" xr:uid="{00000000-0005-0000-0000-0000E81F0000}"/>
    <cellStyle name="常规 2 2 3 2 13 4" xfId="17024" xr:uid="{00000000-0005-0000-0000-0000E91F0000}"/>
    <cellStyle name="常规 2 2 3 2 14" xfId="17025" xr:uid="{00000000-0005-0000-0000-0000EA1F0000}"/>
    <cellStyle name="常规 2 2 3 2 14 2" xfId="17026" xr:uid="{00000000-0005-0000-0000-0000EB1F0000}"/>
    <cellStyle name="常规 2 2 3 2 14 3" xfId="17027" xr:uid="{00000000-0005-0000-0000-0000EC1F0000}"/>
    <cellStyle name="常规 2 2 3 2 14 4" xfId="17028" xr:uid="{00000000-0005-0000-0000-0000ED1F0000}"/>
    <cellStyle name="常规 2 2 3 2 15" xfId="17029" xr:uid="{00000000-0005-0000-0000-0000EE1F0000}"/>
    <cellStyle name="常规 2 2 3 2 15 2" xfId="17030" xr:uid="{00000000-0005-0000-0000-0000EF1F0000}"/>
    <cellStyle name="常规 2 2 3 2 15 3" xfId="17031" xr:uid="{00000000-0005-0000-0000-0000F01F0000}"/>
    <cellStyle name="常规 2 2 3 2 15 4" xfId="17032" xr:uid="{00000000-0005-0000-0000-0000F11F0000}"/>
    <cellStyle name="常规 2 2 3 2 16" xfId="17033" xr:uid="{00000000-0005-0000-0000-0000F21F0000}"/>
    <cellStyle name="常规 2 2 3 2 16 2" xfId="17034" xr:uid="{00000000-0005-0000-0000-0000F31F0000}"/>
    <cellStyle name="常规 2 2 3 2 16 3" xfId="17035" xr:uid="{00000000-0005-0000-0000-0000F41F0000}"/>
    <cellStyle name="常规 2 2 3 2 16 4" xfId="17036" xr:uid="{00000000-0005-0000-0000-0000F51F0000}"/>
    <cellStyle name="常规 2 2 3 2 17" xfId="17037" xr:uid="{00000000-0005-0000-0000-0000F61F0000}"/>
    <cellStyle name="常规 2 2 3 2 17 2" xfId="17038" xr:uid="{00000000-0005-0000-0000-0000F71F0000}"/>
    <cellStyle name="常规 2 2 3 2 18" xfId="17039" xr:uid="{00000000-0005-0000-0000-0000F81F0000}"/>
    <cellStyle name="常规 2 2 3 2 19" xfId="17040" xr:uid="{00000000-0005-0000-0000-0000F91F0000}"/>
    <cellStyle name="常规 2 2 3 2 2" xfId="356" xr:uid="{00000000-0005-0000-0000-0000FA1F0000}"/>
    <cellStyle name="常规 2 2 3 2 2 2" xfId="3207" xr:uid="{00000000-0005-0000-0000-0000FB1F0000}"/>
    <cellStyle name="常规 2 2 3 2 2 2 2" xfId="3208" xr:uid="{00000000-0005-0000-0000-0000FC1F0000}"/>
    <cellStyle name="常规 2 2 3 2 2 2 2 2" xfId="3209" xr:uid="{00000000-0005-0000-0000-0000FD1F0000}"/>
    <cellStyle name="常规 2 2 3 2 2 2 2 3" xfId="3210" xr:uid="{00000000-0005-0000-0000-0000FE1F0000}"/>
    <cellStyle name="常规 2 2 3 2 2 2 2 3 2" xfId="11573" xr:uid="{00000000-0005-0000-0000-0000FF1F0000}"/>
    <cellStyle name="常规 2 2 3 2 2 2 2 4" xfId="11572" xr:uid="{00000000-0005-0000-0000-000000200000}"/>
    <cellStyle name="常规 2 2 3 2 2 2 3" xfId="3211" xr:uid="{00000000-0005-0000-0000-000001200000}"/>
    <cellStyle name="常规 2 2 3 2 2 2 4" xfId="3212" xr:uid="{00000000-0005-0000-0000-000002200000}"/>
    <cellStyle name="常规 2 2 3 2 2 2 4 2" xfId="11574" xr:uid="{00000000-0005-0000-0000-000003200000}"/>
    <cellStyle name="常规 2 2 3 2 2 2 5" xfId="11571" xr:uid="{00000000-0005-0000-0000-000004200000}"/>
    <cellStyle name="常规 2 2 3 2 2 2 6" xfId="28021" xr:uid="{00000000-0005-0000-0000-000005200000}"/>
    <cellStyle name="常规 2 2 3 2 2 3" xfId="3213" xr:uid="{00000000-0005-0000-0000-000006200000}"/>
    <cellStyle name="常规 2 2 3 2 2 3 2" xfId="3214" xr:uid="{00000000-0005-0000-0000-000007200000}"/>
    <cellStyle name="常规 2 2 3 2 2 3 3" xfId="3215" xr:uid="{00000000-0005-0000-0000-000008200000}"/>
    <cellStyle name="常规 2 2 3 2 2 3 3 2" xfId="11576" xr:uid="{00000000-0005-0000-0000-000009200000}"/>
    <cellStyle name="常规 2 2 3 2 2 3 4" xfId="11575" xr:uid="{00000000-0005-0000-0000-00000A200000}"/>
    <cellStyle name="常规 2 2 3 2 2 4" xfId="3216" xr:uid="{00000000-0005-0000-0000-00000B200000}"/>
    <cellStyle name="常规 2 2 3 2 2 4 2" xfId="3217" xr:uid="{00000000-0005-0000-0000-00000C200000}"/>
    <cellStyle name="常规 2 2 3 2 2 4 3" xfId="3218" xr:uid="{00000000-0005-0000-0000-00000D200000}"/>
    <cellStyle name="常规 2 2 3 2 2 4 3 2" xfId="11578" xr:uid="{00000000-0005-0000-0000-00000E200000}"/>
    <cellStyle name="常规 2 2 3 2 2 4 4" xfId="11577" xr:uid="{00000000-0005-0000-0000-00000F200000}"/>
    <cellStyle name="常规 2 2 3 2 2 5" xfId="3219" xr:uid="{00000000-0005-0000-0000-000010200000}"/>
    <cellStyle name="常规 2 2 3 2 20" xfId="17041" xr:uid="{00000000-0005-0000-0000-000011200000}"/>
    <cellStyle name="常规 2 2 3 2 3" xfId="385" xr:uid="{00000000-0005-0000-0000-000012200000}"/>
    <cellStyle name="常规 2 2 3 2 3 2" xfId="3220" xr:uid="{00000000-0005-0000-0000-000013200000}"/>
    <cellStyle name="常规 2 2 3 2 3 2 2" xfId="3221" xr:uid="{00000000-0005-0000-0000-000014200000}"/>
    <cellStyle name="常规 2 2 3 2 3 2 3" xfId="3222" xr:uid="{00000000-0005-0000-0000-000015200000}"/>
    <cellStyle name="常规 2 2 3 2 3 2 3 2" xfId="11580" xr:uid="{00000000-0005-0000-0000-000016200000}"/>
    <cellStyle name="常规 2 2 3 2 3 2 4" xfId="11579" xr:uid="{00000000-0005-0000-0000-000017200000}"/>
    <cellStyle name="常规 2 2 3 2 3 3" xfId="3223" xr:uid="{00000000-0005-0000-0000-000018200000}"/>
    <cellStyle name="常规 2 2 3 2 3 4" xfId="3224" xr:uid="{00000000-0005-0000-0000-000019200000}"/>
    <cellStyle name="常规 2 2 3 2 3 4 2" xfId="11581" xr:uid="{00000000-0005-0000-0000-00001A200000}"/>
    <cellStyle name="常规 2 2 3 2 3 5" xfId="9626" xr:uid="{00000000-0005-0000-0000-00001B200000}"/>
    <cellStyle name="常规 2 2 3 2 3 6" xfId="28022" xr:uid="{00000000-0005-0000-0000-00001C200000}"/>
    <cellStyle name="常规 2 2 3 2 4" xfId="544" xr:uid="{00000000-0005-0000-0000-00001D200000}"/>
    <cellStyle name="常规 2 2 3 2 4 2" xfId="3225" xr:uid="{00000000-0005-0000-0000-00001E200000}"/>
    <cellStyle name="常规 2 2 3 2 4 3" xfId="3226" xr:uid="{00000000-0005-0000-0000-00001F200000}"/>
    <cellStyle name="常规 2 2 3 2 4 3 2" xfId="11582" xr:uid="{00000000-0005-0000-0000-000020200000}"/>
    <cellStyle name="常规 2 2 3 2 4 4" xfId="17042" xr:uid="{00000000-0005-0000-0000-000021200000}"/>
    <cellStyle name="常规 2 2 3 2 5" xfId="3227" xr:uid="{00000000-0005-0000-0000-000022200000}"/>
    <cellStyle name="常规 2 2 3 2 5 2" xfId="3228" xr:uid="{00000000-0005-0000-0000-000023200000}"/>
    <cellStyle name="常规 2 2 3 2 5 3" xfId="3229" xr:uid="{00000000-0005-0000-0000-000024200000}"/>
    <cellStyle name="常规 2 2 3 2 5 3 2" xfId="11584" xr:uid="{00000000-0005-0000-0000-000025200000}"/>
    <cellStyle name="常规 2 2 3 2 5 4" xfId="11583" xr:uid="{00000000-0005-0000-0000-000026200000}"/>
    <cellStyle name="常规 2 2 3 2 6" xfId="3230" xr:uid="{00000000-0005-0000-0000-000027200000}"/>
    <cellStyle name="常规 2 2 3 2 6 2" xfId="17043" xr:uid="{00000000-0005-0000-0000-000028200000}"/>
    <cellStyle name="常规 2 2 3 2 6 3" xfId="17044" xr:uid="{00000000-0005-0000-0000-000029200000}"/>
    <cellStyle name="常规 2 2 3 2 6 4" xfId="17045" xr:uid="{00000000-0005-0000-0000-00002A200000}"/>
    <cellStyle name="常规 2 2 3 2 7" xfId="17046" xr:uid="{00000000-0005-0000-0000-00002B200000}"/>
    <cellStyle name="常规 2 2 3 2 7 2" xfId="17047" xr:uid="{00000000-0005-0000-0000-00002C200000}"/>
    <cellStyle name="常规 2 2 3 2 7 3" xfId="17048" xr:uid="{00000000-0005-0000-0000-00002D200000}"/>
    <cellStyle name="常规 2 2 3 2 7 4" xfId="17049" xr:uid="{00000000-0005-0000-0000-00002E200000}"/>
    <cellStyle name="常规 2 2 3 2 8" xfId="17050" xr:uid="{00000000-0005-0000-0000-00002F200000}"/>
    <cellStyle name="常规 2 2 3 2 8 2" xfId="17051" xr:uid="{00000000-0005-0000-0000-000030200000}"/>
    <cellStyle name="常规 2 2 3 2 8 3" xfId="17052" xr:uid="{00000000-0005-0000-0000-000031200000}"/>
    <cellStyle name="常规 2 2 3 2 8 4" xfId="17053" xr:uid="{00000000-0005-0000-0000-000032200000}"/>
    <cellStyle name="常规 2 2 3 2 9" xfId="17054" xr:uid="{00000000-0005-0000-0000-000033200000}"/>
    <cellStyle name="常规 2 2 3 2 9 2" xfId="17055" xr:uid="{00000000-0005-0000-0000-000034200000}"/>
    <cellStyle name="常规 2 2 3 2 9 3" xfId="17056" xr:uid="{00000000-0005-0000-0000-000035200000}"/>
    <cellStyle name="常规 2 2 3 2 9 4" xfId="17057" xr:uid="{00000000-0005-0000-0000-000036200000}"/>
    <cellStyle name="常规 2 2 3 2_06烟台" xfId="17058" xr:uid="{00000000-0005-0000-0000-000037200000}"/>
    <cellStyle name="常规 2 2 3 20" xfId="17059" xr:uid="{00000000-0005-0000-0000-000038200000}"/>
    <cellStyle name="常规 2 2 3 20 2" xfId="17060" xr:uid="{00000000-0005-0000-0000-000039200000}"/>
    <cellStyle name="常规 2 2 3 20 3" xfId="17061" xr:uid="{00000000-0005-0000-0000-00003A200000}"/>
    <cellStyle name="常规 2 2 3 20 4" xfId="17062" xr:uid="{00000000-0005-0000-0000-00003B200000}"/>
    <cellStyle name="常规 2 2 3 21" xfId="17063" xr:uid="{00000000-0005-0000-0000-00003C200000}"/>
    <cellStyle name="常规 2 2 3 21 2" xfId="17064" xr:uid="{00000000-0005-0000-0000-00003D200000}"/>
    <cellStyle name="常规 2 2 3 21 3" xfId="17065" xr:uid="{00000000-0005-0000-0000-00003E200000}"/>
    <cellStyle name="常规 2 2 3 21 4" xfId="17066" xr:uid="{00000000-0005-0000-0000-00003F200000}"/>
    <cellStyle name="常规 2 2 3 22" xfId="17067" xr:uid="{00000000-0005-0000-0000-000040200000}"/>
    <cellStyle name="常规 2 2 3 22 2" xfId="17068" xr:uid="{00000000-0005-0000-0000-000041200000}"/>
    <cellStyle name="常规 2 2 3 22 3" xfId="17069" xr:uid="{00000000-0005-0000-0000-000042200000}"/>
    <cellStyle name="常规 2 2 3 22 4" xfId="17070" xr:uid="{00000000-0005-0000-0000-000043200000}"/>
    <cellStyle name="常规 2 2 3 23" xfId="17071" xr:uid="{00000000-0005-0000-0000-000044200000}"/>
    <cellStyle name="常规 2 2 3 23 2" xfId="17072" xr:uid="{00000000-0005-0000-0000-000045200000}"/>
    <cellStyle name="常规 2 2 3 23 3" xfId="17073" xr:uid="{00000000-0005-0000-0000-000046200000}"/>
    <cellStyle name="常规 2 2 3 23 4" xfId="17074" xr:uid="{00000000-0005-0000-0000-000047200000}"/>
    <cellStyle name="常规 2 2 3 24" xfId="17075" xr:uid="{00000000-0005-0000-0000-000048200000}"/>
    <cellStyle name="常规 2 2 3 24 2" xfId="17076" xr:uid="{00000000-0005-0000-0000-000049200000}"/>
    <cellStyle name="常规 2 2 3 24 3" xfId="17077" xr:uid="{00000000-0005-0000-0000-00004A200000}"/>
    <cellStyle name="常规 2 2 3 24 4" xfId="17078" xr:uid="{00000000-0005-0000-0000-00004B200000}"/>
    <cellStyle name="常规 2 2 3 25" xfId="17079" xr:uid="{00000000-0005-0000-0000-00004C200000}"/>
    <cellStyle name="常规 2 2 3 25 2" xfId="17080" xr:uid="{00000000-0005-0000-0000-00004D200000}"/>
    <cellStyle name="常规 2 2 3 25 3" xfId="17081" xr:uid="{00000000-0005-0000-0000-00004E200000}"/>
    <cellStyle name="常规 2 2 3 25 4" xfId="17082" xr:uid="{00000000-0005-0000-0000-00004F200000}"/>
    <cellStyle name="常规 2 2 3 26" xfId="17083" xr:uid="{00000000-0005-0000-0000-000050200000}"/>
    <cellStyle name="常规 2 2 3 26 2" xfId="17084" xr:uid="{00000000-0005-0000-0000-000051200000}"/>
    <cellStyle name="常规 2 2 3 26 3" xfId="17085" xr:uid="{00000000-0005-0000-0000-000052200000}"/>
    <cellStyle name="常规 2 2 3 26 4" xfId="17086" xr:uid="{00000000-0005-0000-0000-000053200000}"/>
    <cellStyle name="常规 2 2 3 27" xfId="17087" xr:uid="{00000000-0005-0000-0000-000054200000}"/>
    <cellStyle name="常规 2 2 3 27 2" xfId="17088" xr:uid="{00000000-0005-0000-0000-000055200000}"/>
    <cellStyle name="常规 2 2 3 27 3" xfId="17089" xr:uid="{00000000-0005-0000-0000-000056200000}"/>
    <cellStyle name="常规 2 2 3 27 4" xfId="17090" xr:uid="{00000000-0005-0000-0000-000057200000}"/>
    <cellStyle name="常规 2 2 3 28" xfId="17091" xr:uid="{00000000-0005-0000-0000-000058200000}"/>
    <cellStyle name="常规 2 2 3 28 2" xfId="17092" xr:uid="{00000000-0005-0000-0000-000059200000}"/>
    <cellStyle name="常规 2 2 3 28 3" xfId="17093" xr:uid="{00000000-0005-0000-0000-00005A200000}"/>
    <cellStyle name="常规 2 2 3 28 4" xfId="17094" xr:uid="{00000000-0005-0000-0000-00005B200000}"/>
    <cellStyle name="常规 2 2 3 29" xfId="17095" xr:uid="{00000000-0005-0000-0000-00005C200000}"/>
    <cellStyle name="常规 2 2 3 29 2" xfId="17096" xr:uid="{00000000-0005-0000-0000-00005D200000}"/>
    <cellStyle name="常规 2 2 3 29 3" xfId="17097" xr:uid="{00000000-0005-0000-0000-00005E200000}"/>
    <cellStyle name="常规 2 2 3 29 4" xfId="17098" xr:uid="{00000000-0005-0000-0000-00005F200000}"/>
    <cellStyle name="常规 2 2 3 3" xfId="386" xr:uid="{00000000-0005-0000-0000-000060200000}"/>
    <cellStyle name="常规 2 2 3 3 2" xfId="3231" xr:uid="{00000000-0005-0000-0000-000061200000}"/>
    <cellStyle name="常规 2 2 3 3 2 2" xfId="3232" xr:uid="{00000000-0005-0000-0000-000062200000}"/>
    <cellStyle name="常规 2 2 3 3 2 2 2" xfId="3233" xr:uid="{00000000-0005-0000-0000-000063200000}"/>
    <cellStyle name="常规 2 2 3 3 2 2 3" xfId="3234" xr:uid="{00000000-0005-0000-0000-000064200000}"/>
    <cellStyle name="常规 2 2 3 3 2 2 3 2" xfId="11587" xr:uid="{00000000-0005-0000-0000-000065200000}"/>
    <cellStyle name="常规 2 2 3 3 2 2 4" xfId="11586" xr:uid="{00000000-0005-0000-0000-000066200000}"/>
    <cellStyle name="常规 2 2 3 3 2 3" xfId="3235" xr:uid="{00000000-0005-0000-0000-000067200000}"/>
    <cellStyle name="常规 2 2 3 3 2 4" xfId="3236" xr:uid="{00000000-0005-0000-0000-000068200000}"/>
    <cellStyle name="常规 2 2 3 3 2 4 2" xfId="11588" xr:uid="{00000000-0005-0000-0000-000069200000}"/>
    <cellStyle name="常规 2 2 3 3 2 5" xfId="11585" xr:uid="{00000000-0005-0000-0000-00006A200000}"/>
    <cellStyle name="常规 2 2 3 3 2 6" xfId="28024" xr:uid="{00000000-0005-0000-0000-00006B200000}"/>
    <cellStyle name="常规 2 2 3 3 3" xfId="3237" xr:uid="{00000000-0005-0000-0000-00006C200000}"/>
    <cellStyle name="常规 2 2 3 3 3 2" xfId="3238" xr:uid="{00000000-0005-0000-0000-00006D200000}"/>
    <cellStyle name="常规 2 2 3 3 3 3" xfId="3239" xr:uid="{00000000-0005-0000-0000-00006E200000}"/>
    <cellStyle name="常规 2 2 3 3 3 3 2" xfId="11590" xr:uid="{00000000-0005-0000-0000-00006F200000}"/>
    <cellStyle name="常规 2 2 3 3 3 4" xfId="11589" xr:uid="{00000000-0005-0000-0000-000070200000}"/>
    <cellStyle name="常规 2 2 3 3 4" xfId="3240" xr:uid="{00000000-0005-0000-0000-000071200000}"/>
    <cellStyle name="常规 2 2 3 3 4 2" xfId="3241" xr:uid="{00000000-0005-0000-0000-000072200000}"/>
    <cellStyle name="常规 2 2 3 3 4 3" xfId="3242" xr:uid="{00000000-0005-0000-0000-000073200000}"/>
    <cellStyle name="常规 2 2 3 3 4 3 2" xfId="11592" xr:uid="{00000000-0005-0000-0000-000074200000}"/>
    <cellStyle name="常规 2 2 3 3 4 4" xfId="11591" xr:uid="{00000000-0005-0000-0000-000075200000}"/>
    <cellStyle name="常规 2 2 3 3 5" xfId="3243" xr:uid="{00000000-0005-0000-0000-000076200000}"/>
    <cellStyle name="常规 2 2 3 3 6" xfId="9627" xr:uid="{00000000-0005-0000-0000-000077200000}"/>
    <cellStyle name="常规 2 2 3 3 7" xfId="28023" xr:uid="{00000000-0005-0000-0000-000078200000}"/>
    <cellStyle name="常规 2 2 3 30" xfId="17099" xr:uid="{00000000-0005-0000-0000-000079200000}"/>
    <cellStyle name="常规 2 2 3 31" xfId="17100" xr:uid="{00000000-0005-0000-0000-00007A200000}"/>
    <cellStyle name="常规 2 2 3 32" xfId="17101" xr:uid="{00000000-0005-0000-0000-00007B200000}"/>
    <cellStyle name="常规 2 2 3 33" xfId="27446" xr:uid="{00000000-0005-0000-0000-00007C200000}"/>
    <cellStyle name="常规 2 2 3 34" xfId="27345" xr:uid="{00000000-0005-0000-0000-00007D200000}"/>
    <cellStyle name="常规 2 2 3 35" xfId="27331" xr:uid="{00000000-0005-0000-0000-00007E200000}"/>
    <cellStyle name="常规 2 2 3 36" xfId="27349" xr:uid="{00000000-0005-0000-0000-00007F200000}"/>
    <cellStyle name="常规 2 2 3 37" xfId="27609" xr:uid="{00000000-0005-0000-0000-000080200000}"/>
    <cellStyle name="常规 2 2 3 38" xfId="27354" xr:uid="{00000000-0005-0000-0000-000081200000}"/>
    <cellStyle name="常规 2 2 3 39" xfId="27613" xr:uid="{00000000-0005-0000-0000-000082200000}"/>
    <cellStyle name="常规 2 2 3 4" xfId="543" xr:uid="{00000000-0005-0000-0000-000083200000}"/>
    <cellStyle name="常规 2 2 3 4 2" xfId="3244" xr:uid="{00000000-0005-0000-0000-000084200000}"/>
    <cellStyle name="常规 2 2 3 4 2 2" xfId="3245" xr:uid="{00000000-0005-0000-0000-000085200000}"/>
    <cellStyle name="常规 2 2 3 4 2 3" xfId="3246" xr:uid="{00000000-0005-0000-0000-000086200000}"/>
    <cellStyle name="常规 2 2 3 4 2 3 2" xfId="11594" xr:uid="{00000000-0005-0000-0000-000087200000}"/>
    <cellStyle name="常规 2 2 3 4 2 4" xfId="11593" xr:uid="{00000000-0005-0000-0000-000088200000}"/>
    <cellStyle name="常规 2 2 3 4 2 5" xfId="28026" xr:uid="{00000000-0005-0000-0000-000089200000}"/>
    <cellStyle name="常规 2 2 3 4 3" xfId="3247" xr:uid="{00000000-0005-0000-0000-00008A200000}"/>
    <cellStyle name="常规 2 2 3 4 4" xfId="3248" xr:uid="{00000000-0005-0000-0000-00008B200000}"/>
    <cellStyle name="常规 2 2 3 4 4 2" xfId="11595" xr:uid="{00000000-0005-0000-0000-00008C200000}"/>
    <cellStyle name="常规 2 2 3 4 5" xfId="28025" xr:uid="{00000000-0005-0000-0000-00008D200000}"/>
    <cellStyle name="常规 2 2 3 40" xfId="27363" xr:uid="{00000000-0005-0000-0000-00008E200000}"/>
    <cellStyle name="常规 2 2 3 41" xfId="27617" xr:uid="{00000000-0005-0000-0000-00008F200000}"/>
    <cellStyle name="常规 2 2 3 42" xfId="27618" xr:uid="{00000000-0005-0000-0000-000090200000}"/>
    <cellStyle name="常规 2 2 3 43" xfId="28562" xr:uid="{00000000-0005-0000-0000-000091200000}"/>
    <cellStyle name="常规 2 2 3 44" xfId="28566" xr:uid="{00000000-0005-0000-0000-000092200000}"/>
    <cellStyle name="常规 2 2 3 45" xfId="28559" xr:uid="{00000000-0005-0000-0000-000093200000}"/>
    <cellStyle name="常规 2 2 3 46" xfId="28569" xr:uid="{00000000-0005-0000-0000-000094200000}"/>
    <cellStyle name="常规 2 2 3 47" xfId="28556" xr:uid="{00000000-0005-0000-0000-000095200000}"/>
    <cellStyle name="常规 2 2 3 48" xfId="28572" xr:uid="{00000000-0005-0000-0000-000096200000}"/>
    <cellStyle name="常规 2 2 3 49" xfId="28554" xr:uid="{00000000-0005-0000-0000-000097200000}"/>
    <cellStyle name="常规 2 2 3 5" xfId="3249" xr:uid="{00000000-0005-0000-0000-000098200000}"/>
    <cellStyle name="常规 2 2 3 5 2" xfId="3250" xr:uid="{00000000-0005-0000-0000-000099200000}"/>
    <cellStyle name="常规 2 2 3 5 3" xfId="3251" xr:uid="{00000000-0005-0000-0000-00009A200000}"/>
    <cellStyle name="常规 2 2 3 5 3 2" xfId="11597" xr:uid="{00000000-0005-0000-0000-00009B200000}"/>
    <cellStyle name="常规 2 2 3 5 4" xfId="11596" xr:uid="{00000000-0005-0000-0000-00009C200000}"/>
    <cellStyle name="常规 2 2 3 5 5" xfId="28027" xr:uid="{00000000-0005-0000-0000-00009D200000}"/>
    <cellStyle name="常规 2 2 3 50" xfId="28573" xr:uid="{00000000-0005-0000-0000-00009E200000}"/>
    <cellStyle name="常规 2 2 3 6" xfId="3252" xr:uid="{00000000-0005-0000-0000-00009F200000}"/>
    <cellStyle name="常规 2 2 3 6 2" xfId="3253" xr:uid="{00000000-0005-0000-0000-0000A0200000}"/>
    <cellStyle name="常规 2 2 3 6 3" xfId="3254" xr:uid="{00000000-0005-0000-0000-0000A1200000}"/>
    <cellStyle name="常规 2 2 3 6 3 2" xfId="11599" xr:uid="{00000000-0005-0000-0000-0000A2200000}"/>
    <cellStyle name="常规 2 2 3 6 4" xfId="11598" xr:uid="{00000000-0005-0000-0000-0000A3200000}"/>
    <cellStyle name="常规 2 2 3 7" xfId="3255" xr:uid="{00000000-0005-0000-0000-0000A4200000}"/>
    <cellStyle name="常规 2 2 3 7 2" xfId="17102" xr:uid="{00000000-0005-0000-0000-0000A5200000}"/>
    <cellStyle name="常规 2 2 3 7 3" xfId="17103" xr:uid="{00000000-0005-0000-0000-0000A6200000}"/>
    <cellStyle name="常规 2 2 3 7 4" xfId="17104" xr:uid="{00000000-0005-0000-0000-0000A7200000}"/>
    <cellStyle name="常规 2 2 3 8" xfId="17105" xr:uid="{00000000-0005-0000-0000-0000A8200000}"/>
    <cellStyle name="常规 2 2 3 8 2" xfId="17106" xr:uid="{00000000-0005-0000-0000-0000A9200000}"/>
    <cellStyle name="常规 2 2 3 8 3" xfId="17107" xr:uid="{00000000-0005-0000-0000-0000AA200000}"/>
    <cellStyle name="常规 2 2 3 8 4" xfId="17108" xr:uid="{00000000-0005-0000-0000-0000AB200000}"/>
    <cellStyle name="常规 2 2 3 9" xfId="17109" xr:uid="{00000000-0005-0000-0000-0000AC200000}"/>
    <cellStyle name="常规 2 2 3 9 2" xfId="17110" xr:uid="{00000000-0005-0000-0000-0000AD200000}"/>
    <cellStyle name="常规 2 2 3 9 3" xfId="17111" xr:uid="{00000000-0005-0000-0000-0000AE200000}"/>
    <cellStyle name="常规 2 2 3 9 4" xfId="17112" xr:uid="{00000000-0005-0000-0000-0000AF200000}"/>
    <cellStyle name="常规 2 2 3_06烟台" xfId="17113" xr:uid="{00000000-0005-0000-0000-0000B0200000}"/>
    <cellStyle name="常规 2 2 30" xfId="17114" xr:uid="{00000000-0005-0000-0000-0000B1200000}"/>
    <cellStyle name="常规 2 2 30 2" xfId="17115" xr:uid="{00000000-0005-0000-0000-0000B2200000}"/>
    <cellStyle name="常规 2 2 30 3" xfId="17116" xr:uid="{00000000-0005-0000-0000-0000B3200000}"/>
    <cellStyle name="常规 2 2 30 4" xfId="17117" xr:uid="{00000000-0005-0000-0000-0000B4200000}"/>
    <cellStyle name="常规 2 2 31" xfId="17118" xr:uid="{00000000-0005-0000-0000-0000B5200000}"/>
    <cellStyle name="常规 2 2 31 2" xfId="17119" xr:uid="{00000000-0005-0000-0000-0000B6200000}"/>
    <cellStyle name="常规 2 2 31 3" xfId="17120" xr:uid="{00000000-0005-0000-0000-0000B7200000}"/>
    <cellStyle name="常规 2 2 31 4" xfId="17121" xr:uid="{00000000-0005-0000-0000-0000B8200000}"/>
    <cellStyle name="常规 2 2 32" xfId="17122" xr:uid="{00000000-0005-0000-0000-0000B9200000}"/>
    <cellStyle name="常规 2 2 32 2" xfId="17123" xr:uid="{00000000-0005-0000-0000-0000BA200000}"/>
    <cellStyle name="常规 2 2 32 3" xfId="17124" xr:uid="{00000000-0005-0000-0000-0000BB200000}"/>
    <cellStyle name="常规 2 2 32 4" xfId="17125" xr:uid="{00000000-0005-0000-0000-0000BC200000}"/>
    <cellStyle name="常规 2 2 33" xfId="17126" xr:uid="{00000000-0005-0000-0000-0000BD200000}"/>
    <cellStyle name="常规 2 2 33 2" xfId="17127" xr:uid="{00000000-0005-0000-0000-0000BE200000}"/>
    <cellStyle name="常规 2 2 33 3" xfId="17128" xr:uid="{00000000-0005-0000-0000-0000BF200000}"/>
    <cellStyle name="常规 2 2 33 4" xfId="17129" xr:uid="{00000000-0005-0000-0000-0000C0200000}"/>
    <cellStyle name="常规 2 2 34" xfId="17130" xr:uid="{00000000-0005-0000-0000-0000C1200000}"/>
    <cellStyle name="常规 2 2 34 2" xfId="17131" xr:uid="{00000000-0005-0000-0000-0000C2200000}"/>
    <cellStyle name="常规 2 2 34 3" xfId="17132" xr:uid="{00000000-0005-0000-0000-0000C3200000}"/>
    <cellStyle name="常规 2 2 34 4" xfId="17133" xr:uid="{00000000-0005-0000-0000-0000C4200000}"/>
    <cellStyle name="常规 2 2 35" xfId="17134" xr:uid="{00000000-0005-0000-0000-0000C5200000}"/>
    <cellStyle name="常规 2 2 35 2" xfId="17135" xr:uid="{00000000-0005-0000-0000-0000C6200000}"/>
    <cellStyle name="常规 2 2 35 3" xfId="17136" xr:uid="{00000000-0005-0000-0000-0000C7200000}"/>
    <cellStyle name="常规 2 2 35 4" xfId="17137" xr:uid="{00000000-0005-0000-0000-0000C8200000}"/>
    <cellStyle name="常规 2 2 36" xfId="17138" xr:uid="{00000000-0005-0000-0000-0000C9200000}"/>
    <cellStyle name="常规 2 2 36 2" xfId="17139" xr:uid="{00000000-0005-0000-0000-0000CA200000}"/>
    <cellStyle name="常规 2 2 36 3" xfId="17140" xr:uid="{00000000-0005-0000-0000-0000CB200000}"/>
    <cellStyle name="常规 2 2 36 4" xfId="17141" xr:uid="{00000000-0005-0000-0000-0000CC200000}"/>
    <cellStyle name="常规 2 2 37" xfId="17142" xr:uid="{00000000-0005-0000-0000-0000CD200000}"/>
    <cellStyle name="常规 2 2 37 2" xfId="17143" xr:uid="{00000000-0005-0000-0000-0000CE200000}"/>
    <cellStyle name="常规 2 2 37 3" xfId="17144" xr:uid="{00000000-0005-0000-0000-0000CF200000}"/>
    <cellStyle name="常规 2 2 37 4" xfId="17145" xr:uid="{00000000-0005-0000-0000-0000D0200000}"/>
    <cellStyle name="常规 2 2 38" xfId="17146" xr:uid="{00000000-0005-0000-0000-0000D1200000}"/>
    <cellStyle name="常规 2 2 38 2" xfId="17147" xr:uid="{00000000-0005-0000-0000-0000D2200000}"/>
    <cellStyle name="常规 2 2 38 3" xfId="17148" xr:uid="{00000000-0005-0000-0000-0000D3200000}"/>
    <cellStyle name="常规 2 2 38 4" xfId="17149" xr:uid="{00000000-0005-0000-0000-0000D4200000}"/>
    <cellStyle name="常规 2 2 39" xfId="17150" xr:uid="{00000000-0005-0000-0000-0000D5200000}"/>
    <cellStyle name="常规 2 2 39 2" xfId="17151" xr:uid="{00000000-0005-0000-0000-0000D6200000}"/>
    <cellStyle name="常规 2 2 39 3" xfId="17152" xr:uid="{00000000-0005-0000-0000-0000D7200000}"/>
    <cellStyle name="常规 2 2 39 4" xfId="17153" xr:uid="{00000000-0005-0000-0000-0000D8200000}"/>
    <cellStyle name="常规 2 2 4" xfId="105" xr:uid="{00000000-0005-0000-0000-0000D9200000}"/>
    <cellStyle name="常规 2 2 4 10" xfId="17154" xr:uid="{00000000-0005-0000-0000-0000DA200000}"/>
    <cellStyle name="常规 2 2 4 10 2" xfId="17155" xr:uid="{00000000-0005-0000-0000-0000DB200000}"/>
    <cellStyle name="常规 2 2 4 10 3" xfId="17156" xr:uid="{00000000-0005-0000-0000-0000DC200000}"/>
    <cellStyle name="常规 2 2 4 10 4" xfId="17157" xr:uid="{00000000-0005-0000-0000-0000DD200000}"/>
    <cellStyle name="常规 2 2 4 11" xfId="17158" xr:uid="{00000000-0005-0000-0000-0000DE200000}"/>
    <cellStyle name="常规 2 2 4 11 2" xfId="17159" xr:uid="{00000000-0005-0000-0000-0000DF200000}"/>
    <cellStyle name="常规 2 2 4 11 3" xfId="17160" xr:uid="{00000000-0005-0000-0000-0000E0200000}"/>
    <cellStyle name="常规 2 2 4 11 4" xfId="17161" xr:uid="{00000000-0005-0000-0000-0000E1200000}"/>
    <cellStyle name="常规 2 2 4 12" xfId="17162" xr:uid="{00000000-0005-0000-0000-0000E2200000}"/>
    <cellStyle name="常规 2 2 4 12 2" xfId="17163" xr:uid="{00000000-0005-0000-0000-0000E3200000}"/>
    <cellStyle name="常规 2 2 4 12 3" xfId="17164" xr:uid="{00000000-0005-0000-0000-0000E4200000}"/>
    <cellStyle name="常规 2 2 4 12 4" xfId="17165" xr:uid="{00000000-0005-0000-0000-0000E5200000}"/>
    <cellStyle name="常规 2 2 4 13" xfId="17166" xr:uid="{00000000-0005-0000-0000-0000E6200000}"/>
    <cellStyle name="常规 2 2 4 13 2" xfId="17167" xr:uid="{00000000-0005-0000-0000-0000E7200000}"/>
    <cellStyle name="常规 2 2 4 13 3" xfId="17168" xr:uid="{00000000-0005-0000-0000-0000E8200000}"/>
    <cellStyle name="常规 2 2 4 13 4" xfId="17169" xr:uid="{00000000-0005-0000-0000-0000E9200000}"/>
    <cellStyle name="常规 2 2 4 14" xfId="17170" xr:uid="{00000000-0005-0000-0000-0000EA200000}"/>
    <cellStyle name="常规 2 2 4 14 2" xfId="17171" xr:uid="{00000000-0005-0000-0000-0000EB200000}"/>
    <cellStyle name="常规 2 2 4 14 3" xfId="17172" xr:uid="{00000000-0005-0000-0000-0000EC200000}"/>
    <cellStyle name="常规 2 2 4 14 4" xfId="17173" xr:uid="{00000000-0005-0000-0000-0000ED200000}"/>
    <cellStyle name="常规 2 2 4 15" xfId="17174" xr:uid="{00000000-0005-0000-0000-0000EE200000}"/>
    <cellStyle name="常规 2 2 4 15 2" xfId="17175" xr:uid="{00000000-0005-0000-0000-0000EF200000}"/>
    <cellStyle name="常规 2 2 4 15 3" xfId="17176" xr:uid="{00000000-0005-0000-0000-0000F0200000}"/>
    <cellStyle name="常规 2 2 4 15 4" xfId="17177" xr:uid="{00000000-0005-0000-0000-0000F1200000}"/>
    <cellStyle name="常规 2 2 4 16" xfId="17178" xr:uid="{00000000-0005-0000-0000-0000F2200000}"/>
    <cellStyle name="常规 2 2 4 16 2" xfId="17179" xr:uid="{00000000-0005-0000-0000-0000F3200000}"/>
    <cellStyle name="常规 2 2 4 16 3" xfId="17180" xr:uid="{00000000-0005-0000-0000-0000F4200000}"/>
    <cellStyle name="常规 2 2 4 16 4" xfId="17181" xr:uid="{00000000-0005-0000-0000-0000F5200000}"/>
    <cellStyle name="常规 2 2 4 17" xfId="17182" xr:uid="{00000000-0005-0000-0000-0000F6200000}"/>
    <cellStyle name="常规 2 2 4 17 2" xfId="17183" xr:uid="{00000000-0005-0000-0000-0000F7200000}"/>
    <cellStyle name="常规 2 2 4 17 3" xfId="17184" xr:uid="{00000000-0005-0000-0000-0000F8200000}"/>
    <cellStyle name="常规 2 2 4 17 4" xfId="17185" xr:uid="{00000000-0005-0000-0000-0000F9200000}"/>
    <cellStyle name="常规 2 2 4 18" xfId="17186" xr:uid="{00000000-0005-0000-0000-0000FA200000}"/>
    <cellStyle name="常规 2 2 4 18 2" xfId="17187" xr:uid="{00000000-0005-0000-0000-0000FB200000}"/>
    <cellStyle name="常规 2 2 4 18 3" xfId="17188" xr:uid="{00000000-0005-0000-0000-0000FC200000}"/>
    <cellStyle name="常规 2 2 4 18 4" xfId="17189" xr:uid="{00000000-0005-0000-0000-0000FD200000}"/>
    <cellStyle name="常规 2 2 4 19" xfId="17190" xr:uid="{00000000-0005-0000-0000-0000FE200000}"/>
    <cellStyle name="常规 2 2 4 19 2" xfId="17191" xr:uid="{00000000-0005-0000-0000-0000FF200000}"/>
    <cellStyle name="常规 2 2 4 19 3" xfId="17192" xr:uid="{00000000-0005-0000-0000-000000210000}"/>
    <cellStyle name="常规 2 2 4 19 4" xfId="17193" xr:uid="{00000000-0005-0000-0000-000001210000}"/>
    <cellStyle name="常规 2 2 4 2" xfId="384" xr:uid="{00000000-0005-0000-0000-000002210000}"/>
    <cellStyle name="常规 2 2 4 2 2" xfId="3256" xr:uid="{00000000-0005-0000-0000-000003210000}"/>
    <cellStyle name="常规 2 2 4 2 2 2" xfId="3257" xr:uid="{00000000-0005-0000-0000-000004210000}"/>
    <cellStyle name="常规 2 2 4 2 2 2 2" xfId="3258" xr:uid="{00000000-0005-0000-0000-000005210000}"/>
    <cellStyle name="常规 2 2 4 2 2 2 3" xfId="3259" xr:uid="{00000000-0005-0000-0000-000006210000}"/>
    <cellStyle name="常规 2 2 4 2 2 2 3 2" xfId="11602" xr:uid="{00000000-0005-0000-0000-000007210000}"/>
    <cellStyle name="常规 2 2 4 2 2 2 4" xfId="11601" xr:uid="{00000000-0005-0000-0000-000008210000}"/>
    <cellStyle name="常规 2 2 4 2 2 3" xfId="3260" xr:uid="{00000000-0005-0000-0000-000009210000}"/>
    <cellStyle name="常规 2 2 4 2 2 4" xfId="3261" xr:uid="{00000000-0005-0000-0000-00000A210000}"/>
    <cellStyle name="常规 2 2 4 2 2 4 2" xfId="11603" xr:uid="{00000000-0005-0000-0000-00000B210000}"/>
    <cellStyle name="常规 2 2 4 2 2 5" xfId="11600" xr:uid="{00000000-0005-0000-0000-00000C210000}"/>
    <cellStyle name="常规 2 2 4 2 2 6" xfId="28030" xr:uid="{00000000-0005-0000-0000-00000D210000}"/>
    <cellStyle name="常规 2 2 4 2 3" xfId="3262" xr:uid="{00000000-0005-0000-0000-00000E210000}"/>
    <cellStyle name="常规 2 2 4 2 3 2" xfId="3263" xr:uid="{00000000-0005-0000-0000-00000F210000}"/>
    <cellStyle name="常规 2 2 4 2 3 3" xfId="3264" xr:uid="{00000000-0005-0000-0000-000010210000}"/>
    <cellStyle name="常规 2 2 4 2 3 3 2" xfId="11605" xr:uid="{00000000-0005-0000-0000-000011210000}"/>
    <cellStyle name="常规 2 2 4 2 3 4" xfId="11604" xr:uid="{00000000-0005-0000-0000-000012210000}"/>
    <cellStyle name="常规 2 2 4 2 4" xfId="3265" xr:uid="{00000000-0005-0000-0000-000013210000}"/>
    <cellStyle name="常规 2 2 4 2 4 2" xfId="3266" xr:uid="{00000000-0005-0000-0000-000014210000}"/>
    <cellStyle name="常规 2 2 4 2 4 3" xfId="3267" xr:uid="{00000000-0005-0000-0000-000015210000}"/>
    <cellStyle name="常规 2 2 4 2 4 3 2" xfId="11607" xr:uid="{00000000-0005-0000-0000-000016210000}"/>
    <cellStyle name="常规 2 2 4 2 4 4" xfId="11606" xr:uid="{00000000-0005-0000-0000-000017210000}"/>
    <cellStyle name="常规 2 2 4 2 5" xfId="3268" xr:uid="{00000000-0005-0000-0000-000018210000}"/>
    <cellStyle name="常规 2 2 4 2 6" xfId="9625" xr:uid="{00000000-0005-0000-0000-000019210000}"/>
    <cellStyle name="常规 2 2 4 2 7" xfId="27448" xr:uid="{00000000-0005-0000-0000-00001A210000}"/>
    <cellStyle name="常规 2 2 4 2 8" xfId="28029" xr:uid="{00000000-0005-0000-0000-00001B210000}"/>
    <cellStyle name="常规 2 2 4 20" xfId="17194" xr:uid="{00000000-0005-0000-0000-00001C210000}"/>
    <cellStyle name="常规 2 2 4 20 2" xfId="17195" xr:uid="{00000000-0005-0000-0000-00001D210000}"/>
    <cellStyle name="常规 2 2 4 20 3" xfId="17196" xr:uid="{00000000-0005-0000-0000-00001E210000}"/>
    <cellStyle name="常规 2 2 4 20 4" xfId="17197" xr:uid="{00000000-0005-0000-0000-00001F210000}"/>
    <cellStyle name="常规 2 2 4 21" xfId="17198" xr:uid="{00000000-0005-0000-0000-000020210000}"/>
    <cellStyle name="常规 2 2 4 21 2" xfId="17199" xr:uid="{00000000-0005-0000-0000-000021210000}"/>
    <cellStyle name="常规 2 2 4 21 3" xfId="17200" xr:uid="{00000000-0005-0000-0000-000022210000}"/>
    <cellStyle name="常规 2 2 4 21 4" xfId="17201" xr:uid="{00000000-0005-0000-0000-000023210000}"/>
    <cellStyle name="常规 2 2 4 22" xfId="17202" xr:uid="{00000000-0005-0000-0000-000024210000}"/>
    <cellStyle name="常规 2 2 4 22 2" xfId="17203" xr:uid="{00000000-0005-0000-0000-000025210000}"/>
    <cellStyle name="常规 2 2 4 22 3" xfId="17204" xr:uid="{00000000-0005-0000-0000-000026210000}"/>
    <cellStyle name="常规 2 2 4 22 4" xfId="17205" xr:uid="{00000000-0005-0000-0000-000027210000}"/>
    <cellStyle name="常规 2 2 4 23" xfId="17206" xr:uid="{00000000-0005-0000-0000-000028210000}"/>
    <cellStyle name="常规 2 2 4 23 2" xfId="17207" xr:uid="{00000000-0005-0000-0000-000029210000}"/>
    <cellStyle name="常规 2 2 4 23 3" xfId="17208" xr:uid="{00000000-0005-0000-0000-00002A210000}"/>
    <cellStyle name="常规 2 2 4 23 4" xfId="17209" xr:uid="{00000000-0005-0000-0000-00002B210000}"/>
    <cellStyle name="常规 2 2 4 24" xfId="17210" xr:uid="{00000000-0005-0000-0000-00002C210000}"/>
    <cellStyle name="常规 2 2 4 24 2" xfId="17211" xr:uid="{00000000-0005-0000-0000-00002D210000}"/>
    <cellStyle name="常规 2 2 4 24 3" xfId="17212" xr:uid="{00000000-0005-0000-0000-00002E210000}"/>
    <cellStyle name="常规 2 2 4 24 4" xfId="17213" xr:uid="{00000000-0005-0000-0000-00002F210000}"/>
    <cellStyle name="常规 2 2 4 25" xfId="17214" xr:uid="{00000000-0005-0000-0000-000030210000}"/>
    <cellStyle name="常规 2 2 4 25 2" xfId="17215" xr:uid="{00000000-0005-0000-0000-000031210000}"/>
    <cellStyle name="常规 2 2 4 25 3" xfId="17216" xr:uid="{00000000-0005-0000-0000-000032210000}"/>
    <cellStyle name="常规 2 2 4 25 4" xfId="17217" xr:uid="{00000000-0005-0000-0000-000033210000}"/>
    <cellStyle name="常规 2 2 4 26" xfId="17218" xr:uid="{00000000-0005-0000-0000-000034210000}"/>
    <cellStyle name="常规 2 2 4 26 2" xfId="17219" xr:uid="{00000000-0005-0000-0000-000035210000}"/>
    <cellStyle name="常规 2 2 4 26 3" xfId="17220" xr:uid="{00000000-0005-0000-0000-000036210000}"/>
    <cellStyle name="常规 2 2 4 26 4" xfId="17221" xr:uid="{00000000-0005-0000-0000-000037210000}"/>
    <cellStyle name="常规 2 2 4 27" xfId="17222" xr:uid="{00000000-0005-0000-0000-000038210000}"/>
    <cellStyle name="常规 2 2 4 27 2" xfId="17223" xr:uid="{00000000-0005-0000-0000-000039210000}"/>
    <cellStyle name="常规 2 2 4 27 3" xfId="17224" xr:uid="{00000000-0005-0000-0000-00003A210000}"/>
    <cellStyle name="常规 2 2 4 27 4" xfId="17225" xr:uid="{00000000-0005-0000-0000-00003B210000}"/>
    <cellStyle name="常规 2 2 4 28" xfId="17226" xr:uid="{00000000-0005-0000-0000-00003C210000}"/>
    <cellStyle name="常规 2 2 4 28 2" xfId="17227" xr:uid="{00000000-0005-0000-0000-00003D210000}"/>
    <cellStyle name="常规 2 2 4 28 3" xfId="17228" xr:uid="{00000000-0005-0000-0000-00003E210000}"/>
    <cellStyle name="常规 2 2 4 28 4" xfId="17229" xr:uid="{00000000-0005-0000-0000-00003F210000}"/>
    <cellStyle name="常规 2 2 4 29" xfId="17230" xr:uid="{00000000-0005-0000-0000-000040210000}"/>
    <cellStyle name="常规 2 2 4 3" xfId="545" xr:uid="{00000000-0005-0000-0000-000041210000}"/>
    <cellStyle name="常规 2 2 4 3 2" xfId="3269" xr:uid="{00000000-0005-0000-0000-000042210000}"/>
    <cellStyle name="常规 2 2 4 3 2 2" xfId="3270" xr:uid="{00000000-0005-0000-0000-000043210000}"/>
    <cellStyle name="常规 2 2 4 3 2 3" xfId="3271" xr:uid="{00000000-0005-0000-0000-000044210000}"/>
    <cellStyle name="常规 2 2 4 3 2 3 2" xfId="11609" xr:uid="{00000000-0005-0000-0000-000045210000}"/>
    <cellStyle name="常规 2 2 4 3 2 4" xfId="11608" xr:uid="{00000000-0005-0000-0000-000046210000}"/>
    <cellStyle name="常规 2 2 4 3 3" xfId="3272" xr:uid="{00000000-0005-0000-0000-000047210000}"/>
    <cellStyle name="常规 2 2 4 3 4" xfId="3273" xr:uid="{00000000-0005-0000-0000-000048210000}"/>
    <cellStyle name="常规 2 2 4 3 4 2" xfId="11610" xr:uid="{00000000-0005-0000-0000-000049210000}"/>
    <cellStyle name="常规 2 2 4 3 5" xfId="28031" xr:uid="{00000000-0005-0000-0000-00004A210000}"/>
    <cellStyle name="常规 2 2 4 30" xfId="17231" xr:uid="{00000000-0005-0000-0000-00004B210000}"/>
    <cellStyle name="常规 2 2 4 31" xfId="17232" xr:uid="{00000000-0005-0000-0000-00004C210000}"/>
    <cellStyle name="常规 2 2 4 32" xfId="27447" xr:uid="{00000000-0005-0000-0000-00004D210000}"/>
    <cellStyle name="常规 2 2 4 33" xfId="28028" xr:uid="{00000000-0005-0000-0000-00004E210000}"/>
    <cellStyle name="常规 2 2 4 4" xfId="3274" xr:uid="{00000000-0005-0000-0000-00004F210000}"/>
    <cellStyle name="常规 2 2 4 4 2" xfId="3275" xr:uid="{00000000-0005-0000-0000-000050210000}"/>
    <cellStyle name="常规 2 2 4 4 3" xfId="3276" xr:uid="{00000000-0005-0000-0000-000051210000}"/>
    <cellStyle name="常规 2 2 4 4 3 2" xfId="11612" xr:uid="{00000000-0005-0000-0000-000052210000}"/>
    <cellStyle name="常规 2 2 4 4 4" xfId="11611" xr:uid="{00000000-0005-0000-0000-000053210000}"/>
    <cellStyle name="常规 2 2 4 5" xfId="3277" xr:uid="{00000000-0005-0000-0000-000054210000}"/>
    <cellStyle name="常规 2 2 4 5 2" xfId="3278" xr:uid="{00000000-0005-0000-0000-000055210000}"/>
    <cellStyle name="常规 2 2 4 5 3" xfId="3279" xr:uid="{00000000-0005-0000-0000-000056210000}"/>
    <cellStyle name="常规 2 2 4 5 3 2" xfId="11614" xr:uid="{00000000-0005-0000-0000-000057210000}"/>
    <cellStyle name="常规 2 2 4 5 4" xfId="11613" xr:uid="{00000000-0005-0000-0000-000058210000}"/>
    <cellStyle name="常规 2 2 4 6" xfId="3280" xr:uid="{00000000-0005-0000-0000-000059210000}"/>
    <cellStyle name="常规 2 2 4 6 2" xfId="17233" xr:uid="{00000000-0005-0000-0000-00005A210000}"/>
    <cellStyle name="常规 2 2 4 6 3" xfId="17234" xr:uid="{00000000-0005-0000-0000-00005B210000}"/>
    <cellStyle name="常规 2 2 4 6 4" xfId="17235" xr:uid="{00000000-0005-0000-0000-00005C210000}"/>
    <cellStyle name="常规 2 2 4 7" xfId="17236" xr:uid="{00000000-0005-0000-0000-00005D210000}"/>
    <cellStyle name="常规 2 2 4 7 2" xfId="17237" xr:uid="{00000000-0005-0000-0000-00005E210000}"/>
    <cellStyle name="常规 2 2 4 7 3" xfId="17238" xr:uid="{00000000-0005-0000-0000-00005F210000}"/>
    <cellStyle name="常规 2 2 4 7 4" xfId="17239" xr:uid="{00000000-0005-0000-0000-000060210000}"/>
    <cellStyle name="常规 2 2 4 8" xfId="17240" xr:uid="{00000000-0005-0000-0000-000061210000}"/>
    <cellStyle name="常规 2 2 4 8 2" xfId="17241" xr:uid="{00000000-0005-0000-0000-000062210000}"/>
    <cellStyle name="常规 2 2 4 8 3" xfId="17242" xr:uid="{00000000-0005-0000-0000-000063210000}"/>
    <cellStyle name="常规 2 2 4 8 4" xfId="17243" xr:uid="{00000000-0005-0000-0000-000064210000}"/>
    <cellStyle name="常规 2 2 4 9" xfId="17244" xr:uid="{00000000-0005-0000-0000-000065210000}"/>
    <cellStyle name="常规 2 2 4 9 2" xfId="17245" xr:uid="{00000000-0005-0000-0000-000066210000}"/>
    <cellStyle name="常规 2 2 4 9 3" xfId="17246" xr:uid="{00000000-0005-0000-0000-000067210000}"/>
    <cellStyle name="常规 2 2 4 9 4" xfId="17247" xr:uid="{00000000-0005-0000-0000-000068210000}"/>
    <cellStyle name="常规 2 2 4_06烟台" xfId="17248" xr:uid="{00000000-0005-0000-0000-000069210000}"/>
    <cellStyle name="常规 2 2 40" xfId="17249" xr:uid="{00000000-0005-0000-0000-00006A210000}"/>
    <cellStyle name="常规 2 2 40 2" xfId="17250" xr:uid="{00000000-0005-0000-0000-00006B210000}"/>
    <cellStyle name="常规 2 2 40 3" xfId="17251" xr:uid="{00000000-0005-0000-0000-00006C210000}"/>
    <cellStyle name="常规 2 2 40 4" xfId="17252" xr:uid="{00000000-0005-0000-0000-00006D210000}"/>
    <cellStyle name="常规 2 2 41" xfId="17253" xr:uid="{00000000-0005-0000-0000-00006E210000}"/>
    <cellStyle name="常规 2 2 41 2" xfId="17254" xr:uid="{00000000-0005-0000-0000-00006F210000}"/>
    <cellStyle name="常规 2 2 41 3" xfId="17255" xr:uid="{00000000-0005-0000-0000-000070210000}"/>
    <cellStyle name="常规 2 2 41 4" xfId="17256" xr:uid="{00000000-0005-0000-0000-000071210000}"/>
    <cellStyle name="常规 2 2 42" xfId="17257" xr:uid="{00000000-0005-0000-0000-000072210000}"/>
    <cellStyle name="常规 2 2 42 2" xfId="17258" xr:uid="{00000000-0005-0000-0000-000073210000}"/>
    <cellStyle name="常规 2 2 42 3" xfId="17259" xr:uid="{00000000-0005-0000-0000-000074210000}"/>
    <cellStyle name="常规 2 2 42 4" xfId="17260" xr:uid="{00000000-0005-0000-0000-000075210000}"/>
    <cellStyle name="常规 2 2 43" xfId="17261" xr:uid="{00000000-0005-0000-0000-000076210000}"/>
    <cellStyle name="常规 2 2 43 2" xfId="17262" xr:uid="{00000000-0005-0000-0000-000077210000}"/>
    <cellStyle name="常规 2 2 43 3" xfId="17263" xr:uid="{00000000-0005-0000-0000-000078210000}"/>
    <cellStyle name="常规 2 2 43 4" xfId="17264" xr:uid="{00000000-0005-0000-0000-000079210000}"/>
    <cellStyle name="常规 2 2 44" xfId="17265" xr:uid="{00000000-0005-0000-0000-00007A210000}"/>
    <cellStyle name="常规 2 2 44 2" xfId="17266" xr:uid="{00000000-0005-0000-0000-00007B210000}"/>
    <cellStyle name="常规 2 2 44 3" xfId="17267" xr:uid="{00000000-0005-0000-0000-00007C210000}"/>
    <cellStyle name="常规 2 2 44 4" xfId="17268" xr:uid="{00000000-0005-0000-0000-00007D210000}"/>
    <cellStyle name="常规 2 2 45" xfId="17269" xr:uid="{00000000-0005-0000-0000-00007E210000}"/>
    <cellStyle name="常规 2 2 45 2" xfId="17270" xr:uid="{00000000-0005-0000-0000-00007F210000}"/>
    <cellStyle name="常规 2 2 45 3" xfId="17271" xr:uid="{00000000-0005-0000-0000-000080210000}"/>
    <cellStyle name="常规 2 2 45 4" xfId="17272" xr:uid="{00000000-0005-0000-0000-000081210000}"/>
    <cellStyle name="常规 2 2 46" xfId="17273" xr:uid="{00000000-0005-0000-0000-000082210000}"/>
    <cellStyle name="常规 2 2 46 2" xfId="17274" xr:uid="{00000000-0005-0000-0000-000083210000}"/>
    <cellStyle name="常规 2 2 46 3" xfId="17275" xr:uid="{00000000-0005-0000-0000-000084210000}"/>
    <cellStyle name="常规 2 2 46 4" xfId="17276" xr:uid="{00000000-0005-0000-0000-000085210000}"/>
    <cellStyle name="常规 2 2 47" xfId="17277" xr:uid="{00000000-0005-0000-0000-000086210000}"/>
    <cellStyle name="常规 2 2 47 2" xfId="17278" xr:uid="{00000000-0005-0000-0000-000087210000}"/>
    <cellStyle name="常规 2 2 47 3" xfId="17279" xr:uid="{00000000-0005-0000-0000-000088210000}"/>
    <cellStyle name="常规 2 2 47 4" xfId="17280" xr:uid="{00000000-0005-0000-0000-000089210000}"/>
    <cellStyle name="常规 2 2 48" xfId="17281" xr:uid="{00000000-0005-0000-0000-00008A210000}"/>
    <cellStyle name="常规 2 2 48 2" xfId="17282" xr:uid="{00000000-0005-0000-0000-00008B210000}"/>
    <cellStyle name="常规 2 2 48 3" xfId="17283" xr:uid="{00000000-0005-0000-0000-00008C210000}"/>
    <cellStyle name="常规 2 2 48 4" xfId="17284" xr:uid="{00000000-0005-0000-0000-00008D210000}"/>
    <cellStyle name="常规 2 2 49" xfId="17285" xr:uid="{00000000-0005-0000-0000-00008E210000}"/>
    <cellStyle name="常规 2 2 49 2" xfId="17286" xr:uid="{00000000-0005-0000-0000-00008F210000}"/>
    <cellStyle name="常规 2 2 49 3" xfId="17287" xr:uid="{00000000-0005-0000-0000-000090210000}"/>
    <cellStyle name="常规 2 2 49 4" xfId="17288" xr:uid="{00000000-0005-0000-0000-000091210000}"/>
    <cellStyle name="常规 2 2 5" xfId="106" xr:uid="{00000000-0005-0000-0000-000092210000}"/>
    <cellStyle name="常规 2 2 5 10" xfId="17289" xr:uid="{00000000-0005-0000-0000-000093210000}"/>
    <cellStyle name="常规 2 2 5 10 2" xfId="17290" xr:uid="{00000000-0005-0000-0000-000094210000}"/>
    <cellStyle name="常规 2 2 5 10 3" xfId="17291" xr:uid="{00000000-0005-0000-0000-000095210000}"/>
    <cellStyle name="常规 2 2 5 10 4" xfId="17292" xr:uid="{00000000-0005-0000-0000-000096210000}"/>
    <cellStyle name="常规 2 2 5 11" xfId="17293" xr:uid="{00000000-0005-0000-0000-000097210000}"/>
    <cellStyle name="常规 2 2 5 11 2" xfId="17294" xr:uid="{00000000-0005-0000-0000-000098210000}"/>
    <cellStyle name="常规 2 2 5 12" xfId="17295" xr:uid="{00000000-0005-0000-0000-000099210000}"/>
    <cellStyle name="常规 2 2 5 13" xfId="17296" xr:uid="{00000000-0005-0000-0000-00009A210000}"/>
    <cellStyle name="常规 2 2 5 14" xfId="17297" xr:uid="{00000000-0005-0000-0000-00009B210000}"/>
    <cellStyle name="常规 2 2 5 15" xfId="28032" xr:uid="{00000000-0005-0000-0000-00009C210000}"/>
    <cellStyle name="常规 2 2 5 2" xfId="383" xr:uid="{00000000-0005-0000-0000-00009D210000}"/>
    <cellStyle name="常规 2 2 5 2 2" xfId="3281" xr:uid="{00000000-0005-0000-0000-00009E210000}"/>
    <cellStyle name="常规 2 2 5 2 2 2" xfId="3282" xr:uid="{00000000-0005-0000-0000-00009F210000}"/>
    <cellStyle name="常规 2 2 5 2 2 2 2" xfId="3283" xr:uid="{00000000-0005-0000-0000-0000A0210000}"/>
    <cellStyle name="常规 2 2 5 2 2 2 3" xfId="3284" xr:uid="{00000000-0005-0000-0000-0000A1210000}"/>
    <cellStyle name="常规 2 2 5 2 2 2 3 2" xfId="11617" xr:uid="{00000000-0005-0000-0000-0000A2210000}"/>
    <cellStyle name="常规 2 2 5 2 2 2 4" xfId="11616" xr:uid="{00000000-0005-0000-0000-0000A3210000}"/>
    <cellStyle name="常规 2 2 5 2 2 3" xfId="3285" xr:uid="{00000000-0005-0000-0000-0000A4210000}"/>
    <cellStyle name="常规 2 2 5 2 2 4" xfId="3286" xr:uid="{00000000-0005-0000-0000-0000A5210000}"/>
    <cellStyle name="常规 2 2 5 2 2 4 2" xfId="11618" xr:uid="{00000000-0005-0000-0000-0000A6210000}"/>
    <cellStyle name="常规 2 2 5 2 2 5" xfId="11615" xr:uid="{00000000-0005-0000-0000-0000A7210000}"/>
    <cellStyle name="常规 2 2 5 2 2 6" xfId="28034" xr:uid="{00000000-0005-0000-0000-0000A8210000}"/>
    <cellStyle name="常规 2 2 5 2 3" xfId="3287" xr:uid="{00000000-0005-0000-0000-0000A9210000}"/>
    <cellStyle name="常规 2 2 5 2 3 2" xfId="3288" xr:uid="{00000000-0005-0000-0000-0000AA210000}"/>
    <cellStyle name="常规 2 2 5 2 3 3" xfId="3289" xr:uid="{00000000-0005-0000-0000-0000AB210000}"/>
    <cellStyle name="常规 2 2 5 2 3 3 2" xfId="11620" xr:uid="{00000000-0005-0000-0000-0000AC210000}"/>
    <cellStyle name="常规 2 2 5 2 3 4" xfId="11619" xr:uid="{00000000-0005-0000-0000-0000AD210000}"/>
    <cellStyle name="常规 2 2 5 2 4" xfId="3290" xr:uid="{00000000-0005-0000-0000-0000AE210000}"/>
    <cellStyle name="常规 2 2 5 2 4 2" xfId="3291" xr:uid="{00000000-0005-0000-0000-0000AF210000}"/>
    <cellStyle name="常规 2 2 5 2 4 3" xfId="3292" xr:uid="{00000000-0005-0000-0000-0000B0210000}"/>
    <cellStyle name="常规 2 2 5 2 4 3 2" xfId="11622" xr:uid="{00000000-0005-0000-0000-0000B1210000}"/>
    <cellStyle name="常规 2 2 5 2 4 4" xfId="11621" xr:uid="{00000000-0005-0000-0000-0000B2210000}"/>
    <cellStyle name="常规 2 2 5 2 5" xfId="3293" xr:uid="{00000000-0005-0000-0000-0000B3210000}"/>
    <cellStyle name="常规 2 2 5 2 6" xfId="9624" xr:uid="{00000000-0005-0000-0000-0000B4210000}"/>
    <cellStyle name="常规 2 2 5 2 7" xfId="28033" xr:uid="{00000000-0005-0000-0000-0000B5210000}"/>
    <cellStyle name="常规 2 2 5 3" xfId="546" xr:uid="{00000000-0005-0000-0000-0000B6210000}"/>
    <cellStyle name="常规 2 2 5 3 2" xfId="3294" xr:uid="{00000000-0005-0000-0000-0000B7210000}"/>
    <cellStyle name="常规 2 2 5 3 2 2" xfId="3295" xr:uid="{00000000-0005-0000-0000-0000B8210000}"/>
    <cellStyle name="常规 2 2 5 3 2 3" xfId="3296" xr:uid="{00000000-0005-0000-0000-0000B9210000}"/>
    <cellStyle name="常规 2 2 5 3 2 3 2" xfId="11624" xr:uid="{00000000-0005-0000-0000-0000BA210000}"/>
    <cellStyle name="常规 2 2 5 3 2 4" xfId="11623" xr:uid="{00000000-0005-0000-0000-0000BB210000}"/>
    <cellStyle name="常规 2 2 5 3 3" xfId="3297" xr:uid="{00000000-0005-0000-0000-0000BC210000}"/>
    <cellStyle name="常规 2 2 5 3 4" xfId="3298" xr:uid="{00000000-0005-0000-0000-0000BD210000}"/>
    <cellStyle name="常规 2 2 5 3 4 2" xfId="11625" xr:uid="{00000000-0005-0000-0000-0000BE210000}"/>
    <cellStyle name="常规 2 2 5 3 5" xfId="28035" xr:uid="{00000000-0005-0000-0000-0000BF210000}"/>
    <cellStyle name="常规 2 2 5 4" xfId="3299" xr:uid="{00000000-0005-0000-0000-0000C0210000}"/>
    <cellStyle name="常规 2 2 5 4 2" xfId="3300" xr:uid="{00000000-0005-0000-0000-0000C1210000}"/>
    <cellStyle name="常规 2 2 5 4 3" xfId="3301" xr:uid="{00000000-0005-0000-0000-0000C2210000}"/>
    <cellStyle name="常规 2 2 5 4 3 2" xfId="11627" xr:uid="{00000000-0005-0000-0000-0000C3210000}"/>
    <cellStyle name="常规 2 2 5 4 4" xfId="11626" xr:uid="{00000000-0005-0000-0000-0000C4210000}"/>
    <cellStyle name="常规 2 2 5 5" xfId="3302" xr:uid="{00000000-0005-0000-0000-0000C5210000}"/>
    <cellStyle name="常规 2 2 5 5 2" xfId="3303" xr:uid="{00000000-0005-0000-0000-0000C6210000}"/>
    <cellStyle name="常规 2 2 5 5 3" xfId="3304" xr:uid="{00000000-0005-0000-0000-0000C7210000}"/>
    <cellStyle name="常规 2 2 5 5 3 2" xfId="11629" xr:uid="{00000000-0005-0000-0000-0000C8210000}"/>
    <cellStyle name="常规 2 2 5 5 4" xfId="11628" xr:uid="{00000000-0005-0000-0000-0000C9210000}"/>
    <cellStyle name="常规 2 2 5 6" xfId="3305" xr:uid="{00000000-0005-0000-0000-0000CA210000}"/>
    <cellStyle name="常规 2 2 5 6 2" xfId="17298" xr:uid="{00000000-0005-0000-0000-0000CB210000}"/>
    <cellStyle name="常规 2 2 5 6 3" xfId="17299" xr:uid="{00000000-0005-0000-0000-0000CC210000}"/>
    <cellStyle name="常规 2 2 5 6 4" xfId="17300" xr:uid="{00000000-0005-0000-0000-0000CD210000}"/>
    <cellStyle name="常规 2 2 5 7" xfId="17301" xr:uid="{00000000-0005-0000-0000-0000CE210000}"/>
    <cellStyle name="常规 2 2 5 7 2" xfId="17302" xr:uid="{00000000-0005-0000-0000-0000CF210000}"/>
    <cellStyle name="常规 2 2 5 7 3" xfId="17303" xr:uid="{00000000-0005-0000-0000-0000D0210000}"/>
    <cellStyle name="常规 2 2 5 7 4" xfId="17304" xr:uid="{00000000-0005-0000-0000-0000D1210000}"/>
    <cellStyle name="常规 2 2 5 8" xfId="17305" xr:uid="{00000000-0005-0000-0000-0000D2210000}"/>
    <cellStyle name="常规 2 2 5 8 2" xfId="17306" xr:uid="{00000000-0005-0000-0000-0000D3210000}"/>
    <cellStyle name="常规 2 2 5 8 3" xfId="17307" xr:uid="{00000000-0005-0000-0000-0000D4210000}"/>
    <cellStyle name="常规 2 2 5 8 4" xfId="17308" xr:uid="{00000000-0005-0000-0000-0000D5210000}"/>
    <cellStyle name="常规 2 2 5 9" xfId="17309" xr:uid="{00000000-0005-0000-0000-0000D6210000}"/>
    <cellStyle name="常规 2 2 5 9 2" xfId="17310" xr:uid="{00000000-0005-0000-0000-0000D7210000}"/>
    <cellStyle name="常规 2 2 5 9 3" xfId="17311" xr:uid="{00000000-0005-0000-0000-0000D8210000}"/>
    <cellStyle name="常规 2 2 5 9 4" xfId="17312" xr:uid="{00000000-0005-0000-0000-0000D9210000}"/>
    <cellStyle name="常规 2 2 50" xfId="17313" xr:uid="{00000000-0005-0000-0000-0000DA210000}"/>
    <cellStyle name="常规 2 2 50 2" xfId="17314" xr:uid="{00000000-0005-0000-0000-0000DB210000}"/>
    <cellStyle name="常规 2 2 50 3" xfId="17315" xr:uid="{00000000-0005-0000-0000-0000DC210000}"/>
    <cellStyle name="常规 2 2 50 4" xfId="17316" xr:uid="{00000000-0005-0000-0000-0000DD210000}"/>
    <cellStyle name="常规 2 2 51" xfId="17317" xr:uid="{00000000-0005-0000-0000-0000DE210000}"/>
    <cellStyle name="常规 2 2 51 2" xfId="17318" xr:uid="{00000000-0005-0000-0000-0000DF210000}"/>
    <cellStyle name="常规 2 2 51 3" xfId="17319" xr:uid="{00000000-0005-0000-0000-0000E0210000}"/>
    <cellStyle name="常规 2 2 51 4" xfId="17320" xr:uid="{00000000-0005-0000-0000-0000E1210000}"/>
    <cellStyle name="常规 2 2 52" xfId="17321" xr:uid="{00000000-0005-0000-0000-0000E2210000}"/>
    <cellStyle name="常规 2 2 52 2" xfId="17322" xr:uid="{00000000-0005-0000-0000-0000E3210000}"/>
    <cellStyle name="常规 2 2 52 3" xfId="17323" xr:uid="{00000000-0005-0000-0000-0000E4210000}"/>
    <cellStyle name="常规 2 2 52 4" xfId="17324" xr:uid="{00000000-0005-0000-0000-0000E5210000}"/>
    <cellStyle name="常规 2 2 53" xfId="17325" xr:uid="{00000000-0005-0000-0000-0000E6210000}"/>
    <cellStyle name="常规 2 2 53 2" xfId="17326" xr:uid="{00000000-0005-0000-0000-0000E7210000}"/>
    <cellStyle name="常规 2 2 53 3" xfId="17327" xr:uid="{00000000-0005-0000-0000-0000E8210000}"/>
    <cellStyle name="常规 2 2 53 4" xfId="17328" xr:uid="{00000000-0005-0000-0000-0000E9210000}"/>
    <cellStyle name="常规 2 2 54" xfId="17329" xr:uid="{00000000-0005-0000-0000-0000EA210000}"/>
    <cellStyle name="常规 2 2 54 2" xfId="17330" xr:uid="{00000000-0005-0000-0000-0000EB210000}"/>
    <cellStyle name="常规 2 2 54 3" xfId="17331" xr:uid="{00000000-0005-0000-0000-0000EC210000}"/>
    <cellStyle name="常规 2 2 54 4" xfId="17332" xr:uid="{00000000-0005-0000-0000-0000ED210000}"/>
    <cellStyle name="常规 2 2 55" xfId="17333" xr:uid="{00000000-0005-0000-0000-0000EE210000}"/>
    <cellStyle name="常规 2 2 55 2" xfId="17334" xr:uid="{00000000-0005-0000-0000-0000EF210000}"/>
    <cellStyle name="常规 2 2 55 3" xfId="17335" xr:uid="{00000000-0005-0000-0000-0000F0210000}"/>
    <cellStyle name="常规 2 2 55 4" xfId="17336" xr:uid="{00000000-0005-0000-0000-0000F1210000}"/>
    <cellStyle name="常规 2 2 56" xfId="17337" xr:uid="{00000000-0005-0000-0000-0000F2210000}"/>
    <cellStyle name="常规 2 2 56 2" xfId="17338" xr:uid="{00000000-0005-0000-0000-0000F3210000}"/>
    <cellStyle name="常规 2 2 56 3" xfId="17339" xr:uid="{00000000-0005-0000-0000-0000F4210000}"/>
    <cellStyle name="常规 2 2 56 4" xfId="17340" xr:uid="{00000000-0005-0000-0000-0000F5210000}"/>
    <cellStyle name="常规 2 2 57" xfId="17341" xr:uid="{00000000-0005-0000-0000-0000F6210000}"/>
    <cellStyle name="常规 2 2 57 2" xfId="17342" xr:uid="{00000000-0005-0000-0000-0000F7210000}"/>
    <cellStyle name="常规 2 2 57 3" xfId="17343" xr:uid="{00000000-0005-0000-0000-0000F8210000}"/>
    <cellStyle name="常规 2 2 57 4" xfId="17344" xr:uid="{00000000-0005-0000-0000-0000F9210000}"/>
    <cellStyle name="常规 2 2 58" xfId="17345" xr:uid="{00000000-0005-0000-0000-0000FA210000}"/>
    <cellStyle name="常规 2 2 58 2" xfId="17346" xr:uid="{00000000-0005-0000-0000-0000FB210000}"/>
    <cellStyle name="常规 2 2 58 3" xfId="17347" xr:uid="{00000000-0005-0000-0000-0000FC210000}"/>
    <cellStyle name="常规 2 2 58 4" xfId="17348" xr:uid="{00000000-0005-0000-0000-0000FD210000}"/>
    <cellStyle name="常规 2 2 59" xfId="17349" xr:uid="{00000000-0005-0000-0000-0000FE210000}"/>
    <cellStyle name="常规 2 2 59 2" xfId="17350" xr:uid="{00000000-0005-0000-0000-0000FF210000}"/>
    <cellStyle name="常规 2 2 59 3" xfId="17351" xr:uid="{00000000-0005-0000-0000-000000220000}"/>
    <cellStyle name="常规 2 2 59 4" xfId="17352" xr:uid="{00000000-0005-0000-0000-000001220000}"/>
    <cellStyle name="常规 2 2 6" xfId="107" xr:uid="{00000000-0005-0000-0000-000002220000}"/>
    <cellStyle name="常规 2 2 6 2" xfId="359" xr:uid="{00000000-0005-0000-0000-000003220000}"/>
    <cellStyle name="常规 2 2 6 2 2" xfId="3306" xr:uid="{00000000-0005-0000-0000-000004220000}"/>
    <cellStyle name="常规 2 2 6 2 2 2" xfId="3307" xr:uid="{00000000-0005-0000-0000-000005220000}"/>
    <cellStyle name="常规 2 2 6 2 2 2 2" xfId="3308" xr:uid="{00000000-0005-0000-0000-000006220000}"/>
    <cellStyle name="常规 2 2 6 2 2 2 3" xfId="3309" xr:uid="{00000000-0005-0000-0000-000007220000}"/>
    <cellStyle name="常规 2 2 6 2 2 2 3 2" xfId="11632" xr:uid="{00000000-0005-0000-0000-000008220000}"/>
    <cellStyle name="常规 2 2 6 2 2 2 4" xfId="11631" xr:uid="{00000000-0005-0000-0000-000009220000}"/>
    <cellStyle name="常规 2 2 6 2 2 3" xfId="3310" xr:uid="{00000000-0005-0000-0000-00000A220000}"/>
    <cellStyle name="常规 2 2 6 2 2 4" xfId="3311" xr:uid="{00000000-0005-0000-0000-00000B220000}"/>
    <cellStyle name="常规 2 2 6 2 2 4 2" xfId="11633" xr:uid="{00000000-0005-0000-0000-00000C220000}"/>
    <cellStyle name="常规 2 2 6 2 2 5" xfId="11630" xr:uid="{00000000-0005-0000-0000-00000D220000}"/>
    <cellStyle name="常规 2 2 6 2 3" xfId="3312" xr:uid="{00000000-0005-0000-0000-00000E220000}"/>
    <cellStyle name="常规 2 2 6 2 3 2" xfId="3313" xr:uid="{00000000-0005-0000-0000-00000F220000}"/>
    <cellStyle name="常规 2 2 6 2 3 3" xfId="3314" xr:uid="{00000000-0005-0000-0000-000010220000}"/>
    <cellStyle name="常规 2 2 6 2 3 3 2" xfId="11635" xr:uid="{00000000-0005-0000-0000-000011220000}"/>
    <cellStyle name="常规 2 2 6 2 3 4" xfId="11634" xr:uid="{00000000-0005-0000-0000-000012220000}"/>
    <cellStyle name="常规 2 2 6 2 4" xfId="3315" xr:uid="{00000000-0005-0000-0000-000013220000}"/>
    <cellStyle name="常规 2 2 6 2 4 2" xfId="3316" xr:uid="{00000000-0005-0000-0000-000014220000}"/>
    <cellStyle name="常规 2 2 6 2 4 3" xfId="3317" xr:uid="{00000000-0005-0000-0000-000015220000}"/>
    <cellStyle name="常规 2 2 6 2 4 3 2" xfId="11637" xr:uid="{00000000-0005-0000-0000-000016220000}"/>
    <cellStyle name="常规 2 2 6 2 4 4" xfId="11636" xr:uid="{00000000-0005-0000-0000-000017220000}"/>
    <cellStyle name="常规 2 2 6 2 5" xfId="3318" xr:uid="{00000000-0005-0000-0000-000018220000}"/>
    <cellStyle name="常规 2 2 6 2 6" xfId="28037" xr:uid="{00000000-0005-0000-0000-000019220000}"/>
    <cellStyle name="常规 2 2 6 3" xfId="382" xr:uid="{00000000-0005-0000-0000-00001A220000}"/>
    <cellStyle name="常规 2 2 6 3 2" xfId="3319" xr:uid="{00000000-0005-0000-0000-00001B220000}"/>
    <cellStyle name="常规 2 2 6 3 2 2" xfId="3320" xr:uid="{00000000-0005-0000-0000-00001C220000}"/>
    <cellStyle name="常规 2 2 6 3 2 3" xfId="3321" xr:uid="{00000000-0005-0000-0000-00001D220000}"/>
    <cellStyle name="常规 2 2 6 3 2 3 2" xfId="11639" xr:uid="{00000000-0005-0000-0000-00001E220000}"/>
    <cellStyle name="常规 2 2 6 3 2 4" xfId="11638" xr:uid="{00000000-0005-0000-0000-00001F220000}"/>
    <cellStyle name="常规 2 2 6 3 3" xfId="3322" xr:uid="{00000000-0005-0000-0000-000020220000}"/>
    <cellStyle name="常规 2 2 6 3 4" xfId="3323" xr:uid="{00000000-0005-0000-0000-000021220000}"/>
    <cellStyle name="常规 2 2 6 3 4 2" xfId="11640" xr:uid="{00000000-0005-0000-0000-000022220000}"/>
    <cellStyle name="常规 2 2 6 3 5" xfId="9623" xr:uid="{00000000-0005-0000-0000-000023220000}"/>
    <cellStyle name="常规 2 2 6 4" xfId="547" xr:uid="{00000000-0005-0000-0000-000024220000}"/>
    <cellStyle name="常规 2 2 6 4 2" xfId="3324" xr:uid="{00000000-0005-0000-0000-000025220000}"/>
    <cellStyle name="常规 2 2 6 4 3" xfId="3325" xr:uid="{00000000-0005-0000-0000-000026220000}"/>
    <cellStyle name="常规 2 2 6 4 3 2" xfId="11641" xr:uid="{00000000-0005-0000-0000-000027220000}"/>
    <cellStyle name="常规 2 2 6 5" xfId="3326" xr:uid="{00000000-0005-0000-0000-000028220000}"/>
    <cellStyle name="常规 2 2 6 5 2" xfId="3327" xr:uid="{00000000-0005-0000-0000-000029220000}"/>
    <cellStyle name="常规 2 2 6 5 3" xfId="3328" xr:uid="{00000000-0005-0000-0000-00002A220000}"/>
    <cellStyle name="常规 2 2 6 5 3 2" xfId="11643" xr:uid="{00000000-0005-0000-0000-00002B220000}"/>
    <cellStyle name="常规 2 2 6 5 4" xfId="11642" xr:uid="{00000000-0005-0000-0000-00002C220000}"/>
    <cellStyle name="常规 2 2 6 6" xfId="3329" xr:uid="{00000000-0005-0000-0000-00002D220000}"/>
    <cellStyle name="常规 2 2 6 7" xfId="27449" xr:uid="{00000000-0005-0000-0000-00002E220000}"/>
    <cellStyle name="常规 2 2 6 8" xfId="28036" xr:uid="{00000000-0005-0000-0000-00002F220000}"/>
    <cellStyle name="常规 2 2 60" xfId="17353" xr:uid="{00000000-0005-0000-0000-000030220000}"/>
    <cellStyle name="常规 2 2 60 2" xfId="17354" xr:uid="{00000000-0005-0000-0000-000031220000}"/>
    <cellStyle name="常规 2 2 60 3" xfId="17355" xr:uid="{00000000-0005-0000-0000-000032220000}"/>
    <cellStyle name="常规 2 2 60 4" xfId="17356" xr:uid="{00000000-0005-0000-0000-000033220000}"/>
    <cellStyle name="常规 2 2 61" xfId="17357" xr:uid="{00000000-0005-0000-0000-000034220000}"/>
    <cellStyle name="常规 2 2 61 2" xfId="17358" xr:uid="{00000000-0005-0000-0000-000035220000}"/>
    <cellStyle name="常规 2 2 61 3" xfId="17359" xr:uid="{00000000-0005-0000-0000-000036220000}"/>
    <cellStyle name="常规 2 2 61 4" xfId="17360" xr:uid="{00000000-0005-0000-0000-000037220000}"/>
    <cellStyle name="常规 2 2 62" xfId="17361" xr:uid="{00000000-0005-0000-0000-000038220000}"/>
    <cellStyle name="常规 2 2 62 2" xfId="17362" xr:uid="{00000000-0005-0000-0000-000039220000}"/>
    <cellStyle name="常规 2 2 62 3" xfId="17363" xr:uid="{00000000-0005-0000-0000-00003A220000}"/>
    <cellStyle name="常规 2 2 62 4" xfId="17364" xr:uid="{00000000-0005-0000-0000-00003B220000}"/>
    <cellStyle name="常规 2 2 63" xfId="17365" xr:uid="{00000000-0005-0000-0000-00003C220000}"/>
    <cellStyle name="常规 2 2 63 2" xfId="17366" xr:uid="{00000000-0005-0000-0000-00003D220000}"/>
    <cellStyle name="常规 2 2 63 3" xfId="17367" xr:uid="{00000000-0005-0000-0000-00003E220000}"/>
    <cellStyle name="常规 2 2 63 4" xfId="17368" xr:uid="{00000000-0005-0000-0000-00003F220000}"/>
    <cellStyle name="常规 2 2 64" xfId="17369" xr:uid="{00000000-0005-0000-0000-000040220000}"/>
    <cellStyle name="常规 2 2 64 2" xfId="17370" xr:uid="{00000000-0005-0000-0000-000041220000}"/>
    <cellStyle name="常规 2 2 64 3" xfId="17371" xr:uid="{00000000-0005-0000-0000-000042220000}"/>
    <cellStyle name="常规 2 2 64 4" xfId="17372" xr:uid="{00000000-0005-0000-0000-000043220000}"/>
    <cellStyle name="常规 2 2 65" xfId="17373" xr:uid="{00000000-0005-0000-0000-000044220000}"/>
    <cellStyle name="常规 2 2 65 2" xfId="17374" xr:uid="{00000000-0005-0000-0000-000045220000}"/>
    <cellStyle name="常规 2 2 65 3" xfId="17375" xr:uid="{00000000-0005-0000-0000-000046220000}"/>
    <cellStyle name="常规 2 2 65 4" xfId="17376" xr:uid="{00000000-0005-0000-0000-000047220000}"/>
    <cellStyle name="常规 2 2 66" xfId="17377" xr:uid="{00000000-0005-0000-0000-000048220000}"/>
    <cellStyle name="常规 2 2 67" xfId="17378" xr:uid="{00000000-0005-0000-0000-000049220000}"/>
    <cellStyle name="常规 2 2 68" xfId="17379" xr:uid="{00000000-0005-0000-0000-00004A220000}"/>
    <cellStyle name="常规 2 2 69" xfId="17380" xr:uid="{00000000-0005-0000-0000-00004B220000}"/>
    <cellStyle name="常规 2 2 7" xfId="394" xr:uid="{00000000-0005-0000-0000-00004C220000}"/>
    <cellStyle name="常规 2 2 7 2" xfId="3330" xr:uid="{00000000-0005-0000-0000-00004D220000}"/>
    <cellStyle name="常规 2 2 7 2 2" xfId="3331" xr:uid="{00000000-0005-0000-0000-00004E220000}"/>
    <cellStyle name="常规 2 2 7 2 2 2" xfId="3332" xr:uid="{00000000-0005-0000-0000-00004F220000}"/>
    <cellStyle name="常规 2 2 7 2 2 3" xfId="3333" xr:uid="{00000000-0005-0000-0000-000050220000}"/>
    <cellStyle name="常规 2 2 7 2 2 3 2" xfId="11646" xr:uid="{00000000-0005-0000-0000-000051220000}"/>
    <cellStyle name="常规 2 2 7 2 2 4" xfId="11645" xr:uid="{00000000-0005-0000-0000-000052220000}"/>
    <cellStyle name="常规 2 2 7 2 3" xfId="3334" xr:uid="{00000000-0005-0000-0000-000053220000}"/>
    <cellStyle name="常规 2 2 7 2 4" xfId="3335" xr:uid="{00000000-0005-0000-0000-000054220000}"/>
    <cellStyle name="常规 2 2 7 2 4 2" xfId="11647" xr:uid="{00000000-0005-0000-0000-000055220000}"/>
    <cellStyle name="常规 2 2 7 2 5" xfId="11644" xr:uid="{00000000-0005-0000-0000-000056220000}"/>
    <cellStyle name="常规 2 2 7 2 6" xfId="28039" xr:uid="{00000000-0005-0000-0000-000057220000}"/>
    <cellStyle name="常规 2 2 7 3" xfId="3336" xr:uid="{00000000-0005-0000-0000-000058220000}"/>
    <cellStyle name="常规 2 2 7 3 2" xfId="3337" xr:uid="{00000000-0005-0000-0000-000059220000}"/>
    <cellStyle name="常规 2 2 7 3 3" xfId="3338" xr:uid="{00000000-0005-0000-0000-00005A220000}"/>
    <cellStyle name="常规 2 2 7 3 3 2" xfId="11649" xr:uid="{00000000-0005-0000-0000-00005B220000}"/>
    <cellStyle name="常规 2 2 7 3 4" xfId="11648" xr:uid="{00000000-0005-0000-0000-00005C220000}"/>
    <cellStyle name="常规 2 2 7 4" xfId="3339" xr:uid="{00000000-0005-0000-0000-00005D220000}"/>
    <cellStyle name="常规 2 2 7 4 2" xfId="3340" xr:uid="{00000000-0005-0000-0000-00005E220000}"/>
    <cellStyle name="常规 2 2 7 4 3" xfId="3341" xr:uid="{00000000-0005-0000-0000-00005F220000}"/>
    <cellStyle name="常规 2 2 7 4 3 2" xfId="11651" xr:uid="{00000000-0005-0000-0000-000060220000}"/>
    <cellStyle name="常规 2 2 7 4 4" xfId="11650" xr:uid="{00000000-0005-0000-0000-000061220000}"/>
    <cellStyle name="常规 2 2 7 5" xfId="3342" xr:uid="{00000000-0005-0000-0000-000062220000}"/>
    <cellStyle name="常规 2 2 7 6" xfId="9632" xr:uid="{00000000-0005-0000-0000-000063220000}"/>
    <cellStyle name="常规 2 2 7 7" xfId="28038" xr:uid="{00000000-0005-0000-0000-000064220000}"/>
    <cellStyle name="常规 2 2 70" xfId="17381" xr:uid="{00000000-0005-0000-0000-000065220000}"/>
    <cellStyle name="常规 2 2 71" xfId="17382" xr:uid="{00000000-0005-0000-0000-000066220000}"/>
    <cellStyle name="常规 2 2 72" xfId="17383" xr:uid="{00000000-0005-0000-0000-000067220000}"/>
    <cellStyle name="常规 2 2 73" xfId="17384" xr:uid="{00000000-0005-0000-0000-000068220000}"/>
    <cellStyle name="常规 2 2 74" xfId="17385" xr:uid="{00000000-0005-0000-0000-000069220000}"/>
    <cellStyle name="常规 2 2 75" xfId="17386" xr:uid="{00000000-0005-0000-0000-00006A220000}"/>
    <cellStyle name="常规 2 2 76" xfId="17387" xr:uid="{00000000-0005-0000-0000-00006B220000}"/>
    <cellStyle name="常规 2 2 77" xfId="17388" xr:uid="{00000000-0005-0000-0000-00006C220000}"/>
    <cellStyle name="常规 2 2 78" xfId="17389" xr:uid="{00000000-0005-0000-0000-00006D220000}"/>
    <cellStyle name="常规 2 2 79" xfId="17390" xr:uid="{00000000-0005-0000-0000-00006E220000}"/>
    <cellStyle name="常规 2 2 8" xfId="538" xr:uid="{00000000-0005-0000-0000-00006F220000}"/>
    <cellStyle name="常规 2 2 8 2" xfId="3343" xr:uid="{00000000-0005-0000-0000-000070220000}"/>
    <cellStyle name="常规 2 2 8 2 2" xfId="3344" xr:uid="{00000000-0005-0000-0000-000071220000}"/>
    <cellStyle name="常规 2 2 8 2 3" xfId="3345" xr:uid="{00000000-0005-0000-0000-000072220000}"/>
    <cellStyle name="常规 2 2 8 2 3 2" xfId="11653" xr:uid="{00000000-0005-0000-0000-000073220000}"/>
    <cellStyle name="常规 2 2 8 2 4" xfId="11652" xr:uid="{00000000-0005-0000-0000-000074220000}"/>
    <cellStyle name="常规 2 2 8 3" xfId="3346" xr:uid="{00000000-0005-0000-0000-000075220000}"/>
    <cellStyle name="常规 2 2 8 4" xfId="3347" xr:uid="{00000000-0005-0000-0000-000076220000}"/>
    <cellStyle name="常规 2 2 8 4 2" xfId="11654" xr:uid="{00000000-0005-0000-0000-000077220000}"/>
    <cellStyle name="常规 2 2 8 5" xfId="28040" xr:uid="{00000000-0005-0000-0000-000078220000}"/>
    <cellStyle name="常规 2 2 80" xfId="17391" xr:uid="{00000000-0005-0000-0000-000079220000}"/>
    <cellStyle name="常规 2 2 81" xfId="17392" xr:uid="{00000000-0005-0000-0000-00007A220000}"/>
    <cellStyle name="常规 2 2 82" xfId="17393" xr:uid="{00000000-0005-0000-0000-00007B220000}"/>
    <cellStyle name="常规 2 2 83" xfId="17394" xr:uid="{00000000-0005-0000-0000-00007C220000}"/>
    <cellStyle name="常规 2 2 84" xfId="17395" xr:uid="{00000000-0005-0000-0000-00007D220000}"/>
    <cellStyle name="常规 2 2 85" xfId="17396" xr:uid="{00000000-0005-0000-0000-00007E220000}"/>
    <cellStyle name="常规 2 2 86" xfId="17397" xr:uid="{00000000-0005-0000-0000-00007F220000}"/>
    <cellStyle name="常规 2 2 87" xfId="17398" xr:uid="{00000000-0005-0000-0000-000080220000}"/>
    <cellStyle name="常规 2 2 88" xfId="17399" xr:uid="{00000000-0005-0000-0000-000081220000}"/>
    <cellStyle name="常规 2 2 89" xfId="17400" xr:uid="{00000000-0005-0000-0000-000082220000}"/>
    <cellStyle name="常规 2 2 9" xfId="3348" xr:uid="{00000000-0005-0000-0000-000083220000}"/>
    <cellStyle name="常规 2 2 9 2" xfId="3349" xr:uid="{00000000-0005-0000-0000-000084220000}"/>
    <cellStyle name="常规 2 2 9 3" xfId="3350" xr:uid="{00000000-0005-0000-0000-000085220000}"/>
    <cellStyle name="常规 2 2 9 3 2" xfId="11656" xr:uid="{00000000-0005-0000-0000-000086220000}"/>
    <cellStyle name="常规 2 2 9 4" xfId="11655" xr:uid="{00000000-0005-0000-0000-000087220000}"/>
    <cellStyle name="常规 2 2 90" xfId="17401" xr:uid="{00000000-0005-0000-0000-000088220000}"/>
    <cellStyle name="常规 2 2 91" xfId="17402" xr:uid="{00000000-0005-0000-0000-000089220000}"/>
    <cellStyle name="常规 2 2 92" xfId="17403" xr:uid="{00000000-0005-0000-0000-00008A220000}"/>
    <cellStyle name="常规 2 2 93" xfId="17404" xr:uid="{00000000-0005-0000-0000-00008B220000}"/>
    <cellStyle name="常规 2 2 94" xfId="17405" xr:uid="{00000000-0005-0000-0000-00008C220000}"/>
    <cellStyle name="常规 2 2 95" xfId="17406" xr:uid="{00000000-0005-0000-0000-00008D220000}"/>
    <cellStyle name="常规 2 2 96" xfId="17407" xr:uid="{00000000-0005-0000-0000-00008E220000}"/>
    <cellStyle name="常规 2 2 97" xfId="17408" xr:uid="{00000000-0005-0000-0000-00008F220000}"/>
    <cellStyle name="常规 2 2 98" xfId="17409" xr:uid="{00000000-0005-0000-0000-000090220000}"/>
    <cellStyle name="常规 2 2 99" xfId="17410" xr:uid="{00000000-0005-0000-0000-000091220000}"/>
    <cellStyle name="常规 2 2_00" xfId="28041" xr:uid="{00000000-0005-0000-0000-000092220000}"/>
    <cellStyle name="常规 2 20" xfId="17411" xr:uid="{00000000-0005-0000-0000-000093220000}"/>
    <cellStyle name="常规 2 20 2" xfId="17412" xr:uid="{00000000-0005-0000-0000-000094220000}"/>
    <cellStyle name="常规 2 20 3" xfId="17413" xr:uid="{00000000-0005-0000-0000-000095220000}"/>
    <cellStyle name="常规 2 20 4" xfId="17414" xr:uid="{00000000-0005-0000-0000-000096220000}"/>
    <cellStyle name="常规 2 21" xfId="17415" xr:uid="{00000000-0005-0000-0000-000097220000}"/>
    <cellStyle name="常规 2 21 2" xfId="17416" xr:uid="{00000000-0005-0000-0000-000098220000}"/>
    <cellStyle name="常规 2 21 3" xfId="17417" xr:uid="{00000000-0005-0000-0000-000099220000}"/>
    <cellStyle name="常规 2 22" xfId="17418" xr:uid="{00000000-0005-0000-0000-00009A220000}"/>
    <cellStyle name="常规 2 22 2" xfId="17419" xr:uid="{00000000-0005-0000-0000-00009B220000}"/>
    <cellStyle name="常规 2 22 3" xfId="17420" xr:uid="{00000000-0005-0000-0000-00009C220000}"/>
    <cellStyle name="常规 2 23" xfId="17421" xr:uid="{00000000-0005-0000-0000-00009D220000}"/>
    <cellStyle name="常规 2 23 2" xfId="17422" xr:uid="{00000000-0005-0000-0000-00009E220000}"/>
    <cellStyle name="常规 2 23 3" xfId="17423" xr:uid="{00000000-0005-0000-0000-00009F220000}"/>
    <cellStyle name="常规 2 24" xfId="17424" xr:uid="{00000000-0005-0000-0000-0000A0220000}"/>
    <cellStyle name="常规 2 24 2" xfId="17425" xr:uid="{00000000-0005-0000-0000-0000A1220000}"/>
    <cellStyle name="常规 2 24 3" xfId="17426" xr:uid="{00000000-0005-0000-0000-0000A2220000}"/>
    <cellStyle name="常规 2 25" xfId="17427" xr:uid="{00000000-0005-0000-0000-0000A3220000}"/>
    <cellStyle name="常规 2 25 2" xfId="17428" xr:uid="{00000000-0005-0000-0000-0000A4220000}"/>
    <cellStyle name="常规 2 25 3" xfId="17429" xr:uid="{00000000-0005-0000-0000-0000A5220000}"/>
    <cellStyle name="常规 2 26" xfId="17430" xr:uid="{00000000-0005-0000-0000-0000A6220000}"/>
    <cellStyle name="常规 2 26 2" xfId="17431" xr:uid="{00000000-0005-0000-0000-0000A7220000}"/>
    <cellStyle name="常规 2 26 3" xfId="17432" xr:uid="{00000000-0005-0000-0000-0000A8220000}"/>
    <cellStyle name="常规 2 27" xfId="17433" xr:uid="{00000000-0005-0000-0000-0000A9220000}"/>
    <cellStyle name="常规 2 27 2" xfId="17434" xr:uid="{00000000-0005-0000-0000-0000AA220000}"/>
    <cellStyle name="常规 2 27 3" xfId="17435" xr:uid="{00000000-0005-0000-0000-0000AB220000}"/>
    <cellStyle name="常规 2 28" xfId="17436" xr:uid="{00000000-0005-0000-0000-0000AC220000}"/>
    <cellStyle name="常规 2 28 2" xfId="17437" xr:uid="{00000000-0005-0000-0000-0000AD220000}"/>
    <cellStyle name="常规 2 28 3" xfId="17438" xr:uid="{00000000-0005-0000-0000-0000AE220000}"/>
    <cellStyle name="常规 2 29" xfId="17439" xr:uid="{00000000-0005-0000-0000-0000AF220000}"/>
    <cellStyle name="常规 2 29 2" xfId="17440" xr:uid="{00000000-0005-0000-0000-0000B0220000}"/>
    <cellStyle name="常规 2 29 3" xfId="17441" xr:uid="{00000000-0005-0000-0000-0000B1220000}"/>
    <cellStyle name="常规 2 29 4" xfId="17442" xr:uid="{00000000-0005-0000-0000-0000B2220000}"/>
    <cellStyle name="常规 2 3" xfId="108" xr:uid="{00000000-0005-0000-0000-0000B3220000}"/>
    <cellStyle name="常规 2 3 10" xfId="17443" xr:uid="{00000000-0005-0000-0000-0000B4220000}"/>
    <cellStyle name="常规 2 3 10 2" xfId="17444" xr:uid="{00000000-0005-0000-0000-0000B5220000}"/>
    <cellStyle name="常规 2 3 10 3" xfId="17445" xr:uid="{00000000-0005-0000-0000-0000B6220000}"/>
    <cellStyle name="常规 2 3 10 4" xfId="17446" xr:uid="{00000000-0005-0000-0000-0000B7220000}"/>
    <cellStyle name="常规 2 3 11" xfId="17447" xr:uid="{00000000-0005-0000-0000-0000B8220000}"/>
    <cellStyle name="常规 2 3 11 2" xfId="17448" xr:uid="{00000000-0005-0000-0000-0000B9220000}"/>
    <cellStyle name="常规 2 3 11 3" xfId="17449" xr:uid="{00000000-0005-0000-0000-0000BA220000}"/>
    <cellStyle name="常规 2 3 11 4" xfId="17450" xr:uid="{00000000-0005-0000-0000-0000BB220000}"/>
    <cellStyle name="常规 2 3 12" xfId="17451" xr:uid="{00000000-0005-0000-0000-0000BC220000}"/>
    <cellStyle name="常规 2 3 12 2" xfId="17452" xr:uid="{00000000-0005-0000-0000-0000BD220000}"/>
    <cellStyle name="常规 2 3 12 3" xfId="17453" xr:uid="{00000000-0005-0000-0000-0000BE220000}"/>
    <cellStyle name="常规 2 3 12 4" xfId="17454" xr:uid="{00000000-0005-0000-0000-0000BF220000}"/>
    <cellStyle name="常规 2 3 13" xfId="17455" xr:uid="{00000000-0005-0000-0000-0000C0220000}"/>
    <cellStyle name="常规 2 3 13 2" xfId="17456" xr:uid="{00000000-0005-0000-0000-0000C1220000}"/>
    <cellStyle name="常规 2 3 13 3" xfId="17457" xr:uid="{00000000-0005-0000-0000-0000C2220000}"/>
    <cellStyle name="常规 2 3 13 4" xfId="17458" xr:uid="{00000000-0005-0000-0000-0000C3220000}"/>
    <cellStyle name="常规 2 3 14" xfId="17459" xr:uid="{00000000-0005-0000-0000-0000C4220000}"/>
    <cellStyle name="常规 2 3 14 2" xfId="17460" xr:uid="{00000000-0005-0000-0000-0000C5220000}"/>
    <cellStyle name="常规 2 3 14 3" xfId="17461" xr:uid="{00000000-0005-0000-0000-0000C6220000}"/>
    <cellStyle name="常规 2 3 14 4" xfId="17462" xr:uid="{00000000-0005-0000-0000-0000C7220000}"/>
    <cellStyle name="常规 2 3 15" xfId="17463" xr:uid="{00000000-0005-0000-0000-0000C8220000}"/>
    <cellStyle name="常规 2 3 15 2" xfId="17464" xr:uid="{00000000-0005-0000-0000-0000C9220000}"/>
    <cellStyle name="常规 2 3 15 3" xfId="17465" xr:uid="{00000000-0005-0000-0000-0000CA220000}"/>
    <cellStyle name="常规 2 3 15 4" xfId="17466" xr:uid="{00000000-0005-0000-0000-0000CB220000}"/>
    <cellStyle name="常规 2 3 16" xfId="17467" xr:uid="{00000000-0005-0000-0000-0000CC220000}"/>
    <cellStyle name="常规 2 3 16 2" xfId="17468" xr:uid="{00000000-0005-0000-0000-0000CD220000}"/>
    <cellStyle name="常规 2 3 16 3" xfId="17469" xr:uid="{00000000-0005-0000-0000-0000CE220000}"/>
    <cellStyle name="常规 2 3 16 4" xfId="17470" xr:uid="{00000000-0005-0000-0000-0000CF220000}"/>
    <cellStyle name="常规 2 3 17" xfId="17471" xr:uid="{00000000-0005-0000-0000-0000D0220000}"/>
    <cellStyle name="常规 2 3 17 2" xfId="17472" xr:uid="{00000000-0005-0000-0000-0000D1220000}"/>
    <cellStyle name="常规 2 3 17 3" xfId="17473" xr:uid="{00000000-0005-0000-0000-0000D2220000}"/>
    <cellStyle name="常规 2 3 17 4" xfId="17474" xr:uid="{00000000-0005-0000-0000-0000D3220000}"/>
    <cellStyle name="常规 2 3 18" xfId="17475" xr:uid="{00000000-0005-0000-0000-0000D4220000}"/>
    <cellStyle name="常规 2 3 18 2" xfId="17476" xr:uid="{00000000-0005-0000-0000-0000D5220000}"/>
    <cellStyle name="常规 2 3 18 3" xfId="17477" xr:uid="{00000000-0005-0000-0000-0000D6220000}"/>
    <cellStyle name="常规 2 3 18 4" xfId="17478" xr:uid="{00000000-0005-0000-0000-0000D7220000}"/>
    <cellStyle name="常规 2 3 19" xfId="17479" xr:uid="{00000000-0005-0000-0000-0000D8220000}"/>
    <cellStyle name="常规 2 3 19 2" xfId="17480" xr:uid="{00000000-0005-0000-0000-0000D9220000}"/>
    <cellStyle name="常规 2 3 19 3" xfId="17481" xr:uid="{00000000-0005-0000-0000-0000DA220000}"/>
    <cellStyle name="常规 2 3 19 4" xfId="17482" xr:uid="{00000000-0005-0000-0000-0000DB220000}"/>
    <cellStyle name="常规 2 3 2" xfId="109" xr:uid="{00000000-0005-0000-0000-0000DC220000}"/>
    <cellStyle name="常规 2 3 2 10" xfId="17483" xr:uid="{00000000-0005-0000-0000-0000DD220000}"/>
    <cellStyle name="常规 2 3 2 10 2" xfId="17484" xr:uid="{00000000-0005-0000-0000-0000DE220000}"/>
    <cellStyle name="常规 2 3 2 10 3" xfId="17485" xr:uid="{00000000-0005-0000-0000-0000DF220000}"/>
    <cellStyle name="常规 2 3 2 10 4" xfId="17486" xr:uid="{00000000-0005-0000-0000-0000E0220000}"/>
    <cellStyle name="常规 2 3 2 11" xfId="17487" xr:uid="{00000000-0005-0000-0000-0000E1220000}"/>
    <cellStyle name="常规 2 3 2 11 2" xfId="17488" xr:uid="{00000000-0005-0000-0000-0000E2220000}"/>
    <cellStyle name="常规 2 3 2 11 3" xfId="17489" xr:uid="{00000000-0005-0000-0000-0000E3220000}"/>
    <cellStyle name="常规 2 3 2 11 4" xfId="17490" xr:uid="{00000000-0005-0000-0000-0000E4220000}"/>
    <cellStyle name="常规 2 3 2 12" xfId="17491" xr:uid="{00000000-0005-0000-0000-0000E5220000}"/>
    <cellStyle name="常规 2 3 2 12 2" xfId="17492" xr:uid="{00000000-0005-0000-0000-0000E6220000}"/>
    <cellStyle name="常规 2 3 2 12 3" xfId="17493" xr:uid="{00000000-0005-0000-0000-0000E7220000}"/>
    <cellStyle name="常规 2 3 2 12 4" xfId="17494" xr:uid="{00000000-0005-0000-0000-0000E8220000}"/>
    <cellStyle name="常规 2 3 2 13" xfId="17495" xr:uid="{00000000-0005-0000-0000-0000E9220000}"/>
    <cellStyle name="常规 2 3 2 13 2" xfId="17496" xr:uid="{00000000-0005-0000-0000-0000EA220000}"/>
    <cellStyle name="常规 2 3 2 13 3" xfId="17497" xr:uid="{00000000-0005-0000-0000-0000EB220000}"/>
    <cellStyle name="常规 2 3 2 13 4" xfId="17498" xr:uid="{00000000-0005-0000-0000-0000EC220000}"/>
    <cellStyle name="常规 2 3 2 14" xfId="17499" xr:uid="{00000000-0005-0000-0000-0000ED220000}"/>
    <cellStyle name="常规 2 3 2 14 2" xfId="17500" xr:uid="{00000000-0005-0000-0000-0000EE220000}"/>
    <cellStyle name="常规 2 3 2 14 3" xfId="17501" xr:uid="{00000000-0005-0000-0000-0000EF220000}"/>
    <cellStyle name="常规 2 3 2 14 4" xfId="17502" xr:uid="{00000000-0005-0000-0000-0000F0220000}"/>
    <cellStyle name="常规 2 3 2 15" xfId="17503" xr:uid="{00000000-0005-0000-0000-0000F1220000}"/>
    <cellStyle name="常规 2 3 2 15 2" xfId="17504" xr:uid="{00000000-0005-0000-0000-0000F2220000}"/>
    <cellStyle name="常规 2 3 2 15 3" xfId="17505" xr:uid="{00000000-0005-0000-0000-0000F3220000}"/>
    <cellStyle name="常规 2 3 2 15 4" xfId="17506" xr:uid="{00000000-0005-0000-0000-0000F4220000}"/>
    <cellStyle name="常规 2 3 2 16" xfId="17507" xr:uid="{00000000-0005-0000-0000-0000F5220000}"/>
    <cellStyle name="常规 2 3 2 16 2" xfId="17508" xr:uid="{00000000-0005-0000-0000-0000F6220000}"/>
    <cellStyle name="常规 2 3 2 16 3" xfId="17509" xr:uid="{00000000-0005-0000-0000-0000F7220000}"/>
    <cellStyle name="常规 2 3 2 16 4" xfId="17510" xr:uid="{00000000-0005-0000-0000-0000F8220000}"/>
    <cellStyle name="常规 2 3 2 17" xfId="17511" xr:uid="{00000000-0005-0000-0000-0000F9220000}"/>
    <cellStyle name="常规 2 3 2 17 2" xfId="17512" xr:uid="{00000000-0005-0000-0000-0000FA220000}"/>
    <cellStyle name="常规 2 3 2 17 3" xfId="17513" xr:uid="{00000000-0005-0000-0000-0000FB220000}"/>
    <cellStyle name="常规 2 3 2 17 4" xfId="17514" xr:uid="{00000000-0005-0000-0000-0000FC220000}"/>
    <cellStyle name="常规 2 3 2 18" xfId="17515" xr:uid="{00000000-0005-0000-0000-0000FD220000}"/>
    <cellStyle name="常规 2 3 2 18 2" xfId="17516" xr:uid="{00000000-0005-0000-0000-0000FE220000}"/>
    <cellStyle name="常规 2 3 2 18 3" xfId="17517" xr:uid="{00000000-0005-0000-0000-0000FF220000}"/>
    <cellStyle name="常规 2 3 2 18 4" xfId="17518" xr:uid="{00000000-0005-0000-0000-000000230000}"/>
    <cellStyle name="常规 2 3 2 19" xfId="17519" xr:uid="{00000000-0005-0000-0000-000001230000}"/>
    <cellStyle name="常规 2 3 2 19 2" xfId="17520" xr:uid="{00000000-0005-0000-0000-000002230000}"/>
    <cellStyle name="常规 2 3 2 19 3" xfId="17521" xr:uid="{00000000-0005-0000-0000-000003230000}"/>
    <cellStyle name="常规 2 3 2 19 4" xfId="17522" xr:uid="{00000000-0005-0000-0000-000004230000}"/>
    <cellStyle name="常规 2 3 2 2" xfId="380" xr:uid="{00000000-0005-0000-0000-000005230000}"/>
    <cellStyle name="常规 2 3 2 2 10" xfId="17523" xr:uid="{00000000-0005-0000-0000-000006230000}"/>
    <cellStyle name="常规 2 3 2 2 10 2" xfId="17524" xr:uid="{00000000-0005-0000-0000-000007230000}"/>
    <cellStyle name="常规 2 3 2 2 10 3" xfId="17525" xr:uid="{00000000-0005-0000-0000-000008230000}"/>
    <cellStyle name="常规 2 3 2 2 10 4" xfId="17526" xr:uid="{00000000-0005-0000-0000-000009230000}"/>
    <cellStyle name="常规 2 3 2 2 11" xfId="17527" xr:uid="{00000000-0005-0000-0000-00000A230000}"/>
    <cellStyle name="常规 2 3 2 2 11 2" xfId="17528" xr:uid="{00000000-0005-0000-0000-00000B230000}"/>
    <cellStyle name="常规 2 3 2 2 11 3" xfId="17529" xr:uid="{00000000-0005-0000-0000-00000C230000}"/>
    <cellStyle name="常规 2 3 2 2 11 4" xfId="17530" xr:uid="{00000000-0005-0000-0000-00000D230000}"/>
    <cellStyle name="常规 2 3 2 2 12" xfId="17531" xr:uid="{00000000-0005-0000-0000-00000E230000}"/>
    <cellStyle name="常规 2 3 2 2 12 2" xfId="17532" xr:uid="{00000000-0005-0000-0000-00000F230000}"/>
    <cellStyle name="常规 2 3 2 2 12 3" xfId="17533" xr:uid="{00000000-0005-0000-0000-000010230000}"/>
    <cellStyle name="常规 2 3 2 2 12 4" xfId="17534" xr:uid="{00000000-0005-0000-0000-000011230000}"/>
    <cellStyle name="常规 2 3 2 2 13" xfId="17535" xr:uid="{00000000-0005-0000-0000-000012230000}"/>
    <cellStyle name="常规 2 3 2 2 13 2" xfId="17536" xr:uid="{00000000-0005-0000-0000-000013230000}"/>
    <cellStyle name="常规 2 3 2 2 13 3" xfId="17537" xr:uid="{00000000-0005-0000-0000-000014230000}"/>
    <cellStyle name="常规 2 3 2 2 13 4" xfId="17538" xr:uid="{00000000-0005-0000-0000-000015230000}"/>
    <cellStyle name="常规 2 3 2 2 14" xfId="17539" xr:uid="{00000000-0005-0000-0000-000016230000}"/>
    <cellStyle name="常规 2 3 2 2 14 2" xfId="17540" xr:uid="{00000000-0005-0000-0000-000017230000}"/>
    <cellStyle name="常规 2 3 2 2 14 3" xfId="17541" xr:uid="{00000000-0005-0000-0000-000018230000}"/>
    <cellStyle name="常规 2 3 2 2 14 4" xfId="17542" xr:uid="{00000000-0005-0000-0000-000019230000}"/>
    <cellStyle name="常规 2 3 2 2 15" xfId="17543" xr:uid="{00000000-0005-0000-0000-00001A230000}"/>
    <cellStyle name="常规 2 3 2 2 15 2" xfId="17544" xr:uid="{00000000-0005-0000-0000-00001B230000}"/>
    <cellStyle name="常规 2 3 2 2 15 3" xfId="17545" xr:uid="{00000000-0005-0000-0000-00001C230000}"/>
    <cellStyle name="常规 2 3 2 2 15 4" xfId="17546" xr:uid="{00000000-0005-0000-0000-00001D230000}"/>
    <cellStyle name="常规 2 3 2 2 16" xfId="17547" xr:uid="{00000000-0005-0000-0000-00001E230000}"/>
    <cellStyle name="常规 2 3 2 2 16 2" xfId="17548" xr:uid="{00000000-0005-0000-0000-00001F230000}"/>
    <cellStyle name="常规 2 3 2 2 16 3" xfId="17549" xr:uid="{00000000-0005-0000-0000-000020230000}"/>
    <cellStyle name="常规 2 3 2 2 16 4" xfId="17550" xr:uid="{00000000-0005-0000-0000-000021230000}"/>
    <cellStyle name="常规 2 3 2 2 17" xfId="17551" xr:uid="{00000000-0005-0000-0000-000022230000}"/>
    <cellStyle name="常规 2 3 2 2 18" xfId="17552" xr:uid="{00000000-0005-0000-0000-000023230000}"/>
    <cellStyle name="常规 2 3 2 2 19" xfId="17553" xr:uid="{00000000-0005-0000-0000-000024230000}"/>
    <cellStyle name="常规 2 3 2 2 2" xfId="3351" xr:uid="{00000000-0005-0000-0000-000025230000}"/>
    <cellStyle name="常规 2 3 2 2 2 2" xfId="3352" xr:uid="{00000000-0005-0000-0000-000026230000}"/>
    <cellStyle name="常规 2 3 2 2 2 2 2" xfId="3353" xr:uid="{00000000-0005-0000-0000-000027230000}"/>
    <cellStyle name="常规 2 3 2 2 2 2 2 2" xfId="11657" xr:uid="{00000000-0005-0000-0000-000028230000}"/>
    <cellStyle name="常规 2 3 2 2 2 2 2 3" xfId="8473" xr:uid="{00000000-0005-0000-0000-000029230000}"/>
    <cellStyle name="常规 2 3 2 2 2 2 2 4" xfId="28047" xr:uid="{00000000-0005-0000-0000-00002A230000}"/>
    <cellStyle name="常规 2 3 2 2 2 2 3" xfId="3354" xr:uid="{00000000-0005-0000-0000-00002B230000}"/>
    <cellStyle name="常规 2 3 2 2 2 2 3 2" xfId="11658" xr:uid="{00000000-0005-0000-0000-00002C230000}"/>
    <cellStyle name="常规 2 3 2 2 2 2 4" xfId="28046" xr:uid="{00000000-0005-0000-0000-00002D230000}"/>
    <cellStyle name="常规 2 3 2 2 2 3" xfId="3355" xr:uid="{00000000-0005-0000-0000-00002E230000}"/>
    <cellStyle name="常规 2 3 2 2 2 3 2" xfId="11659" xr:uid="{00000000-0005-0000-0000-00002F230000}"/>
    <cellStyle name="常规 2 3 2 2 2 3 3" xfId="8474" xr:uid="{00000000-0005-0000-0000-000030230000}"/>
    <cellStyle name="常规 2 3 2 2 2 3 4" xfId="28048" xr:uid="{00000000-0005-0000-0000-000031230000}"/>
    <cellStyle name="常规 2 3 2 2 2 4" xfId="3356" xr:uid="{00000000-0005-0000-0000-000032230000}"/>
    <cellStyle name="常规 2 3 2 2 2 4 2" xfId="11660" xr:uid="{00000000-0005-0000-0000-000033230000}"/>
    <cellStyle name="常规 2 3 2 2 2 5" xfId="28045" xr:uid="{00000000-0005-0000-0000-000034230000}"/>
    <cellStyle name="常规 2 3 2 2 20" xfId="27450" xr:uid="{00000000-0005-0000-0000-000035230000}"/>
    <cellStyle name="常规 2 3 2 2 21" xfId="28044" xr:uid="{00000000-0005-0000-0000-000036230000}"/>
    <cellStyle name="常规 2 3 2 2 3" xfId="3357" xr:uid="{00000000-0005-0000-0000-000037230000}"/>
    <cellStyle name="常规 2 3 2 2 3 2" xfId="3358" xr:uid="{00000000-0005-0000-0000-000038230000}"/>
    <cellStyle name="常规 2 3 2 2 3 2 2" xfId="11661" xr:uid="{00000000-0005-0000-0000-000039230000}"/>
    <cellStyle name="常规 2 3 2 2 3 2 3" xfId="8475" xr:uid="{00000000-0005-0000-0000-00003A230000}"/>
    <cellStyle name="常规 2 3 2 2 3 2 4" xfId="28050" xr:uid="{00000000-0005-0000-0000-00003B230000}"/>
    <cellStyle name="常规 2 3 2 2 3 3" xfId="3359" xr:uid="{00000000-0005-0000-0000-00003C230000}"/>
    <cellStyle name="常规 2 3 2 2 3 3 2" xfId="11662" xr:uid="{00000000-0005-0000-0000-00003D230000}"/>
    <cellStyle name="常规 2 3 2 2 3 4" xfId="17554" xr:uid="{00000000-0005-0000-0000-00003E230000}"/>
    <cellStyle name="常规 2 3 2 2 3 5" xfId="28049" xr:uid="{00000000-0005-0000-0000-00003F230000}"/>
    <cellStyle name="常规 2 3 2 2 4" xfId="3360" xr:uid="{00000000-0005-0000-0000-000040230000}"/>
    <cellStyle name="常规 2 3 2 2 4 2" xfId="3361" xr:uid="{00000000-0005-0000-0000-000041230000}"/>
    <cellStyle name="常规 2 3 2 2 4 2 2" xfId="11663" xr:uid="{00000000-0005-0000-0000-000042230000}"/>
    <cellStyle name="常规 2 3 2 2 4 2 3" xfId="8476" xr:uid="{00000000-0005-0000-0000-000043230000}"/>
    <cellStyle name="常规 2 3 2 2 4 2 4" xfId="28052" xr:uid="{00000000-0005-0000-0000-000044230000}"/>
    <cellStyle name="常规 2 3 2 2 4 3" xfId="3362" xr:uid="{00000000-0005-0000-0000-000045230000}"/>
    <cellStyle name="常规 2 3 2 2 4 3 2" xfId="11664" xr:uid="{00000000-0005-0000-0000-000046230000}"/>
    <cellStyle name="常规 2 3 2 2 4 4" xfId="17555" xr:uid="{00000000-0005-0000-0000-000047230000}"/>
    <cellStyle name="常规 2 3 2 2 4 5" xfId="28051" xr:uid="{00000000-0005-0000-0000-000048230000}"/>
    <cellStyle name="常规 2 3 2 2 5" xfId="3363" xr:uid="{00000000-0005-0000-0000-000049230000}"/>
    <cellStyle name="常规 2 3 2 2 5 2" xfId="11665" xr:uid="{00000000-0005-0000-0000-00004A230000}"/>
    <cellStyle name="常规 2 3 2 2 5 3" xfId="8477" xr:uid="{00000000-0005-0000-0000-00004B230000}"/>
    <cellStyle name="常规 2 3 2 2 5 4" xfId="17556" xr:uid="{00000000-0005-0000-0000-00004C230000}"/>
    <cellStyle name="常规 2 3 2 2 5 5" xfId="28053" xr:uid="{00000000-0005-0000-0000-00004D230000}"/>
    <cellStyle name="常规 2 3 2 2 6" xfId="17557" xr:uid="{00000000-0005-0000-0000-00004E230000}"/>
    <cellStyle name="常规 2 3 2 2 6 2" xfId="17558" xr:uid="{00000000-0005-0000-0000-00004F230000}"/>
    <cellStyle name="常规 2 3 2 2 6 3" xfId="17559" xr:uid="{00000000-0005-0000-0000-000050230000}"/>
    <cellStyle name="常规 2 3 2 2 6 4" xfId="17560" xr:uid="{00000000-0005-0000-0000-000051230000}"/>
    <cellStyle name="常规 2 3 2 2 7" xfId="17561" xr:uid="{00000000-0005-0000-0000-000052230000}"/>
    <cellStyle name="常规 2 3 2 2 7 2" xfId="17562" xr:uid="{00000000-0005-0000-0000-000053230000}"/>
    <cellStyle name="常规 2 3 2 2 7 3" xfId="17563" xr:uid="{00000000-0005-0000-0000-000054230000}"/>
    <cellStyle name="常规 2 3 2 2 7 4" xfId="17564" xr:uid="{00000000-0005-0000-0000-000055230000}"/>
    <cellStyle name="常规 2 3 2 2 8" xfId="17565" xr:uid="{00000000-0005-0000-0000-000056230000}"/>
    <cellStyle name="常规 2 3 2 2 8 2" xfId="17566" xr:uid="{00000000-0005-0000-0000-000057230000}"/>
    <cellStyle name="常规 2 3 2 2 8 3" xfId="17567" xr:uid="{00000000-0005-0000-0000-000058230000}"/>
    <cellStyle name="常规 2 3 2 2 8 4" xfId="17568" xr:uid="{00000000-0005-0000-0000-000059230000}"/>
    <cellStyle name="常规 2 3 2 2 9" xfId="17569" xr:uid="{00000000-0005-0000-0000-00005A230000}"/>
    <cellStyle name="常规 2 3 2 2 9 2" xfId="17570" xr:uid="{00000000-0005-0000-0000-00005B230000}"/>
    <cellStyle name="常规 2 3 2 2 9 3" xfId="17571" xr:uid="{00000000-0005-0000-0000-00005C230000}"/>
    <cellStyle name="常规 2 3 2 2 9 4" xfId="17572" xr:uid="{00000000-0005-0000-0000-00005D230000}"/>
    <cellStyle name="常规 2 3 2 20" xfId="17573" xr:uid="{00000000-0005-0000-0000-00005E230000}"/>
    <cellStyle name="常规 2 3 2 20 2" xfId="17574" xr:uid="{00000000-0005-0000-0000-00005F230000}"/>
    <cellStyle name="常规 2 3 2 20 3" xfId="17575" xr:uid="{00000000-0005-0000-0000-000060230000}"/>
    <cellStyle name="常规 2 3 2 20 4" xfId="17576" xr:uid="{00000000-0005-0000-0000-000061230000}"/>
    <cellStyle name="常规 2 3 2 21" xfId="17577" xr:uid="{00000000-0005-0000-0000-000062230000}"/>
    <cellStyle name="常规 2 3 2 21 2" xfId="17578" xr:uid="{00000000-0005-0000-0000-000063230000}"/>
    <cellStyle name="常规 2 3 2 21 3" xfId="17579" xr:uid="{00000000-0005-0000-0000-000064230000}"/>
    <cellStyle name="常规 2 3 2 21 4" xfId="17580" xr:uid="{00000000-0005-0000-0000-000065230000}"/>
    <cellStyle name="常规 2 3 2 22" xfId="17581" xr:uid="{00000000-0005-0000-0000-000066230000}"/>
    <cellStyle name="常规 2 3 2 22 2" xfId="17582" xr:uid="{00000000-0005-0000-0000-000067230000}"/>
    <cellStyle name="常规 2 3 2 22 3" xfId="17583" xr:uid="{00000000-0005-0000-0000-000068230000}"/>
    <cellStyle name="常规 2 3 2 22 4" xfId="17584" xr:uid="{00000000-0005-0000-0000-000069230000}"/>
    <cellStyle name="常规 2 3 2 23" xfId="17585" xr:uid="{00000000-0005-0000-0000-00006A230000}"/>
    <cellStyle name="常规 2 3 2 23 2" xfId="17586" xr:uid="{00000000-0005-0000-0000-00006B230000}"/>
    <cellStyle name="常规 2 3 2 23 3" xfId="17587" xr:uid="{00000000-0005-0000-0000-00006C230000}"/>
    <cellStyle name="常规 2 3 2 23 4" xfId="17588" xr:uid="{00000000-0005-0000-0000-00006D230000}"/>
    <cellStyle name="常规 2 3 2 24" xfId="17589" xr:uid="{00000000-0005-0000-0000-00006E230000}"/>
    <cellStyle name="常规 2 3 2 24 2" xfId="17590" xr:uid="{00000000-0005-0000-0000-00006F230000}"/>
    <cellStyle name="常规 2 3 2 24 3" xfId="17591" xr:uid="{00000000-0005-0000-0000-000070230000}"/>
    <cellStyle name="常规 2 3 2 24 4" xfId="17592" xr:uid="{00000000-0005-0000-0000-000071230000}"/>
    <cellStyle name="常规 2 3 2 25" xfId="17593" xr:uid="{00000000-0005-0000-0000-000072230000}"/>
    <cellStyle name="常规 2 3 2 25 2" xfId="17594" xr:uid="{00000000-0005-0000-0000-000073230000}"/>
    <cellStyle name="常规 2 3 2 25 3" xfId="17595" xr:uid="{00000000-0005-0000-0000-000074230000}"/>
    <cellStyle name="常规 2 3 2 25 4" xfId="17596" xr:uid="{00000000-0005-0000-0000-000075230000}"/>
    <cellStyle name="常规 2 3 2 26" xfId="17597" xr:uid="{00000000-0005-0000-0000-000076230000}"/>
    <cellStyle name="常规 2 3 2 26 2" xfId="17598" xr:uid="{00000000-0005-0000-0000-000077230000}"/>
    <cellStyle name="常规 2 3 2 26 3" xfId="17599" xr:uid="{00000000-0005-0000-0000-000078230000}"/>
    <cellStyle name="常规 2 3 2 26 4" xfId="17600" xr:uid="{00000000-0005-0000-0000-000079230000}"/>
    <cellStyle name="常规 2 3 2 27" xfId="17601" xr:uid="{00000000-0005-0000-0000-00007A230000}"/>
    <cellStyle name="常规 2 3 2 27 2" xfId="17602" xr:uid="{00000000-0005-0000-0000-00007B230000}"/>
    <cellStyle name="常规 2 3 2 27 3" xfId="17603" xr:uid="{00000000-0005-0000-0000-00007C230000}"/>
    <cellStyle name="常规 2 3 2 27 4" xfId="17604" xr:uid="{00000000-0005-0000-0000-00007D230000}"/>
    <cellStyle name="常规 2 3 2 28" xfId="17605" xr:uid="{00000000-0005-0000-0000-00007E230000}"/>
    <cellStyle name="常规 2 3 2 28 2" xfId="17606" xr:uid="{00000000-0005-0000-0000-00007F230000}"/>
    <cellStyle name="常规 2 3 2 28 3" xfId="17607" xr:uid="{00000000-0005-0000-0000-000080230000}"/>
    <cellStyle name="常规 2 3 2 28 4" xfId="17608" xr:uid="{00000000-0005-0000-0000-000081230000}"/>
    <cellStyle name="常规 2 3 2 29" xfId="17609" xr:uid="{00000000-0005-0000-0000-000082230000}"/>
    <cellStyle name="常规 2 3 2 29 2" xfId="17610" xr:uid="{00000000-0005-0000-0000-000083230000}"/>
    <cellStyle name="常规 2 3 2 29 3" xfId="17611" xr:uid="{00000000-0005-0000-0000-000084230000}"/>
    <cellStyle name="常规 2 3 2 29 4" xfId="17612" xr:uid="{00000000-0005-0000-0000-000085230000}"/>
    <cellStyle name="常规 2 3 2 3" xfId="3364" xr:uid="{00000000-0005-0000-0000-000086230000}"/>
    <cellStyle name="常规 2 3 2 3 2" xfId="3365" xr:uid="{00000000-0005-0000-0000-000087230000}"/>
    <cellStyle name="常规 2 3 2 3 2 2" xfId="3366" xr:uid="{00000000-0005-0000-0000-000088230000}"/>
    <cellStyle name="常规 2 3 2 3 2 2 2" xfId="11666" xr:uid="{00000000-0005-0000-0000-000089230000}"/>
    <cellStyle name="常规 2 3 2 3 2 2 3" xfId="8478" xr:uid="{00000000-0005-0000-0000-00008A230000}"/>
    <cellStyle name="常规 2 3 2 3 2 3" xfId="3367" xr:uid="{00000000-0005-0000-0000-00008B230000}"/>
    <cellStyle name="常规 2 3 2 3 2 3 2" xfId="11667" xr:uid="{00000000-0005-0000-0000-00008C230000}"/>
    <cellStyle name="常规 2 3 2 3 2 4" xfId="28055" xr:uid="{00000000-0005-0000-0000-00008D230000}"/>
    <cellStyle name="常规 2 3 2 3 3" xfId="3368" xr:uid="{00000000-0005-0000-0000-00008E230000}"/>
    <cellStyle name="常规 2 3 2 3 3 2" xfId="11668" xr:uid="{00000000-0005-0000-0000-00008F230000}"/>
    <cellStyle name="常规 2 3 2 3 3 3" xfId="8479" xr:uid="{00000000-0005-0000-0000-000090230000}"/>
    <cellStyle name="常规 2 3 2 3 4" xfId="3369" xr:uid="{00000000-0005-0000-0000-000091230000}"/>
    <cellStyle name="常规 2 3 2 3 4 2" xfId="11669" xr:uid="{00000000-0005-0000-0000-000092230000}"/>
    <cellStyle name="常规 2 3 2 3 5" xfId="28054" xr:uid="{00000000-0005-0000-0000-000093230000}"/>
    <cellStyle name="常规 2 3 2 30" xfId="17613" xr:uid="{00000000-0005-0000-0000-000094230000}"/>
    <cellStyle name="常规 2 3 2 30 2" xfId="17614" xr:uid="{00000000-0005-0000-0000-000095230000}"/>
    <cellStyle name="常规 2 3 2 30 3" xfId="17615" xr:uid="{00000000-0005-0000-0000-000096230000}"/>
    <cellStyle name="常规 2 3 2 30 4" xfId="17616" xr:uid="{00000000-0005-0000-0000-000097230000}"/>
    <cellStyle name="常规 2 3 2 31" xfId="17617" xr:uid="{00000000-0005-0000-0000-000098230000}"/>
    <cellStyle name="常规 2 3 2 31 2" xfId="17618" xr:uid="{00000000-0005-0000-0000-000099230000}"/>
    <cellStyle name="常规 2 3 2 31 3" xfId="17619" xr:uid="{00000000-0005-0000-0000-00009A230000}"/>
    <cellStyle name="常规 2 3 2 31 4" xfId="17620" xr:uid="{00000000-0005-0000-0000-00009B230000}"/>
    <cellStyle name="常规 2 3 2 32" xfId="17621" xr:uid="{00000000-0005-0000-0000-00009C230000}"/>
    <cellStyle name="常规 2 3 2 32 2" xfId="17622" xr:uid="{00000000-0005-0000-0000-00009D230000}"/>
    <cellStyle name="常规 2 3 2 32 3" xfId="17623" xr:uid="{00000000-0005-0000-0000-00009E230000}"/>
    <cellStyle name="常规 2 3 2 32 4" xfId="17624" xr:uid="{00000000-0005-0000-0000-00009F230000}"/>
    <cellStyle name="常规 2 3 2 33" xfId="17625" xr:uid="{00000000-0005-0000-0000-0000A0230000}"/>
    <cellStyle name="常规 2 3 2 33 2" xfId="17626" xr:uid="{00000000-0005-0000-0000-0000A1230000}"/>
    <cellStyle name="常规 2 3 2 33 3" xfId="17627" xr:uid="{00000000-0005-0000-0000-0000A2230000}"/>
    <cellStyle name="常规 2 3 2 33 4" xfId="17628" xr:uid="{00000000-0005-0000-0000-0000A3230000}"/>
    <cellStyle name="常规 2 3 2 34" xfId="17629" xr:uid="{00000000-0005-0000-0000-0000A4230000}"/>
    <cellStyle name="常规 2 3 2 34 2" xfId="17630" xr:uid="{00000000-0005-0000-0000-0000A5230000}"/>
    <cellStyle name="常规 2 3 2 34 3" xfId="17631" xr:uid="{00000000-0005-0000-0000-0000A6230000}"/>
    <cellStyle name="常规 2 3 2 34 4" xfId="17632" xr:uid="{00000000-0005-0000-0000-0000A7230000}"/>
    <cellStyle name="常规 2 3 2 35" xfId="17633" xr:uid="{00000000-0005-0000-0000-0000A8230000}"/>
    <cellStyle name="常规 2 3 2 35 2" xfId="17634" xr:uid="{00000000-0005-0000-0000-0000A9230000}"/>
    <cellStyle name="常规 2 3 2 35 3" xfId="17635" xr:uid="{00000000-0005-0000-0000-0000AA230000}"/>
    <cellStyle name="常规 2 3 2 35 4" xfId="17636" xr:uid="{00000000-0005-0000-0000-0000AB230000}"/>
    <cellStyle name="常规 2 3 2 36" xfId="17637" xr:uid="{00000000-0005-0000-0000-0000AC230000}"/>
    <cellStyle name="常规 2 3 2 36 2" xfId="17638" xr:uid="{00000000-0005-0000-0000-0000AD230000}"/>
    <cellStyle name="常规 2 3 2 36 3" xfId="17639" xr:uid="{00000000-0005-0000-0000-0000AE230000}"/>
    <cellStyle name="常规 2 3 2 36 4" xfId="17640" xr:uid="{00000000-0005-0000-0000-0000AF230000}"/>
    <cellStyle name="常规 2 3 2 37" xfId="17641" xr:uid="{00000000-0005-0000-0000-0000B0230000}"/>
    <cellStyle name="常规 2 3 2 37 2" xfId="17642" xr:uid="{00000000-0005-0000-0000-0000B1230000}"/>
    <cellStyle name="常规 2 3 2 37 3" xfId="17643" xr:uid="{00000000-0005-0000-0000-0000B2230000}"/>
    <cellStyle name="常规 2 3 2 37 4" xfId="17644" xr:uid="{00000000-0005-0000-0000-0000B3230000}"/>
    <cellStyle name="常规 2 3 2 38" xfId="17645" xr:uid="{00000000-0005-0000-0000-0000B4230000}"/>
    <cellStyle name="常规 2 3 2 38 2" xfId="17646" xr:uid="{00000000-0005-0000-0000-0000B5230000}"/>
    <cellStyle name="常规 2 3 2 38 3" xfId="17647" xr:uid="{00000000-0005-0000-0000-0000B6230000}"/>
    <cellStyle name="常规 2 3 2 38 4" xfId="17648" xr:uid="{00000000-0005-0000-0000-0000B7230000}"/>
    <cellStyle name="常规 2 3 2 39" xfId="17649" xr:uid="{00000000-0005-0000-0000-0000B8230000}"/>
    <cellStyle name="常规 2 3 2 39 2" xfId="17650" xr:uid="{00000000-0005-0000-0000-0000B9230000}"/>
    <cellStyle name="常规 2 3 2 39 3" xfId="17651" xr:uid="{00000000-0005-0000-0000-0000BA230000}"/>
    <cellStyle name="常规 2 3 2 39 4" xfId="17652" xr:uid="{00000000-0005-0000-0000-0000BB230000}"/>
    <cellStyle name="常规 2 3 2 4" xfId="3370" xr:uid="{00000000-0005-0000-0000-0000BC230000}"/>
    <cellStyle name="常规 2 3 2 4 2" xfId="3371" xr:uid="{00000000-0005-0000-0000-0000BD230000}"/>
    <cellStyle name="常规 2 3 2 4 2 2" xfId="11670" xr:uid="{00000000-0005-0000-0000-0000BE230000}"/>
    <cellStyle name="常规 2 3 2 4 2 3" xfId="8480" xr:uid="{00000000-0005-0000-0000-0000BF230000}"/>
    <cellStyle name="常规 2 3 2 4 2 4" xfId="28057" xr:uid="{00000000-0005-0000-0000-0000C0230000}"/>
    <cellStyle name="常规 2 3 2 4 3" xfId="3372" xr:uid="{00000000-0005-0000-0000-0000C1230000}"/>
    <cellStyle name="常规 2 3 2 4 3 2" xfId="11671" xr:uid="{00000000-0005-0000-0000-0000C2230000}"/>
    <cellStyle name="常规 2 3 2 4 4" xfId="17653" xr:uid="{00000000-0005-0000-0000-0000C3230000}"/>
    <cellStyle name="常规 2 3 2 4 5" xfId="28056" xr:uid="{00000000-0005-0000-0000-0000C4230000}"/>
    <cellStyle name="常规 2 3 2 40" xfId="17654" xr:uid="{00000000-0005-0000-0000-0000C5230000}"/>
    <cellStyle name="常规 2 3 2 40 2" xfId="17655" xr:uid="{00000000-0005-0000-0000-0000C6230000}"/>
    <cellStyle name="常规 2 3 2 40 3" xfId="17656" xr:uid="{00000000-0005-0000-0000-0000C7230000}"/>
    <cellStyle name="常规 2 3 2 40 4" xfId="17657" xr:uid="{00000000-0005-0000-0000-0000C8230000}"/>
    <cellStyle name="常规 2 3 2 41" xfId="17658" xr:uid="{00000000-0005-0000-0000-0000C9230000}"/>
    <cellStyle name="常规 2 3 2 41 2" xfId="17659" xr:uid="{00000000-0005-0000-0000-0000CA230000}"/>
    <cellStyle name="常规 2 3 2 41 3" xfId="17660" xr:uid="{00000000-0005-0000-0000-0000CB230000}"/>
    <cellStyle name="常规 2 3 2 41 4" xfId="17661" xr:uid="{00000000-0005-0000-0000-0000CC230000}"/>
    <cellStyle name="常规 2 3 2 42" xfId="17662" xr:uid="{00000000-0005-0000-0000-0000CD230000}"/>
    <cellStyle name="常规 2 3 2 42 2" xfId="17663" xr:uid="{00000000-0005-0000-0000-0000CE230000}"/>
    <cellStyle name="常规 2 3 2 42 3" xfId="17664" xr:uid="{00000000-0005-0000-0000-0000CF230000}"/>
    <cellStyle name="常规 2 3 2 42 4" xfId="17665" xr:uid="{00000000-0005-0000-0000-0000D0230000}"/>
    <cellStyle name="常规 2 3 2 43" xfId="17666" xr:uid="{00000000-0005-0000-0000-0000D1230000}"/>
    <cellStyle name="常规 2 3 2 43 2" xfId="17667" xr:uid="{00000000-0005-0000-0000-0000D2230000}"/>
    <cellStyle name="常规 2 3 2 43 3" xfId="17668" xr:uid="{00000000-0005-0000-0000-0000D3230000}"/>
    <cellStyle name="常规 2 3 2 43 4" xfId="17669" xr:uid="{00000000-0005-0000-0000-0000D4230000}"/>
    <cellStyle name="常规 2 3 2 44" xfId="17670" xr:uid="{00000000-0005-0000-0000-0000D5230000}"/>
    <cellStyle name="常规 2 3 2 44 2" xfId="17671" xr:uid="{00000000-0005-0000-0000-0000D6230000}"/>
    <cellStyle name="常规 2 3 2 44 3" xfId="17672" xr:uid="{00000000-0005-0000-0000-0000D7230000}"/>
    <cellStyle name="常规 2 3 2 44 4" xfId="17673" xr:uid="{00000000-0005-0000-0000-0000D8230000}"/>
    <cellStyle name="常规 2 3 2 45" xfId="17674" xr:uid="{00000000-0005-0000-0000-0000D9230000}"/>
    <cellStyle name="常规 2 3 2 45 2" xfId="17675" xr:uid="{00000000-0005-0000-0000-0000DA230000}"/>
    <cellStyle name="常规 2 3 2 45 3" xfId="17676" xr:uid="{00000000-0005-0000-0000-0000DB230000}"/>
    <cellStyle name="常规 2 3 2 45 4" xfId="17677" xr:uid="{00000000-0005-0000-0000-0000DC230000}"/>
    <cellStyle name="常规 2 3 2 46" xfId="17678" xr:uid="{00000000-0005-0000-0000-0000DD230000}"/>
    <cellStyle name="常规 2 3 2 46 2" xfId="17679" xr:uid="{00000000-0005-0000-0000-0000DE230000}"/>
    <cellStyle name="常规 2 3 2 46 3" xfId="17680" xr:uid="{00000000-0005-0000-0000-0000DF230000}"/>
    <cellStyle name="常规 2 3 2 46 4" xfId="17681" xr:uid="{00000000-0005-0000-0000-0000E0230000}"/>
    <cellStyle name="常规 2 3 2 47" xfId="17682" xr:uid="{00000000-0005-0000-0000-0000E1230000}"/>
    <cellStyle name="常规 2 3 2 47 2" xfId="17683" xr:uid="{00000000-0005-0000-0000-0000E2230000}"/>
    <cellStyle name="常规 2 3 2 48" xfId="17684" xr:uid="{00000000-0005-0000-0000-0000E3230000}"/>
    <cellStyle name="常规 2 3 2 49" xfId="17685" xr:uid="{00000000-0005-0000-0000-0000E4230000}"/>
    <cellStyle name="常规 2 3 2 5" xfId="3373" xr:uid="{00000000-0005-0000-0000-0000E5230000}"/>
    <cellStyle name="常规 2 3 2 5 2" xfId="11672" xr:uid="{00000000-0005-0000-0000-0000E6230000}"/>
    <cellStyle name="常规 2 3 2 5 3" xfId="8481" xr:uid="{00000000-0005-0000-0000-0000E7230000}"/>
    <cellStyle name="常规 2 3 2 5 4" xfId="17686" xr:uid="{00000000-0005-0000-0000-0000E8230000}"/>
    <cellStyle name="常规 2 3 2 5 5" xfId="28058" xr:uid="{00000000-0005-0000-0000-0000E9230000}"/>
    <cellStyle name="常规 2 3 2 50" xfId="17687" xr:uid="{00000000-0005-0000-0000-0000EA230000}"/>
    <cellStyle name="常规 2 3 2 51" xfId="28043" xr:uid="{00000000-0005-0000-0000-0000EB230000}"/>
    <cellStyle name="常规 2 3 2 6" xfId="9471" xr:uid="{00000000-0005-0000-0000-0000EC230000}"/>
    <cellStyle name="常规 2 3 2 6 2" xfId="17688" xr:uid="{00000000-0005-0000-0000-0000ED230000}"/>
    <cellStyle name="常规 2 3 2 6 3" xfId="17689" xr:uid="{00000000-0005-0000-0000-0000EE230000}"/>
    <cellStyle name="常规 2 3 2 6 4" xfId="17690" xr:uid="{00000000-0005-0000-0000-0000EF230000}"/>
    <cellStyle name="常规 2 3 2 7" xfId="17691" xr:uid="{00000000-0005-0000-0000-0000F0230000}"/>
    <cellStyle name="常规 2 3 2 7 2" xfId="17692" xr:uid="{00000000-0005-0000-0000-0000F1230000}"/>
    <cellStyle name="常规 2 3 2 7 3" xfId="17693" xr:uid="{00000000-0005-0000-0000-0000F2230000}"/>
    <cellStyle name="常规 2 3 2 7 4" xfId="17694" xr:uid="{00000000-0005-0000-0000-0000F3230000}"/>
    <cellStyle name="常规 2 3 2 8" xfId="17695" xr:uid="{00000000-0005-0000-0000-0000F4230000}"/>
    <cellStyle name="常规 2 3 2 8 2" xfId="17696" xr:uid="{00000000-0005-0000-0000-0000F5230000}"/>
    <cellStyle name="常规 2 3 2 8 3" xfId="17697" xr:uid="{00000000-0005-0000-0000-0000F6230000}"/>
    <cellStyle name="常规 2 3 2 8 4" xfId="17698" xr:uid="{00000000-0005-0000-0000-0000F7230000}"/>
    <cellStyle name="常规 2 3 2 9" xfId="17699" xr:uid="{00000000-0005-0000-0000-0000F8230000}"/>
    <cellStyle name="常规 2 3 2 9 2" xfId="17700" xr:uid="{00000000-0005-0000-0000-0000F9230000}"/>
    <cellStyle name="常规 2 3 2 9 3" xfId="17701" xr:uid="{00000000-0005-0000-0000-0000FA230000}"/>
    <cellStyle name="常规 2 3 2 9 4" xfId="17702" xr:uid="{00000000-0005-0000-0000-0000FB230000}"/>
    <cellStyle name="常规 2 3 20" xfId="17703" xr:uid="{00000000-0005-0000-0000-0000FC230000}"/>
    <cellStyle name="常规 2 3 20 2" xfId="17704" xr:uid="{00000000-0005-0000-0000-0000FD230000}"/>
    <cellStyle name="常规 2 3 20 3" xfId="17705" xr:uid="{00000000-0005-0000-0000-0000FE230000}"/>
    <cellStyle name="常规 2 3 20 4" xfId="17706" xr:uid="{00000000-0005-0000-0000-0000FF230000}"/>
    <cellStyle name="常规 2 3 21" xfId="17707" xr:uid="{00000000-0005-0000-0000-000000240000}"/>
    <cellStyle name="常规 2 3 21 2" xfId="17708" xr:uid="{00000000-0005-0000-0000-000001240000}"/>
    <cellStyle name="常规 2 3 21 3" xfId="17709" xr:uid="{00000000-0005-0000-0000-000002240000}"/>
    <cellStyle name="常规 2 3 21 4" xfId="17710" xr:uid="{00000000-0005-0000-0000-000003240000}"/>
    <cellStyle name="常规 2 3 22" xfId="17711" xr:uid="{00000000-0005-0000-0000-000004240000}"/>
    <cellStyle name="常规 2 3 22 2" xfId="17712" xr:uid="{00000000-0005-0000-0000-000005240000}"/>
    <cellStyle name="常规 2 3 22 3" xfId="17713" xr:uid="{00000000-0005-0000-0000-000006240000}"/>
    <cellStyle name="常规 2 3 22 4" xfId="17714" xr:uid="{00000000-0005-0000-0000-000007240000}"/>
    <cellStyle name="常规 2 3 23" xfId="17715" xr:uid="{00000000-0005-0000-0000-000008240000}"/>
    <cellStyle name="常规 2 3 23 2" xfId="17716" xr:uid="{00000000-0005-0000-0000-000009240000}"/>
    <cellStyle name="常规 2 3 23 3" xfId="17717" xr:uid="{00000000-0005-0000-0000-00000A240000}"/>
    <cellStyle name="常规 2 3 23 4" xfId="17718" xr:uid="{00000000-0005-0000-0000-00000B240000}"/>
    <cellStyle name="常规 2 3 24" xfId="17719" xr:uid="{00000000-0005-0000-0000-00000C240000}"/>
    <cellStyle name="常规 2 3 24 2" xfId="17720" xr:uid="{00000000-0005-0000-0000-00000D240000}"/>
    <cellStyle name="常规 2 3 24 3" xfId="17721" xr:uid="{00000000-0005-0000-0000-00000E240000}"/>
    <cellStyle name="常规 2 3 24 4" xfId="17722" xr:uid="{00000000-0005-0000-0000-00000F240000}"/>
    <cellStyle name="常规 2 3 25" xfId="17723" xr:uid="{00000000-0005-0000-0000-000010240000}"/>
    <cellStyle name="常规 2 3 25 2" xfId="17724" xr:uid="{00000000-0005-0000-0000-000011240000}"/>
    <cellStyle name="常规 2 3 25 3" xfId="17725" xr:uid="{00000000-0005-0000-0000-000012240000}"/>
    <cellStyle name="常规 2 3 25 4" xfId="17726" xr:uid="{00000000-0005-0000-0000-000013240000}"/>
    <cellStyle name="常规 2 3 26" xfId="17727" xr:uid="{00000000-0005-0000-0000-000014240000}"/>
    <cellStyle name="常规 2 3 26 2" xfId="17728" xr:uid="{00000000-0005-0000-0000-000015240000}"/>
    <cellStyle name="常规 2 3 26 3" xfId="17729" xr:uid="{00000000-0005-0000-0000-000016240000}"/>
    <cellStyle name="常规 2 3 26 4" xfId="17730" xr:uid="{00000000-0005-0000-0000-000017240000}"/>
    <cellStyle name="常规 2 3 27" xfId="17731" xr:uid="{00000000-0005-0000-0000-000018240000}"/>
    <cellStyle name="常规 2 3 27 2" xfId="17732" xr:uid="{00000000-0005-0000-0000-000019240000}"/>
    <cellStyle name="常规 2 3 27 3" xfId="17733" xr:uid="{00000000-0005-0000-0000-00001A240000}"/>
    <cellStyle name="常规 2 3 27 4" xfId="17734" xr:uid="{00000000-0005-0000-0000-00001B240000}"/>
    <cellStyle name="常规 2 3 28" xfId="17735" xr:uid="{00000000-0005-0000-0000-00001C240000}"/>
    <cellStyle name="常规 2 3 28 2" xfId="17736" xr:uid="{00000000-0005-0000-0000-00001D240000}"/>
    <cellStyle name="常规 2 3 28 3" xfId="17737" xr:uid="{00000000-0005-0000-0000-00001E240000}"/>
    <cellStyle name="常规 2 3 28 4" xfId="17738" xr:uid="{00000000-0005-0000-0000-00001F240000}"/>
    <cellStyle name="常规 2 3 29" xfId="17739" xr:uid="{00000000-0005-0000-0000-000020240000}"/>
    <cellStyle name="常规 2 3 29 2" xfId="17740" xr:uid="{00000000-0005-0000-0000-000021240000}"/>
    <cellStyle name="常规 2 3 29 3" xfId="17741" xr:uid="{00000000-0005-0000-0000-000022240000}"/>
    <cellStyle name="常规 2 3 29 4" xfId="17742" xr:uid="{00000000-0005-0000-0000-000023240000}"/>
    <cellStyle name="常规 2 3 3" xfId="381" xr:uid="{00000000-0005-0000-0000-000024240000}"/>
    <cellStyle name="常规 2 3 3 10" xfId="17743" xr:uid="{00000000-0005-0000-0000-000025240000}"/>
    <cellStyle name="常规 2 3 3 10 2" xfId="17744" xr:uid="{00000000-0005-0000-0000-000026240000}"/>
    <cellStyle name="常规 2 3 3 10 3" xfId="17745" xr:uid="{00000000-0005-0000-0000-000027240000}"/>
    <cellStyle name="常规 2 3 3 10 4" xfId="17746" xr:uid="{00000000-0005-0000-0000-000028240000}"/>
    <cellStyle name="常规 2 3 3 11" xfId="17747" xr:uid="{00000000-0005-0000-0000-000029240000}"/>
    <cellStyle name="常规 2 3 3 11 2" xfId="17748" xr:uid="{00000000-0005-0000-0000-00002A240000}"/>
    <cellStyle name="常规 2 3 3 11 3" xfId="17749" xr:uid="{00000000-0005-0000-0000-00002B240000}"/>
    <cellStyle name="常规 2 3 3 11 4" xfId="17750" xr:uid="{00000000-0005-0000-0000-00002C240000}"/>
    <cellStyle name="常规 2 3 3 12" xfId="17751" xr:uid="{00000000-0005-0000-0000-00002D240000}"/>
    <cellStyle name="常规 2 3 3 12 2" xfId="17752" xr:uid="{00000000-0005-0000-0000-00002E240000}"/>
    <cellStyle name="常规 2 3 3 12 3" xfId="17753" xr:uid="{00000000-0005-0000-0000-00002F240000}"/>
    <cellStyle name="常规 2 3 3 12 4" xfId="17754" xr:uid="{00000000-0005-0000-0000-000030240000}"/>
    <cellStyle name="常规 2 3 3 13" xfId="17755" xr:uid="{00000000-0005-0000-0000-000031240000}"/>
    <cellStyle name="常规 2 3 3 13 2" xfId="17756" xr:uid="{00000000-0005-0000-0000-000032240000}"/>
    <cellStyle name="常规 2 3 3 13 3" xfId="17757" xr:uid="{00000000-0005-0000-0000-000033240000}"/>
    <cellStyle name="常规 2 3 3 13 4" xfId="17758" xr:uid="{00000000-0005-0000-0000-000034240000}"/>
    <cellStyle name="常规 2 3 3 14" xfId="17759" xr:uid="{00000000-0005-0000-0000-000035240000}"/>
    <cellStyle name="常规 2 3 3 14 2" xfId="17760" xr:uid="{00000000-0005-0000-0000-000036240000}"/>
    <cellStyle name="常规 2 3 3 14 3" xfId="17761" xr:uid="{00000000-0005-0000-0000-000037240000}"/>
    <cellStyle name="常规 2 3 3 14 4" xfId="17762" xr:uid="{00000000-0005-0000-0000-000038240000}"/>
    <cellStyle name="常规 2 3 3 15" xfId="17763" xr:uid="{00000000-0005-0000-0000-000039240000}"/>
    <cellStyle name="常规 2 3 3 15 2" xfId="17764" xr:uid="{00000000-0005-0000-0000-00003A240000}"/>
    <cellStyle name="常规 2 3 3 15 3" xfId="17765" xr:uid="{00000000-0005-0000-0000-00003B240000}"/>
    <cellStyle name="常规 2 3 3 15 4" xfId="17766" xr:uid="{00000000-0005-0000-0000-00003C240000}"/>
    <cellStyle name="常规 2 3 3 16" xfId="17767" xr:uid="{00000000-0005-0000-0000-00003D240000}"/>
    <cellStyle name="常规 2 3 3 16 2" xfId="17768" xr:uid="{00000000-0005-0000-0000-00003E240000}"/>
    <cellStyle name="常规 2 3 3 16 3" xfId="17769" xr:uid="{00000000-0005-0000-0000-00003F240000}"/>
    <cellStyle name="常规 2 3 3 16 4" xfId="17770" xr:uid="{00000000-0005-0000-0000-000040240000}"/>
    <cellStyle name="常规 2 3 3 17" xfId="17771" xr:uid="{00000000-0005-0000-0000-000041240000}"/>
    <cellStyle name="常规 2 3 3 17 2" xfId="17772" xr:uid="{00000000-0005-0000-0000-000042240000}"/>
    <cellStyle name="常规 2 3 3 17 3" xfId="17773" xr:uid="{00000000-0005-0000-0000-000043240000}"/>
    <cellStyle name="常规 2 3 3 17 4" xfId="17774" xr:uid="{00000000-0005-0000-0000-000044240000}"/>
    <cellStyle name="常规 2 3 3 18" xfId="17775" xr:uid="{00000000-0005-0000-0000-000045240000}"/>
    <cellStyle name="常规 2 3 3 18 2" xfId="17776" xr:uid="{00000000-0005-0000-0000-000046240000}"/>
    <cellStyle name="常规 2 3 3 18 3" xfId="17777" xr:uid="{00000000-0005-0000-0000-000047240000}"/>
    <cellStyle name="常规 2 3 3 18 4" xfId="17778" xr:uid="{00000000-0005-0000-0000-000048240000}"/>
    <cellStyle name="常规 2 3 3 19" xfId="17779" xr:uid="{00000000-0005-0000-0000-000049240000}"/>
    <cellStyle name="常规 2 3 3 19 2" xfId="17780" xr:uid="{00000000-0005-0000-0000-00004A240000}"/>
    <cellStyle name="常规 2 3 3 19 3" xfId="17781" xr:uid="{00000000-0005-0000-0000-00004B240000}"/>
    <cellStyle name="常规 2 3 3 19 4" xfId="17782" xr:uid="{00000000-0005-0000-0000-00004C240000}"/>
    <cellStyle name="常规 2 3 3 2" xfId="3374" xr:uid="{00000000-0005-0000-0000-00004D240000}"/>
    <cellStyle name="常规 2 3 3 2 10" xfId="17783" xr:uid="{00000000-0005-0000-0000-00004E240000}"/>
    <cellStyle name="常规 2 3 3 2 10 2" xfId="17784" xr:uid="{00000000-0005-0000-0000-00004F240000}"/>
    <cellStyle name="常规 2 3 3 2 10 3" xfId="17785" xr:uid="{00000000-0005-0000-0000-000050240000}"/>
    <cellStyle name="常规 2 3 3 2 10 4" xfId="17786" xr:uid="{00000000-0005-0000-0000-000051240000}"/>
    <cellStyle name="常规 2 3 3 2 11" xfId="17787" xr:uid="{00000000-0005-0000-0000-000052240000}"/>
    <cellStyle name="常规 2 3 3 2 11 2" xfId="17788" xr:uid="{00000000-0005-0000-0000-000053240000}"/>
    <cellStyle name="常规 2 3 3 2 11 3" xfId="17789" xr:uid="{00000000-0005-0000-0000-000054240000}"/>
    <cellStyle name="常规 2 3 3 2 11 4" xfId="17790" xr:uid="{00000000-0005-0000-0000-000055240000}"/>
    <cellStyle name="常规 2 3 3 2 12" xfId="17791" xr:uid="{00000000-0005-0000-0000-000056240000}"/>
    <cellStyle name="常规 2 3 3 2 12 2" xfId="17792" xr:uid="{00000000-0005-0000-0000-000057240000}"/>
    <cellStyle name="常规 2 3 3 2 12 3" xfId="17793" xr:uid="{00000000-0005-0000-0000-000058240000}"/>
    <cellStyle name="常规 2 3 3 2 12 4" xfId="17794" xr:uid="{00000000-0005-0000-0000-000059240000}"/>
    <cellStyle name="常规 2 3 3 2 13" xfId="17795" xr:uid="{00000000-0005-0000-0000-00005A240000}"/>
    <cellStyle name="常规 2 3 3 2 13 2" xfId="17796" xr:uid="{00000000-0005-0000-0000-00005B240000}"/>
    <cellStyle name="常规 2 3 3 2 13 3" xfId="17797" xr:uid="{00000000-0005-0000-0000-00005C240000}"/>
    <cellStyle name="常规 2 3 3 2 13 4" xfId="17798" xr:uid="{00000000-0005-0000-0000-00005D240000}"/>
    <cellStyle name="常规 2 3 3 2 14" xfId="17799" xr:uid="{00000000-0005-0000-0000-00005E240000}"/>
    <cellStyle name="常规 2 3 3 2 14 2" xfId="17800" xr:uid="{00000000-0005-0000-0000-00005F240000}"/>
    <cellStyle name="常规 2 3 3 2 14 3" xfId="17801" xr:uid="{00000000-0005-0000-0000-000060240000}"/>
    <cellStyle name="常规 2 3 3 2 14 4" xfId="17802" xr:uid="{00000000-0005-0000-0000-000061240000}"/>
    <cellStyle name="常规 2 3 3 2 15" xfId="17803" xr:uid="{00000000-0005-0000-0000-000062240000}"/>
    <cellStyle name="常规 2 3 3 2 15 2" xfId="17804" xr:uid="{00000000-0005-0000-0000-000063240000}"/>
    <cellStyle name="常规 2 3 3 2 15 3" xfId="17805" xr:uid="{00000000-0005-0000-0000-000064240000}"/>
    <cellStyle name="常规 2 3 3 2 15 4" xfId="17806" xr:uid="{00000000-0005-0000-0000-000065240000}"/>
    <cellStyle name="常规 2 3 3 2 16" xfId="17807" xr:uid="{00000000-0005-0000-0000-000066240000}"/>
    <cellStyle name="常规 2 3 3 2 16 2" xfId="17808" xr:uid="{00000000-0005-0000-0000-000067240000}"/>
    <cellStyle name="常规 2 3 3 2 16 3" xfId="17809" xr:uid="{00000000-0005-0000-0000-000068240000}"/>
    <cellStyle name="常规 2 3 3 2 16 4" xfId="17810" xr:uid="{00000000-0005-0000-0000-000069240000}"/>
    <cellStyle name="常规 2 3 3 2 17" xfId="17811" xr:uid="{00000000-0005-0000-0000-00006A240000}"/>
    <cellStyle name="常规 2 3 3 2 18" xfId="17812" xr:uid="{00000000-0005-0000-0000-00006B240000}"/>
    <cellStyle name="常规 2 3 3 2 19" xfId="17813" xr:uid="{00000000-0005-0000-0000-00006C240000}"/>
    <cellStyle name="常规 2 3 3 2 2" xfId="3375" xr:uid="{00000000-0005-0000-0000-00006D240000}"/>
    <cellStyle name="常规 2 3 3 2 2 2" xfId="3376" xr:uid="{00000000-0005-0000-0000-00006E240000}"/>
    <cellStyle name="常规 2 3 3 2 2 2 2" xfId="11673" xr:uid="{00000000-0005-0000-0000-00006F240000}"/>
    <cellStyle name="常规 2 3 3 2 2 2 3" xfId="8482" xr:uid="{00000000-0005-0000-0000-000070240000}"/>
    <cellStyle name="常规 2 3 3 2 2 2 4" xfId="28062" xr:uid="{00000000-0005-0000-0000-000071240000}"/>
    <cellStyle name="常规 2 3 3 2 2 3" xfId="3377" xr:uid="{00000000-0005-0000-0000-000072240000}"/>
    <cellStyle name="常规 2 3 3 2 2 3 2" xfId="11674" xr:uid="{00000000-0005-0000-0000-000073240000}"/>
    <cellStyle name="常规 2 3 3 2 2 4" xfId="17814" xr:uid="{00000000-0005-0000-0000-000074240000}"/>
    <cellStyle name="常规 2 3 3 2 2 5" xfId="28061" xr:uid="{00000000-0005-0000-0000-000075240000}"/>
    <cellStyle name="常规 2 3 3 2 20" xfId="28060" xr:uid="{00000000-0005-0000-0000-000076240000}"/>
    <cellStyle name="常规 2 3 3 2 3" xfId="3378" xr:uid="{00000000-0005-0000-0000-000077240000}"/>
    <cellStyle name="常规 2 3 3 2 3 2" xfId="11675" xr:uid="{00000000-0005-0000-0000-000078240000}"/>
    <cellStyle name="常规 2 3 3 2 3 3" xfId="8483" xr:uid="{00000000-0005-0000-0000-000079240000}"/>
    <cellStyle name="常规 2 3 3 2 3 4" xfId="17815" xr:uid="{00000000-0005-0000-0000-00007A240000}"/>
    <cellStyle name="常规 2 3 3 2 3 5" xfId="28063" xr:uid="{00000000-0005-0000-0000-00007B240000}"/>
    <cellStyle name="常规 2 3 3 2 4" xfId="3379" xr:uid="{00000000-0005-0000-0000-00007C240000}"/>
    <cellStyle name="常规 2 3 3 2 4 2" xfId="11676" xr:uid="{00000000-0005-0000-0000-00007D240000}"/>
    <cellStyle name="常规 2 3 3 2 4 3" xfId="17816" xr:uid="{00000000-0005-0000-0000-00007E240000}"/>
    <cellStyle name="常规 2 3 3 2 4 4" xfId="17817" xr:uid="{00000000-0005-0000-0000-00007F240000}"/>
    <cellStyle name="常规 2 3 3 2 5" xfId="17818" xr:uid="{00000000-0005-0000-0000-000080240000}"/>
    <cellStyle name="常规 2 3 3 2 5 2" xfId="17819" xr:uid="{00000000-0005-0000-0000-000081240000}"/>
    <cellStyle name="常规 2 3 3 2 5 3" xfId="17820" xr:uid="{00000000-0005-0000-0000-000082240000}"/>
    <cellStyle name="常规 2 3 3 2 5 4" xfId="17821" xr:uid="{00000000-0005-0000-0000-000083240000}"/>
    <cellStyle name="常规 2 3 3 2 6" xfId="17822" xr:uid="{00000000-0005-0000-0000-000084240000}"/>
    <cellStyle name="常规 2 3 3 2 6 2" xfId="17823" xr:uid="{00000000-0005-0000-0000-000085240000}"/>
    <cellStyle name="常规 2 3 3 2 6 3" xfId="17824" xr:uid="{00000000-0005-0000-0000-000086240000}"/>
    <cellStyle name="常规 2 3 3 2 6 4" xfId="17825" xr:uid="{00000000-0005-0000-0000-000087240000}"/>
    <cellStyle name="常规 2 3 3 2 7" xfId="17826" xr:uid="{00000000-0005-0000-0000-000088240000}"/>
    <cellStyle name="常规 2 3 3 2 7 2" xfId="17827" xr:uid="{00000000-0005-0000-0000-000089240000}"/>
    <cellStyle name="常规 2 3 3 2 7 3" xfId="17828" xr:uid="{00000000-0005-0000-0000-00008A240000}"/>
    <cellStyle name="常规 2 3 3 2 7 4" xfId="17829" xr:uid="{00000000-0005-0000-0000-00008B240000}"/>
    <cellStyle name="常规 2 3 3 2 8" xfId="17830" xr:uid="{00000000-0005-0000-0000-00008C240000}"/>
    <cellStyle name="常规 2 3 3 2 8 2" xfId="17831" xr:uid="{00000000-0005-0000-0000-00008D240000}"/>
    <cellStyle name="常规 2 3 3 2 8 3" xfId="17832" xr:uid="{00000000-0005-0000-0000-00008E240000}"/>
    <cellStyle name="常规 2 3 3 2 8 4" xfId="17833" xr:uid="{00000000-0005-0000-0000-00008F240000}"/>
    <cellStyle name="常规 2 3 3 2 9" xfId="17834" xr:uid="{00000000-0005-0000-0000-000090240000}"/>
    <cellStyle name="常规 2 3 3 2 9 2" xfId="17835" xr:uid="{00000000-0005-0000-0000-000091240000}"/>
    <cellStyle name="常规 2 3 3 2 9 3" xfId="17836" xr:uid="{00000000-0005-0000-0000-000092240000}"/>
    <cellStyle name="常规 2 3 3 2 9 4" xfId="17837" xr:uid="{00000000-0005-0000-0000-000093240000}"/>
    <cellStyle name="常规 2 3 3 20" xfId="17838" xr:uid="{00000000-0005-0000-0000-000094240000}"/>
    <cellStyle name="常规 2 3 3 20 2" xfId="17839" xr:uid="{00000000-0005-0000-0000-000095240000}"/>
    <cellStyle name="常规 2 3 3 20 3" xfId="17840" xr:uid="{00000000-0005-0000-0000-000096240000}"/>
    <cellStyle name="常规 2 3 3 20 4" xfId="17841" xr:uid="{00000000-0005-0000-0000-000097240000}"/>
    <cellStyle name="常规 2 3 3 21" xfId="17842" xr:uid="{00000000-0005-0000-0000-000098240000}"/>
    <cellStyle name="常规 2 3 3 21 2" xfId="17843" xr:uid="{00000000-0005-0000-0000-000099240000}"/>
    <cellStyle name="常规 2 3 3 21 3" xfId="17844" xr:uid="{00000000-0005-0000-0000-00009A240000}"/>
    <cellStyle name="常规 2 3 3 21 4" xfId="17845" xr:uid="{00000000-0005-0000-0000-00009B240000}"/>
    <cellStyle name="常规 2 3 3 22" xfId="17846" xr:uid="{00000000-0005-0000-0000-00009C240000}"/>
    <cellStyle name="常规 2 3 3 22 2" xfId="17847" xr:uid="{00000000-0005-0000-0000-00009D240000}"/>
    <cellStyle name="常规 2 3 3 22 3" xfId="17848" xr:uid="{00000000-0005-0000-0000-00009E240000}"/>
    <cellStyle name="常规 2 3 3 22 4" xfId="17849" xr:uid="{00000000-0005-0000-0000-00009F240000}"/>
    <cellStyle name="常规 2 3 3 23" xfId="17850" xr:uid="{00000000-0005-0000-0000-0000A0240000}"/>
    <cellStyle name="常规 2 3 3 23 2" xfId="17851" xr:uid="{00000000-0005-0000-0000-0000A1240000}"/>
    <cellStyle name="常规 2 3 3 23 3" xfId="17852" xr:uid="{00000000-0005-0000-0000-0000A2240000}"/>
    <cellStyle name="常规 2 3 3 23 4" xfId="17853" xr:uid="{00000000-0005-0000-0000-0000A3240000}"/>
    <cellStyle name="常规 2 3 3 24" xfId="17854" xr:uid="{00000000-0005-0000-0000-0000A4240000}"/>
    <cellStyle name="常规 2 3 3 24 2" xfId="17855" xr:uid="{00000000-0005-0000-0000-0000A5240000}"/>
    <cellStyle name="常规 2 3 3 24 3" xfId="17856" xr:uid="{00000000-0005-0000-0000-0000A6240000}"/>
    <cellStyle name="常规 2 3 3 24 4" xfId="17857" xr:uid="{00000000-0005-0000-0000-0000A7240000}"/>
    <cellStyle name="常规 2 3 3 25" xfId="17858" xr:uid="{00000000-0005-0000-0000-0000A8240000}"/>
    <cellStyle name="常规 2 3 3 25 2" xfId="17859" xr:uid="{00000000-0005-0000-0000-0000A9240000}"/>
    <cellStyle name="常规 2 3 3 25 3" xfId="17860" xr:uid="{00000000-0005-0000-0000-0000AA240000}"/>
    <cellStyle name="常规 2 3 3 25 4" xfId="17861" xr:uid="{00000000-0005-0000-0000-0000AB240000}"/>
    <cellStyle name="常规 2 3 3 26" xfId="17862" xr:uid="{00000000-0005-0000-0000-0000AC240000}"/>
    <cellStyle name="常规 2 3 3 26 2" xfId="17863" xr:uid="{00000000-0005-0000-0000-0000AD240000}"/>
    <cellStyle name="常规 2 3 3 26 3" xfId="17864" xr:uid="{00000000-0005-0000-0000-0000AE240000}"/>
    <cellStyle name="常规 2 3 3 26 4" xfId="17865" xr:uid="{00000000-0005-0000-0000-0000AF240000}"/>
    <cellStyle name="常规 2 3 3 27" xfId="17866" xr:uid="{00000000-0005-0000-0000-0000B0240000}"/>
    <cellStyle name="常规 2 3 3 27 2" xfId="17867" xr:uid="{00000000-0005-0000-0000-0000B1240000}"/>
    <cellStyle name="常规 2 3 3 27 3" xfId="17868" xr:uid="{00000000-0005-0000-0000-0000B2240000}"/>
    <cellStyle name="常规 2 3 3 27 4" xfId="17869" xr:uid="{00000000-0005-0000-0000-0000B3240000}"/>
    <cellStyle name="常规 2 3 3 28" xfId="17870" xr:uid="{00000000-0005-0000-0000-0000B4240000}"/>
    <cellStyle name="常规 2 3 3 28 2" xfId="17871" xr:uid="{00000000-0005-0000-0000-0000B5240000}"/>
    <cellStyle name="常规 2 3 3 28 3" xfId="17872" xr:uid="{00000000-0005-0000-0000-0000B6240000}"/>
    <cellStyle name="常规 2 3 3 28 4" xfId="17873" xr:uid="{00000000-0005-0000-0000-0000B7240000}"/>
    <cellStyle name="常规 2 3 3 29" xfId="17874" xr:uid="{00000000-0005-0000-0000-0000B8240000}"/>
    <cellStyle name="常规 2 3 3 29 2" xfId="17875" xr:uid="{00000000-0005-0000-0000-0000B9240000}"/>
    <cellStyle name="常规 2 3 3 29 3" xfId="17876" xr:uid="{00000000-0005-0000-0000-0000BA240000}"/>
    <cellStyle name="常规 2 3 3 29 4" xfId="17877" xr:uid="{00000000-0005-0000-0000-0000BB240000}"/>
    <cellStyle name="常规 2 3 3 3" xfId="3380" xr:uid="{00000000-0005-0000-0000-0000BC240000}"/>
    <cellStyle name="常规 2 3 3 3 2" xfId="3381" xr:uid="{00000000-0005-0000-0000-0000BD240000}"/>
    <cellStyle name="常规 2 3 3 3 2 2" xfId="11677" xr:uid="{00000000-0005-0000-0000-0000BE240000}"/>
    <cellStyle name="常规 2 3 3 3 2 3" xfId="8484" xr:uid="{00000000-0005-0000-0000-0000BF240000}"/>
    <cellStyle name="常规 2 3 3 3 2 4" xfId="28065" xr:uid="{00000000-0005-0000-0000-0000C0240000}"/>
    <cellStyle name="常规 2 3 3 3 3" xfId="3382" xr:uid="{00000000-0005-0000-0000-0000C1240000}"/>
    <cellStyle name="常规 2 3 3 3 3 2" xfId="11678" xr:uid="{00000000-0005-0000-0000-0000C2240000}"/>
    <cellStyle name="常规 2 3 3 3 4" xfId="17878" xr:uid="{00000000-0005-0000-0000-0000C3240000}"/>
    <cellStyle name="常规 2 3 3 3 5" xfId="28064" xr:uid="{00000000-0005-0000-0000-0000C4240000}"/>
    <cellStyle name="常规 2 3 3 30" xfId="17879" xr:uid="{00000000-0005-0000-0000-0000C5240000}"/>
    <cellStyle name="常规 2 3 3 31" xfId="17880" xr:uid="{00000000-0005-0000-0000-0000C6240000}"/>
    <cellStyle name="常规 2 3 3 32" xfId="17881" xr:uid="{00000000-0005-0000-0000-0000C7240000}"/>
    <cellStyle name="常规 2 3 3 33" xfId="27451" xr:uid="{00000000-0005-0000-0000-0000C8240000}"/>
    <cellStyle name="常规 2 3 3 34" xfId="28059" xr:uid="{00000000-0005-0000-0000-0000C9240000}"/>
    <cellStyle name="常规 2 3 3 4" xfId="3383" xr:uid="{00000000-0005-0000-0000-0000CA240000}"/>
    <cellStyle name="常规 2 3 3 4 2" xfId="3384" xr:uid="{00000000-0005-0000-0000-0000CB240000}"/>
    <cellStyle name="常规 2 3 3 4 2 2" xfId="11679" xr:uid="{00000000-0005-0000-0000-0000CC240000}"/>
    <cellStyle name="常规 2 3 3 4 2 3" xfId="8485" xr:uid="{00000000-0005-0000-0000-0000CD240000}"/>
    <cellStyle name="常规 2 3 3 4 2 4" xfId="28067" xr:uid="{00000000-0005-0000-0000-0000CE240000}"/>
    <cellStyle name="常规 2 3 3 4 3" xfId="3385" xr:uid="{00000000-0005-0000-0000-0000CF240000}"/>
    <cellStyle name="常规 2 3 3 4 3 2" xfId="11680" xr:uid="{00000000-0005-0000-0000-0000D0240000}"/>
    <cellStyle name="常规 2 3 3 4 4" xfId="17882" xr:uid="{00000000-0005-0000-0000-0000D1240000}"/>
    <cellStyle name="常规 2 3 3 4 5" xfId="28066" xr:uid="{00000000-0005-0000-0000-0000D2240000}"/>
    <cellStyle name="常规 2 3 3 5" xfId="3386" xr:uid="{00000000-0005-0000-0000-0000D3240000}"/>
    <cellStyle name="常规 2 3 3 5 2" xfId="11681" xr:uid="{00000000-0005-0000-0000-0000D4240000}"/>
    <cellStyle name="常规 2 3 3 5 3" xfId="8486" xr:uid="{00000000-0005-0000-0000-0000D5240000}"/>
    <cellStyle name="常规 2 3 3 5 4" xfId="17883" xr:uid="{00000000-0005-0000-0000-0000D6240000}"/>
    <cellStyle name="常规 2 3 3 5 5" xfId="28068" xr:uid="{00000000-0005-0000-0000-0000D7240000}"/>
    <cellStyle name="常规 2 3 3 6" xfId="17884" xr:uid="{00000000-0005-0000-0000-0000D8240000}"/>
    <cellStyle name="常规 2 3 3 6 2" xfId="17885" xr:uid="{00000000-0005-0000-0000-0000D9240000}"/>
    <cellStyle name="常规 2 3 3 6 3" xfId="17886" xr:uid="{00000000-0005-0000-0000-0000DA240000}"/>
    <cellStyle name="常规 2 3 3 6 4" xfId="17887" xr:uid="{00000000-0005-0000-0000-0000DB240000}"/>
    <cellStyle name="常规 2 3 3 7" xfId="17888" xr:uid="{00000000-0005-0000-0000-0000DC240000}"/>
    <cellStyle name="常规 2 3 3 7 2" xfId="17889" xr:uid="{00000000-0005-0000-0000-0000DD240000}"/>
    <cellStyle name="常规 2 3 3 7 3" xfId="17890" xr:uid="{00000000-0005-0000-0000-0000DE240000}"/>
    <cellStyle name="常规 2 3 3 7 4" xfId="17891" xr:uid="{00000000-0005-0000-0000-0000DF240000}"/>
    <cellStyle name="常规 2 3 3 8" xfId="17892" xr:uid="{00000000-0005-0000-0000-0000E0240000}"/>
    <cellStyle name="常规 2 3 3 8 2" xfId="17893" xr:uid="{00000000-0005-0000-0000-0000E1240000}"/>
    <cellStyle name="常规 2 3 3 8 3" xfId="17894" xr:uid="{00000000-0005-0000-0000-0000E2240000}"/>
    <cellStyle name="常规 2 3 3 8 4" xfId="17895" xr:uid="{00000000-0005-0000-0000-0000E3240000}"/>
    <cellStyle name="常规 2 3 3 9" xfId="17896" xr:uid="{00000000-0005-0000-0000-0000E4240000}"/>
    <cellStyle name="常规 2 3 3 9 2" xfId="17897" xr:uid="{00000000-0005-0000-0000-0000E5240000}"/>
    <cellStyle name="常规 2 3 3 9 3" xfId="17898" xr:uid="{00000000-0005-0000-0000-0000E6240000}"/>
    <cellStyle name="常规 2 3 3 9 4" xfId="17899" xr:uid="{00000000-0005-0000-0000-0000E7240000}"/>
    <cellStyle name="常规 2 3 30" xfId="17900" xr:uid="{00000000-0005-0000-0000-0000E8240000}"/>
    <cellStyle name="常规 2 3 30 2" xfId="17901" xr:uid="{00000000-0005-0000-0000-0000E9240000}"/>
    <cellStyle name="常规 2 3 30 3" xfId="17902" xr:uid="{00000000-0005-0000-0000-0000EA240000}"/>
    <cellStyle name="常规 2 3 30 4" xfId="17903" xr:uid="{00000000-0005-0000-0000-0000EB240000}"/>
    <cellStyle name="常规 2 3 31" xfId="17904" xr:uid="{00000000-0005-0000-0000-0000EC240000}"/>
    <cellStyle name="常规 2 3 31 2" xfId="17905" xr:uid="{00000000-0005-0000-0000-0000ED240000}"/>
    <cellStyle name="常规 2 3 31 3" xfId="17906" xr:uid="{00000000-0005-0000-0000-0000EE240000}"/>
    <cellStyle name="常规 2 3 31 4" xfId="17907" xr:uid="{00000000-0005-0000-0000-0000EF240000}"/>
    <cellStyle name="常规 2 3 32" xfId="17908" xr:uid="{00000000-0005-0000-0000-0000F0240000}"/>
    <cellStyle name="常规 2 3 32 2" xfId="17909" xr:uid="{00000000-0005-0000-0000-0000F1240000}"/>
    <cellStyle name="常规 2 3 32 3" xfId="17910" xr:uid="{00000000-0005-0000-0000-0000F2240000}"/>
    <cellStyle name="常规 2 3 32 4" xfId="17911" xr:uid="{00000000-0005-0000-0000-0000F3240000}"/>
    <cellStyle name="常规 2 3 33" xfId="17912" xr:uid="{00000000-0005-0000-0000-0000F4240000}"/>
    <cellStyle name="常规 2 3 33 2" xfId="17913" xr:uid="{00000000-0005-0000-0000-0000F5240000}"/>
    <cellStyle name="常规 2 3 33 3" xfId="17914" xr:uid="{00000000-0005-0000-0000-0000F6240000}"/>
    <cellStyle name="常规 2 3 33 4" xfId="17915" xr:uid="{00000000-0005-0000-0000-0000F7240000}"/>
    <cellStyle name="常规 2 3 34" xfId="17916" xr:uid="{00000000-0005-0000-0000-0000F8240000}"/>
    <cellStyle name="常规 2 3 34 2" xfId="17917" xr:uid="{00000000-0005-0000-0000-0000F9240000}"/>
    <cellStyle name="常规 2 3 34 3" xfId="17918" xr:uid="{00000000-0005-0000-0000-0000FA240000}"/>
    <cellStyle name="常规 2 3 34 4" xfId="17919" xr:uid="{00000000-0005-0000-0000-0000FB240000}"/>
    <cellStyle name="常规 2 3 35" xfId="17920" xr:uid="{00000000-0005-0000-0000-0000FC240000}"/>
    <cellStyle name="常规 2 3 35 2" xfId="17921" xr:uid="{00000000-0005-0000-0000-0000FD240000}"/>
    <cellStyle name="常规 2 3 35 3" xfId="17922" xr:uid="{00000000-0005-0000-0000-0000FE240000}"/>
    <cellStyle name="常规 2 3 35 4" xfId="17923" xr:uid="{00000000-0005-0000-0000-0000FF240000}"/>
    <cellStyle name="常规 2 3 36" xfId="17924" xr:uid="{00000000-0005-0000-0000-000000250000}"/>
    <cellStyle name="常规 2 3 36 2" xfId="17925" xr:uid="{00000000-0005-0000-0000-000001250000}"/>
    <cellStyle name="常规 2 3 36 3" xfId="17926" xr:uid="{00000000-0005-0000-0000-000002250000}"/>
    <cellStyle name="常规 2 3 36 4" xfId="17927" xr:uid="{00000000-0005-0000-0000-000003250000}"/>
    <cellStyle name="常规 2 3 37" xfId="17928" xr:uid="{00000000-0005-0000-0000-000004250000}"/>
    <cellStyle name="常规 2 3 37 2" xfId="17929" xr:uid="{00000000-0005-0000-0000-000005250000}"/>
    <cellStyle name="常规 2 3 37 3" xfId="17930" xr:uid="{00000000-0005-0000-0000-000006250000}"/>
    <cellStyle name="常规 2 3 37 4" xfId="17931" xr:uid="{00000000-0005-0000-0000-000007250000}"/>
    <cellStyle name="常规 2 3 38" xfId="17932" xr:uid="{00000000-0005-0000-0000-000008250000}"/>
    <cellStyle name="常规 2 3 38 2" xfId="17933" xr:uid="{00000000-0005-0000-0000-000009250000}"/>
    <cellStyle name="常规 2 3 38 3" xfId="17934" xr:uid="{00000000-0005-0000-0000-00000A250000}"/>
    <cellStyle name="常规 2 3 38 4" xfId="17935" xr:uid="{00000000-0005-0000-0000-00000B250000}"/>
    <cellStyle name="常规 2 3 39" xfId="17936" xr:uid="{00000000-0005-0000-0000-00000C250000}"/>
    <cellStyle name="常规 2 3 39 2" xfId="17937" xr:uid="{00000000-0005-0000-0000-00000D250000}"/>
    <cellStyle name="常规 2 3 39 3" xfId="17938" xr:uid="{00000000-0005-0000-0000-00000E250000}"/>
    <cellStyle name="常规 2 3 39 4" xfId="17939" xr:uid="{00000000-0005-0000-0000-00000F250000}"/>
    <cellStyle name="常规 2 3 4" xfId="3387" xr:uid="{00000000-0005-0000-0000-000010250000}"/>
    <cellStyle name="常规 2 3 4 10" xfId="17940" xr:uid="{00000000-0005-0000-0000-000011250000}"/>
    <cellStyle name="常规 2 3 4 10 2" xfId="17941" xr:uid="{00000000-0005-0000-0000-000012250000}"/>
    <cellStyle name="常规 2 3 4 10 3" xfId="17942" xr:uid="{00000000-0005-0000-0000-000013250000}"/>
    <cellStyle name="常规 2 3 4 10 4" xfId="17943" xr:uid="{00000000-0005-0000-0000-000014250000}"/>
    <cellStyle name="常规 2 3 4 11" xfId="17944" xr:uid="{00000000-0005-0000-0000-000015250000}"/>
    <cellStyle name="常规 2 3 4 11 2" xfId="17945" xr:uid="{00000000-0005-0000-0000-000016250000}"/>
    <cellStyle name="常规 2 3 4 11 3" xfId="17946" xr:uid="{00000000-0005-0000-0000-000017250000}"/>
    <cellStyle name="常规 2 3 4 11 4" xfId="17947" xr:uid="{00000000-0005-0000-0000-000018250000}"/>
    <cellStyle name="常规 2 3 4 12" xfId="17948" xr:uid="{00000000-0005-0000-0000-000019250000}"/>
    <cellStyle name="常规 2 3 4 12 2" xfId="17949" xr:uid="{00000000-0005-0000-0000-00001A250000}"/>
    <cellStyle name="常规 2 3 4 12 3" xfId="17950" xr:uid="{00000000-0005-0000-0000-00001B250000}"/>
    <cellStyle name="常规 2 3 4 12 4" xfId="17951" xr:uid="{00000000-0005-0000-0000-00001C250000}"/>
    <cellStyle name="常规 2 3 4 13" xfId="17952" xr:uid="{00000000-0005-0000-0000-00001D250000}"/>
    <cellStyle name="常规 2 3 4 13 2" xfId="17953" xr:uid="{00000000-0005-0000-0000-00001E250000}"/>
    <cellStyle name="常规 2 3 4 13 3" xfId="17954" xr:uid="{00000000-0005-0000-0000-00001F250000}"/>
    <cellStyle name="常规 2 3 4 13 4" xfId="17955" xr:uid="{00000000-0005-0000-0000-000020250000}"/>
    <cellStyle name="常规 2 3 4 14" xfId="17956" xr:uid="{00000000-0005-0000-0000-000021250000}"/>
    <cellStyle name="常规 2 3 4 14 2" xfId="17957" xr:uid="{00000000-0005-0000-0000-000022250000}"/>
    <cellStyle name="常规 2 3 4 14 3" xfId="17958" xr:uid="{00000000-0005-0000-0000-000023250000}"/>
    <cellStyle name="常规 2 3 4 14 4" xfId="17959" xr:uid="{00000000-0005-0000-0000-000024250000}"/>
    <cellStyle name="常规 2 3 4 15" xfId="17960" xr:uid="{00000000-0005-0000-0000-000025250000}"/>
    <cellStyle name="常规 2 3 4 15 2" xfId="17961" xr:uid="{00000000-0005-0000-0000-000026250000}"/>
    <cellStyle name="常规 2 3 4 15 3" xfId="17962" xr:uid="{00000000-0005-0000-0000-000027250000}"/>
    <cellStyle name="常规 2 3 4 15 4" xfId="17963" xr:uid="{00000000-0005-0000-0000-000028250000}"/>
    <cellStyle name="常规 2 3 4 16" xfId="17964" xr:uid="{00000000-0005-0000-0000-000029250000}"/>
    <cellStyle name="常规 2 3 4 16 2" xfId="17965" xr:uid="{00000000-0005-0000-0000-00002A250000}"/>
    <cellStyle name="常规 2 3 4 16 3" xfId="17966" xr:uid="{00000000-0005-0000-0000-00002B250000}"/>
    <cellStyle name="常规 2 3 4 16 4" xfId="17967" xr:uid="{00000000-0005-0000-0000-00002C250000}"/>
    <cellStyle name="常规 2 3 4 17" xfId="17968" xr:uid="{00000000-0005-0000-0000-00002D250000}"/>
    <cellStyle name="常规 2 3 4 17 2" xfId="17969" xr:uid="{00000000-0005-0000-0000-00002E250000}"/>
    <cellStyle name="常规 2 3 4 17 3" xfId="17970" xr:uid="{00000000-0005-0000-0000-00002F250000}"/>
    <cellStyle name="常规 2 3 4 17 4" xfId="17971" xr:uid="{00000000-0005-0000-0000-000030250000}"/>
    <cellStyle name="常规 2 3 4 18" xfId="17972" xr:uid="{00000000-0005-0000-0000-000031250000}"/>
    <cellStyle name="常规 2 3 4 18 2" xfId="17973" xr:uid="{00000000-0005-0000-0000-000032250000}"/>
    <cellStyle name="常规 2 3 4 18 3" xfId="17974" xr:uid="{00000000-0005-0000-0000-000033250000}"/>
    <cellStyle name="常规 2 3 4 18 4" xfId="17975" xr:uid="{00000000-0005-0000-0000-000034250000}"/>
    <cellStyle name="常规 2 3 4 19" xfId="17976" xr:uid="{00000000-0005-0000-0000-000035250000}"/>
    <cellStyle name="常规 2 3 4 19 2" xfId="17977" xr:uid="{00000000-0005-0000-0000-000036250000}"/>
    <cellStyle name="常规 2 3 4 19 3" xfId="17978" xr:uid="{00000000-0005-0000-0000-000037250000}"/>
    <cellStyle name="常规 2 3 4 19 4" xfId="17979" xr:uid="{00000000-0005-0000-0000-000038250000}"/>
    <cellStyle name="常规 2 3 4 2" xfId="3388" xr:uid="{00000000-0005-0000-0000-000039250000}"/>
    <cellStyle name="常规 2 3 4 2 2" xfId="3389" xr:uid="{00000000-0005-0000-0000-00003A250000}"/>
    <cellStyle name="常规 2 3 4 2 2 2" xfId="11682" xr:uid="{00000000-0005-0000-0000-00003B250000}"/>
    <cellStyle name="常规 2 3 4 2 2 3" xfId="8487" xr:uid="{00000000-0005-0000-0000-00003C250000}"/>
    <cellStyle name="常规 2 3 4 2 3" xfId="3390" xr:uid="{00000000-0005-0000-0000-00003D250000}"/>
    <cellStyle name="常规 2 3 4 2 3 2" xfId="11683" xr:uid="{00000000-0005-0000-0000-00003E250000}"/>
    <cellStyle name="常规 2 3 4 2 4" xfId="17980" xr:uid="{00000000-0005-0000-0000-00003F250000}"/>
    <cellStyle name="常规 2 3 4 2 5" xfId="28070" xr:uid="{00000000-0005-0000-0000-000040250000}"/>
    <cellStyle name="常规 2 3 4 20" xfId="17981" xr:uid="{00000000-0005-0000-0000-000041250000}"/>
    <cellStyle name="常规 2 3 4 20 2" xfId="17982" xr:uid="{00000000-0005-0000-0000-000042250000}"/>
    <cellStyle name="常规 2 3 4 20 3" xfId="17983" xr:uid="{00000000-0005-0000-0000-000043250000}"/>
    <cellStyle name="常规 2 3 4 20 4" xfId="17984" xr:uid="{00000000-0005-0000-0000-000044250000}"/>
    <cellStyle name="常规 2 3 4 21" xfId="17985" xr:uid="{00000000-0005-0000-0000-000045250000}"/>
    <cellStyle name="常规 2 3 4 21 2" xfId="17986" xr:uid="{00000000-0005-0000-0000-000046250000}"/>
    <cellStyle name="常规 2 3 4 21 3" xfId="17987" xr:uid="{00000000-0005-0000-0000-000047250000}"/>
    <cellStyle name="常规 2 3 4 21 4" xfId="17988" xr:uid="{00000000-0005-0000-0000-000048250000}"/>
    <cellStyle name="常规 2 3 4 22" xfId="17989" xr:uid="{00000000-0005-0000-0000-000049250000}"/>
    <cellStyle name="常规 2 3 4 22 2" xfId="17990" xr:uid="{00000000-0005-0000-0000-00004A250000}"/>
    <cellStyle name="常规 2 3 4 22 3" xfId="17991" xr:uid="{00000000-0005-0000-0000-00004B250000}"/>
    <cellStyle name="常规 2 3 4 22 4" xfId="17992" xr:uid="{00000000-0005-0000-0000-00004C250000}"/>
    <cellStyle name="常规 2 3 4 23" xfId="17993" xr:uid="{00000000-0005-0000-0000-00004D250000}"/>
    <cellStyle name="常规 2 3 4 23 2" xfId="17994" xr:uid="{00000000-0005-0000-0000-00004E250000}"/>
    <cellStyle name="常规 2 3 4 23 3" xfId="17995" xr:uid="{00000000-0005-0000-0000-00004F250000}"/>
    <cellStyle name="常规 2 3 4 23 4" xfId="17996" xr:uid="{00000000-0005-0000-0000-000050250000}"/>
    <cellStyle name="常规 2 3 4 24" xfId="17997" xr:uid="{00000000-0005-0000-0000-000051250000}"/>
    <cellStyle name="常规 2 3 4 24 2" xfId="17998" xr:uid="{00000000-0005-0000-0000-000052250000}"/>
    <cellStyle name="常规 2 3 4 24 3" xfId="17999" xr:uid="{00000000-0005-0000-0000-000053250000}"/>
    <cellStyle name="常规 2 3 4 24 4" xfId="18000" xr:uid="{00000000-0005-0000-0000-000054250000}"/>
    <cellStyle name="常规 2 3 4 25" xfId="18001" xr:uid="{00000000-0005-0000-0000-000055250000}"/>
    <cellStyle name="常规 2 3 4 25 2" xfId="18002" xr:uid="{00000000-0005-0000-0000-000056250000}"/>
    <cellStyle name="常规 2 3 4 25 3" xfId="18003" xr:uid="{00000000-0005-0000-0000-000057250000}"/>
    <cellStyle name="常规 2 3 4 25 4" xfId="18004" xr:uid="{00000000-0005-0000-0000-000058250000}"/>
    <cellStyle name="常规 2 3 4 26" xfId="18005" xr:uid="{00000000-0005-0000-0000-000059250000}"/>
    <cellStyle name="常规 2 3 4 26 2" xfId="18006" xr:uid="{00000000-0005-0000-0000-00005A250000}"/>
    <cellStyle name="常规 2 3 4 26 3" xfId="18007" xr:uid="{00000000-0005-0000-0000-00005B250000}"/>
    <cellStyle name="常规 2 3 4 26 4" xfId="18008" xr:uid="{00000000-0005-0000-0000-00005C250000}"/>
    <cellStyle name="常规 2 3 4 27" xfId="18009" xr:uid="{00000000-0005-0000-0000-00005D250000}"/>
    <cellStyle name="常规 2 3 4 27 2" xfId="18010" xr:uid="{00000000-0005-0000-0000-00005E250000}"/>
    <cellStyle name="常规 2 3 4 27 3" xfId="18011" xr:uid="{00000000-0005-0000-0000-00005F250000}"/>
    <cellStyle name="常规 2 3 4 27 4" xfId="18012" xr:uid="{00000000-0005-0000-0000-000060250000}"/>
    <cellStyle name="常规 2 3 4 28" xfId="18013" xr:uid="{00000000-0005-0000-0000-000061250000}"/>
    <cellStyle name="常规 2 3 4 28 2" xfId="18014" xr:uid="{00000000-0005-0000-0000-000062250000}"/>
    <cellStyle name="常规 2 3 4 28 3" xfId="18015" xr:uid="{00000000-0005-0000-0000-000063250000}"/>
    <cellStyle name="常规 2 3 4 28 4" xfId="18016" xr:uid="{00000000-0005-0000-0000-000064250000}"/>
    <cellStyle name="常规 2 3 4 29" xfId="18017" xr:uid="{00000000-0005-0000-0000-000065250000}"/>
    <cellStyle name="常规 2 3 4 3" xfId="3391" xr:uid="{00000000-0005-0000-0000-000066250000}"/>
    <cellStyle name="常规 2 3 4 3 2" xfId="11684" xr:uid="{00000000-0005-0000-0000-000067250000}"/>
    <cellStyle name="常规 2 3 4 3 3" xfId="8488" xr:uid="{00000000-0005-0000-0000-000068250000}"/>
    <cellStyle name="常规 2 3 4 3 4" xfId="18018" xr:uid="{00000000-0005-0000-0000-000069250000}"/>
    <cellStyle name="常规 2 3 4 30" xfId="18019" xr:uid="{00000000-0005-0000-0000-00006A250000}"/>
    <cellStyle name="常规 2 3 4 31" xfId="18020" xr:uid="{00000000-0005-0000-0000-00006B250000}"/>
    <cellStyle name="常规 2 3 4 32" xfId="28069" xr:uid="{00000000-0005-0000-0000-00006C250000}"/>
    <cellStyle name="常规 2 3 4 4" xfId="3392" xr:uid="{00000000-0005-0000-0000-00006D250000}"/>
    <cellStyle name="常规 2 3 4 4 2" xfId="11685" xr:uid="{00000000-0005-0000-0000-00006E250000}"/>
    <cellStyle name="常规 2 3 4 4 3" xfId="18021" xr:uid="{00000000-0005-0000-0000-00006F250000}"/>
    <cellStyle name="常规 2 3 4 4 4" xfId="18022" xr:uid="{00000000-0005-0000-0000-000070250000}"/>
    <cellStyle name="常规 2 3 4 5" xfId="18023" xr:uid="{00000000-0005-0000-0000-000071250000}"/>
    <cellStyle name="常规 2 3 4 5 2" xfId="18024" xr:uid="{00000000-0005-0000-0000-000072250000}"/>
    <cellStyle name="常规 2 3 4 5 3" xfId="18025" xr:uid="{00000000-0005-0000-0000-000073250000}"/>
    <cellStyle name="常规 2 3 4 5 4" xfId="18026" xr:uid="{00000000-0005-0000-0000-000074250000}"/>
    <cellStyle name="常规 2 3 4 6" xfId="18027" xr:uid="{00000000-0005-0000-0000-000075250000}"/>
    <cellStyle name="常规 2 3 4 6 2" xfId="18028" xr:uid="{00000000-0005-0000-0000-000076250000}"/>
    <cellStyle name="常规 2 3 4 6 3" xfId="18029" xr:uid="{00000000-0005-0000-0000-000077250000}"/>
    <cellStyle name="常规 2 3 4 6 4" xfId="18030" xr:uid="{00000000-0005-0000-0000-000078250000}"/>
    <cellStyle name="常规 2 3 4 7" xfId="18031" xr:uid="{00000000-0005-0000-0000-000079250000}"/>
    <cellStyle name="常规 2 3 4 7 2" xfId="18032" xr:uid="{00000000-0005-0000-0000-00007A250000}"/>
    <cellStyle name="常规 2 3 4 7 3" xfId="18033" xr:uid="{00000000-0005-0000-0000-00007B250000}"/>
    <cellStyle name="常规 2 3 4 7 4" xfId="18034" xr:uid="{00000000-0005-0000-0000-00007C250000}"/>
    <cellStyle name="常规 2 3 4 8" xfId="18035" xr:uid="{00000000-0005-0000-0000-00007D250000}"/>
    <cellStyle name="常规 2 3 4 8 2" xfId="18036" xr:uid="{00000000-0005-0000-0000-00007E250000}"/>
    <cellStyle name="常规 2 3 4 8 3" xfId="18037" xr:uid="{00000000-0005-0000-0000-00007F250000}"/>
    <cellStyle name="常规 2 3 4 8 4" xfId="18038" xr:uid="{00000000-0005-0000-0000-000080250000}"/>
    <cellStyle name="常规 2 3 4 9" xfId="18039" xr:uid="{00000000-0005-0000-0000-000081250000}"/>
    <cellStyle name="常规 2 3 4 9 2" xfId="18040" xr:uid="{00000000-0005-0000-0000-000082250000}"/>
    <cellStyle name="常规 2 3 4 9 3" xfId="18041" xr:uid="{00000000-0005-0000-0000-000083250000}"/>
    <cellStyle name="常规 2 3 4 9 4" xfId="18042" xr:uid="{00000000-0005-0000-0000-000084250000}"/>
    <cellStyle name="常规 2 3 40" xfId="18043" xr:uid="{00000000-0005-0000-0000-000085250000}"/>
    <cellStyle name="常规 2 3 40 2" xfId="18044" xr:uid="{00000000-0005-0000-0000-000086250000}"/>
    <cellStyle name="常规 2 3 40 3" xfId="18045" xr:uid="{00000000-0005-0000-0000-000087250000}"/>
    <cellStyle name="常规 2 3 40 4" xfId="18046" xr:uid="{00000000-0005-0000-0000-000088250000}"/>
    <cellStyle name="常规 2 3 41" xfId="18047" xr:uid="{00000000-0005-0000-0000-000089250000}"/>
    <cellStyle name="常规 2 3 41 2" xfId="18048" xr:uid="{00000000-0005-0000-0000-00008A250000}"/>
    <cellStyle name="常规 2 3 41 3" xfId="18049" xr:uid="{00000000-0005-0000-0000-00008B250000}"/>
    <cellStyle name="常规 2 3 41 4" xfId="18050" xr:uid="{00000000-0005-0000-0000-00008C250000}"/>
    <cellStyle name="常规 2 3 42" xfId="18051" xr:uid="{00000000-0005-0000-0000-00008D250000}"/>
    <cellStyle name="常规 2 3 42 2" xfId="18052" xr:uid="{00000000-0005-0000-0000-00008E250000}"/>
    <cellStyle name="常规 2 3 42 3" xfId="18053" xr:uid="{00000000-0005-0000-0000-00008F250000}"/>
    <cellStyle name="常规 2 3 42 4" xfId="18054" xr:uid="{00000000-0005-0000-0000-000090250000}"/>
    <cellStyle name="常规 2 3 43" xfId="18055" xr:uid="{00000000-0005-0000-0000-000091250000}"/>
    <cellStyle name="常规 2 3 43 2" xfId="18056" xr:uid="{00000000-0005-0000-0000-000092250000}"/>
    <cellStyle name="常规 2 3 43 3" xfId="18057" xr:uid="{00000000-0005-0000-0000-000093250000}"/>
    <cellStyle name="常规 2 3 43 4" xfId="18058" xr:uid="{00000000-0005-0000-0000-000094250000}"/>
    <cellStyle name="常规 2 3 44" xfId="18059" xr:uid="{00000000-0005-0000-0000-000095250000}"/>
    <cellStyle name="常规 2 3 44 2" xfId="18060" xr:uid="{00000000-0005-0000-0000-000096250000}"/>
    <cellStyle name="常规 2 3 44 3" xfId="18061" xr:uid="{00000000-0005-0000-0000-000097250000}"/>
    <cellStyle name="常规 2 3 44 4" xfId="18062" xr:uid="{00000000-0005-0000-0000-000098250000}"/>
    <cellStyle name="常规 2 3 45" xfId="18063" xr:uid="{00000000-0005-0000-0000-000099250000}"/>
    <cellStyle name="常规 2 3 45 2" xfId="18064" xr:uid="{00000000-0005-0000-0000-00009A250000}"/>
    <cellStyle name="常规 2 3 45 3" xfId="18065" xr:uid="{00000000-0005-0000-0000-00009B250000}"/>
    <cellStyle name="常规 2 3 45 4" xfId="18066" xr:uid="{00000000-0005-0000-0000-00009C250000}"/>
    <cellStyle name="常规 2 3 46" xfId="18067" xr:uid="{00000000-0005-0000-0000-00009D250000}"/>
    <cellStyle name="常规 2 3 46 2" xfId="18068" xr:uid="{00000000-0005-0000-0000-00009E250000}"/>
    <cellStyle name="常规 2 3 46 3" xfId="18069" xr:uid="{00000000-0005-0000-0000-00009F250000}"/>
    <cellStyle name="常规 2 3 46 4" xfId="18070" xr:uid="{00000000-0005-0000-0000-0000A0250000}"/>
    <cellStyle name="常规 2 3 47" xfId="18071" xr:uid="{00000000-0005-0000-0000-0000A1250000}"/>
    <cellStyle name="常规 2 3 47 2" xfId="18072" xr:uid="{00000000-0005-0000-0000-0000A2250000}"/>
    <cellStyle name="常规 2 3 47 3" xfId="18073" xr:uid="{00000000-0005-0000-0000-0000A3250000}"/>
    <cellStyle name="常规 2 3 47 4" xfId="18074" xr:uid="{00000000-0005-0000-0000-0000A4250000}"/>
    <cellStyle name="常规 2 3 48" xfId="18075" xr:uid="{00000000-0005-0000-0000-0000A5250000}"/>
    <cellStyle name="常规 2 3 48 2" xfId="18076" xr:uid="{00000000-0005-0000-0000-0000A6250000}"/>
    <cellStyle name="常规 2 3 48 3" xfId="18077" xr:uid="{00000000-0005-0000-0000-0000A7250000}"/>
    <cellStyle name="常规 2 3 48 4" xfId="18078" xr:uid="{00000000-0005-0000-0000-0000A8250000}"/>
    <cellStyle name="常规 2 3 49" xfId="18079" xr:uid="{00000000-0005-0000-0000-0000A9250000}"/>
    <cellStyle name="常规 2 3 49 2" xfId="18080" xr:uid="{00000000-0005-0000-0000-0000AA250000}"/>
    <cellStyle name="常规 2 3 49 3" xfId="18081" xr:uid="{00000000-0005-0000-0000-0000AB250000}"/>
    <cellStyle name="常规 2 3 49 4" xfId="18082" xr:uid="{00000000-0005-0000-0000-0000AC250000}"/>
    <cellStyle name="常规 2 3 5" xfId="3393" xr:uid="{00000000-0005-0000-0000-0000AD250000}"/>
    <cellStyle name="常规 2 3 5 10" xfId="18083" xr:uid="{00000000-0005-0000-0000-0000AE250000}"/>
    <cellStyle name="常规 2 3 5 10 2" xfId="18084" xr:uid="{00000000-0005-0000-0000-0000AF250000}"/>
    <cellStyle name="常规 2 3 5 10 3" xfId="18085" xr:uid="{00000000-0005-0000-0000-0000B0250000}"/>
    <cellStyle name="常规 2 3 5 10 4" xfId="18086" xr:uid="{00000000-0005-0000-0000-0000B1250000}"/>
    <cellStyle name="常规 2 3 5 11" xfId="18087" xr:uid="{00000000-0005-0000-0000-0000B2250000}"/>
    <cellStyle name="常规 2 3 5 12" xfId="18088" xr:uid="{00000000-0005-0000-0000-0000B3250000}"/>
    <cellStyle name="常规 2 3 5 13" xfId="18089" xr:uid="{00000000-0005-0000-0000-0000B4250000}"/>
    <cellStyle name="常规 2 3 5 14" xfId="28071" xr:uid="{00000000-0005-0000-0000-0000B5250000}"/>
    <cellStyle name="常规 2 3 5 2" xfId="3394" xr:uid="{00000000-0005-0000-0000-0000B6250000}"/>
    <cellStyle name="常规 2 3 5 2 2" xfId="11686" xr:uid="{00000000-0005-0000-0000-0000B7250000}"/>
    <cellStyle name="常规 2 3 5 2 3" xfId="8489" xr:uid="{00000000-0005-0000-0000-0000B8250000}"/>
    <cellStyle name="常规 2 3 5 2 4" xfId="18090" xr:uid="{00000000-0005-0000-0000-0000B9250000}"/>
    <cellStyle name="常规 2 3 5 2 5" xfId="28072" xr:uid="{00000000-0005-0000-0000-0000BA250000}"/>
    <cellStyle name="常规 2 3 5 3" xfId="3395" xr:uid="{00000000-0005-0000-0000-0000BB250000}"/>
    <cellStyle name="常规 2 3 5 3 2" xfId="11687" xr:uid="{00000000-0005-0000-0000-0000BC250000}"/>
    <cellStyle name="常规 2 3 5 3 3" xfId="18091" xr:uid="{00000000-0005-0000-0000-0000BD250000}"/>
    <cellStyle name="常规 2 3 5 3 4" xfId="18092" xr:uid="{00000000-0005-0000-0000-0000BE250000}"/>
    <cellStyle name="常规 2 3 5 4" xfId="18093" xr:uid="{00000000-0005-0000-0000-0000BF250000}"/>
    <cellStyle name="常规 2 3 5 4 2" xfId="18094" xr:uid="{00000000-0005-0000-0000-0000C0250000}"/>
    <cellStyle name="常规 2 3 5 4 3" xfId="18095" xr:uid="{00000000-0005-0000-0000-0000C1250000}"/>
    <cellStyle name="常规 2 3 5 4 4" xfId="18096" xr:uid="{00000000-0005-0000-0000-0000C2250000}"/>
    <cellStyle name="常规 2 3 5 5" xfId="18097" xr:uid="{00000000-0005-0000-0000-0000C3250000}"/>
    <cellStyle name="常规 2 3 5 5 2" xfId="18098" xr:uid="{00000000-0005-0000-0000-0000C4250000}"/>
    <cellStyle name="常规 2 3 5 5 3" xfId="18099" xr:uid="{00000000-0005-0000-0000-0000C5250000}"/>
    <cellStyle name="常规 2 3 5 5 4" xfId="18100" xr:uid="{00000000-0005-0000-0000-0000C6250000}"/>
    <cellStyle name="常规 2 3 5 6" xfId="18101" xr:uid="{00000000-0005-0000-0000-0000C7250000}"/>
    <cellStyle name="常规 2 3 5 6 2" xfId="18102" xr:uid="{00000000-0005-0000-0000-0000C8250000}"/>
    <cellStyle name="常规 2 3 5 6 3" xfId="18103" xr:uid="{00000000-0005-0000-0000-0000C9250000}"/>
    <cellStyle name="常规 2 3 5 6 4" xfId="18104" xr:uid="{00000000-0005-0000-0000-0000CA250000}"/>
    <cellStyle name="常规 2 3 5 7" xfId="18105" xr:uid="{00000000-0005-0000-0000-0000CB250000}"/>
    <cellStyle name="常规 2 3 5 7 2" xfId="18106" xr:uid="{00000000-0005-0000-0000-0000CC250000}"/>
    <cellStyle name="常规 2 3 5 7 3" xfId="18107" xr:uid="{00000000-0005-0000-0000-0000CD250000}"/>
    <cellStyle name="常规 2 3 5 7 4" xfId="18108" xr:uid="{00000000-0005-0000-0000-0000CE250000}"/>
    <cellStyle name="常规 2 3 5 8" xfId="18109" xr:uid="{00000000-0005-0000-0000-0000CF250000}"/>
    <cellStyle name="常规 2 3 5 8 2" xfId="18110" xr:uid="{00000000-0005-0000-0000-0000D0250000}"/>
    <cellStyle name="常规 2 3 5 8 3" xfId="18111" xr:uid="{00000000-0005-0000-0000-0000D1250000}"/>
    <cellStyle name="常规 2 3 5 8 4" xfId="18112" xr:uid="{00000000-0005-0000-0000-0000D2250000}"/>
    <cellStyle name="常规 2 3 5 9" xfId="18113" xr:uid="{00000000-0005-0000-0000-0000D3250000}"/>
    <cellStyle name="常规 2 3 5 9 2" xfId="18114" xr:uid="{00000000-0005-0000-0000-0000D4250000}"/>
    <cellStyle name="常规 2 3 5 9 3" xfId="18115" xr:uid="{00000000-0005-0000-0000-0000D5250000}"/>
    <cellStyle name="常规 2 3 5 9 4" xfId="18116" xr:uid="{00000000-0005-0000-0000-0000D6250000}"/>
    <cellStyle name="常规 2 3 50" xfId="18117" xr:uid="{00000000-0005-0000-0000-0000D7250000}"/>
    <cellStyle name="常规 2 3 50 2" xfId="18118" xr:uid="{00000000-0005-0000-0000-0000D8250000}"/>
    <cellStyle name="常规 2 3 50 3" xfId="18119" xr:uid="{00000000-0005-0000-0000-0000D9250000}"/>
    <cellStyle name="常规 2 3 50 4" xfId="18120" xr:uid="{00000000-0005-0000-0000-0000DA250000}"/>
    <cellStyle name="常规 2 3 51" xfId="18121" xr:uid="{00000000-0005-0000-0000-0000DB250000}"/>
    <cellStyle name="常规 2 3 51 2" xfId="18122" xr:uid="{00000000-0005-0000-0000-0000DC250000}"/>
    <cellStyle name="常规 2 3 51 3" xfId="18123" xr:uid="{00000000-0005-0000-0000-0000DD250000}"/>
    <cellStyle name="常规 2 3 51 4" xfId="18124" xr:uid="{00000000-0005-0000-0000-0000DE250000}"/>
    <cellStyle name="常规 2 3 52" xfId="18125" xr:uid="{00000000-0005-0000-0000-0000DF250000}"/>
    <cellStyle name="常规 2 3 52 2" xfId="18126" xr:uid="{00000000-0005-0000-0000-0000E0250000}"/>
    <cellStyle name="常规 2 3 52 3" xfId="18127" xr:uid="{00000000-0005-0000-0000-0000E1250000}"/>
    <cellStyle name="常规 2 3 52 4" xfId="18128" xr:uid="{00000000-0005-0000-0000-0000E2250000}"/>
    <cellStyle name="常规 2 3 53" xfId="18129" xr:uid="{00000000-0005-0000-0000-0000E3250000}"/>
    <cellStyle name="常规 2 3 53 2" xfId="18130" xr:uid="{00000000-0005-0000-0000-0000E4250000}"/>
    <cellStyle name="常规 2 3 53 3" xfId="18131" xr:uid="{00000000-0005-0000-0000-0000E5250000}"/>
    <cellStyle name="常规 2 3 53 4" xfId="18132" xr:uid="{00000000-0005-0000-0000-0000E6250000}"/>
    <cellStyle name="常规 2 3 54" xfId="18133" xr:uid="{00000000-0005-0000-0000-0000E7250000}"/>
    <cellStyle name="常规 2 3 54 2" xfId="18134" xr:uid="{00000000-0005-0000-0000-0000E8250000}"/>
    <cellStyle name="常规 2 3 54 3" xfId="18135" xr:uid="{00000000-0005-0000-0000-0000E9250000}"/>
    <cellStyle name="常规 2 3 54 4" xfId="18136" xr:uid="{00000000-0005-0000-0000-0000EA250000}"/>
    <cellStyle name="常规 2 3 55" xfId="18137" xr:uid="{00000000-0005-0000-0000-0000EB250000}"/>
    <cellStyle name="常规 2 3 55 2" xfId="18138" xr:uid="{00000000-0005-0000-0000-0000EC250000}"/>
    <cellStyle name="常规 2 3 55 3" xfId="18139" xr:uid="{00000000-0005-0000-0000-0000ED250000}"/>
    <cellStyle name="常规 2 3 55 4" xfId="18140" xr:uid="{00000000-0005-0000-0000-0000EE250000}"/>
    <cellStyle name="常规 2 3 56" xfId="18141" xr:uid="{00000000-0005-0000-0000-0000EF250000}"/>
    <cellStyle name="常规 2 3 56 2" xfId="18142" xr:uid="{00000000-0005-0000-0000-0000F0250000}"/>
    <cellStyle name="常规 2 3 56 3" xfId="18143" xr:uid="{00000000-0005-0000-0000-0000F1250000}"/>
    <cellStyle name="常规 2 3 56 4" xfId="18144" xr:uid="{00000000-0005-0000-0000-0000F2250000}"/>
    <cellStyle name="常规 2 3 57" xfId="18145" xr:uid="{00000000-0005-0000-0000-0000F3250000}"/>
    <cellStyle name="常规 2 3 57 2" xfId="18146" xr:uid="{00000000-0005-0000-0000-0000F4250000}"/>
    <cellStyle name="常规 2 3 57 3" xfId="18147" xr:uid="{00000000-0005-0000-0000-0000F5250000}"/>
    <cellStyle name="常规 2 3 57 4" xfId="18148" xr:uid="{00000000-0005-0000-0000-0000F6250000}"/>
    <cellStyle name="常规 2 3 58" xfId="18149" xr:uid="{00000000-0005-0000-0000-0000F7250000}"/>
    <cellStyle name="常规 2 3 58 2" xfId="18150" xr:uid="{00000000-0005-0000-0000-0000F8250000}"/>
    <cellStyle name="常规 2 3 58 3" xfId="18151" xr:uid="{00000000-0005-0000-0000-0000F9250000}"/>
    <cellStyle name="常规 2 3 58 4" xfId="18152" xr:uid="{00000000-0005-0000-0000-0000FA250000}"/>
    <cellStyle name="常规 2 3 59" xfId="18153" xr:uid="{00000000-0005-0000-0000-0000FB250000}"/>
    <cellStyle name="常规 2 3 59 2" xfId="18154" xr:uid="{00000000-0005-0000-0000-0000FC250000}"/>
    <cellStyle name="常规 2 3 59 3" xfId="18155" xr:uid="{00000000-0005-0000-0000-0000FD250000}"/>
    <cellStyle name="常规 2 3 59 4" xfId="18156" xr:uid="{00000000-0005-0000-0000-0000FE250000}"/>
    <cellStyle name="常规 2 3 6" xfId="3396" xr:uid="{00000000-0005-0000-0000-0000FF250000}"/>
    <cellStyle name="常规 2 3 6 2" xfId="11688" xr:uid="{00000000-0005-0000-0000-000000260000}"/>
    <cellStyle name="常规 2 3 6 3" xfId="8490" xr:uid="{00000000-0005-0000-0000-000001260000}"/>
    <cellStyle name="常规 2 3 6 4" xfId="18157" xr:uid="{00000000-0005-0000-0000-000002260000}"/>
    <cellStyle name="常规 2 3 6 5" xfId="28073" xr:uid="{00000000-0005-0000-0000-000003260000}"/>
    <cellStyle name="常规 2 3 60" xfId="18158" xr:uid="{00000000-0005-0000-0000-000004260000}"/>
    <cellStyle name="常规 2 3 60 2" xfId="18159" xr:uid="{00000000-0005-0000-0000-000005260000}"/>
    <cellStyle name="常规 2 3 60 3" xfId="18160" xr:uid="{00000000-0005-0000-0000-000006260000}"/>
    <cellStyle name="常规 2 3 60 4" xfId="18161" xr:uid="{00000000-0005-0000-0000-000007260000}"/>
    <cellStyle name="常规 2 3 61" xfId="18162" xr:uid="{00000000-0005-0000-0000-000008260000}"/>
    <cellStyle name="常规 2 3 61 2" xfId="18163" xr:uid="{00000000-0005-0000-0000-000009260000}"/>
    <cellStyle name="常规 2 3 61 3" xfId="18164" xr:uid="{00000000-0005-0000-0000-00000A260000}"/>
    <cellStyle name="常规 2 3 61 4" xfId="18165" xr:uid="{00000000-0005-0000-0000-00000B260000}"/>
    <cellStyle name="常规 2 3 62" xfId="18166" xr:uid="{00000000-0005-0000-0000-00000C260000}"/>
    <cellStyle name="常规 2 3 62 2" xfId="18167" xr:uid="{00000000-0005-0000-0000-00000D260000}"/>
    <cellStyle name="常规 2 3 62 3" xfId="18168" xr:uid="{00000000-0005-0000-0000-00000E260000}"/>
    <cellStyle name="常规 2 3 62 4" xfId="18169" xr:uid="{00000000-0005-0000-0000-00000F260000}"/>
    <cellStyle name="常规 2 3 63" xfId="18170" xr:uid="{00000000-0005-0000-0000-000010260000}"/>
    <cellStyle name="常规 2 3 63 2" xfId="18171" xr:uid="{00000000-0005-0000-0000-000011260000}"/>
    <cellStyle name="常规 2 3 63 3" xfId="18172" xr:uid="{00000000-0005-0000-0000-000012260000}"/>
    <cellStyle name="常规 2 3 63 4" xfId="18173" xr:uid="{00000000-0005-0000-0000-000013260000}"/>
    <cellStyle name="常规 2 3 64" xfId="18174" xr:uid="{00000000-0005-0000-0000-000014260000}"/>
    <cellStyle name="常规 2 3 64 2" xfId="18175" xr:uid="{00000000-0005-0000-0000-000015260000}"/>
    <cellStyle name="常规 2 3 64 3" xfId="18176" xr:uid="{00000000-0005-0000-0000-000016260000}"/>
    <cellStyle name="常规 2 3 64 4" xfId="18177" xr:uid="{00000000-0005-0000-0000-000017260000}"/>
    <cellStyle name="常规 2 3 65" xfId="18178" xr:uid="{00000000-0005-0000-0000-000018260000}"/>
    <cellStyle name="常规 2 3 65 2" xfId="18179" xr:uid="{00000000-0005-0000-0000-000019260000}"/>
    <cellStyle name="常规 2 3 66" xfId="18180" xr:uid="{00000000-0005-0000-0000-00001A260000}"/>
    <cellStyle name="常规 2 3 67" xfId="18181" xr:uid="{00000000-0005-0000-0000-00001B260000}"/>
    <cellStyle name="常规 2 3 68" xfId="18182" xr:uid="{00000000-0005-0000-0000-00001C260000}"/>
    <cellStyle name="常规 2 3 69" xfId="28042" xr:uid="{00000000-0005-0000-0000-00001D260000}"/>
    <cellStyle name="常规 2 3 7" xfId="7855" xr:uid="{00000000-0005-0000-0000-00001E260000}"/>
    <cellStyle name="常规 2 3 7 2" xfId="18183" xr:uid="{00000000-0005-0000-0000-00001F260000}"/>
    <cellStyle name="常规 2 3 7 3" xfId="18184" xr:uid="{00000000-0005-0000-0000-000020260000}"/>
    <cellStyle name="常规 2 3 7 4" xfId="18185" xr:uid="{00000000-0005-0000-0000-000021260000}"/>
    <cellStyle name="常规 2 3 8" xfId="9470" xr:uid="{00000000-0005-0000-0000-000022260000}"/>
    <cellStyle name="常规 2 3 8 2" xfId="18186" xr:uid="{00000000-0005-0000-0000-000023260000}"/>
    <cellStyle name="常规 2 3 8 3" xfId="18187" xr:uid="{00000000-0005-0000-0000-000024260000}"/>
    <cellStyle name="常规 2 3 8 4" xfId="18188" xr:uid="{00000000-0005-0000-0000-000025260000}"/>
    <cellStyle name="常规 2 3 9" xfId="18189" xr:uid="{00000000-0005-0000-0000-000026260000}"/>
    <cellStyle name="常规 2 3 9 2" xfId="18190" xr:uid="{00000000-0005-0000-0000-000027260000}"/>
    <cellStyle name="常规 2 3 9 3" xfId="18191" xr:uid="{00000000-0005-0000-0000-000028260000}"/>
    <cellStyle name="常规 2 3 9 4" xfId="18192" xr:uid="{00000000-0005-0000-0000-000029260000}"/>
    <cellStyle name="常规 2 3_14聊城" xfId="28074" xr:uid="{00000000-0005-0000-0000-00002A260000}"/>
    <cellStyle name="常规 2 30" xfId="18193" xr:uid="{00000000-0005-0000-0000-00002B260000}"/>
    <cellStyle name="常规 2 30 2" xfId="18194" xr:uid="{00000000-0005-0000-0000-00002C260000}"/>
    <cellStyle name="常规 2 30 3" xfId="18195" xr:uid="{00000000-0005-0000-0000-00002D260000}"/>
    <cellStyle name="常规 2 30 4" xfId="18196" xr:uid="{00000000-0005-0000-0000-00002E260000}"/>
    <cellStyle name="常规 2 31" xfId="18197" xr:uid="{00000000-0005-0000-0000-00002F260000}"/>
    <cellStyle name="常规 2 31 2" xfId="18198" xr:uid="{00000000-0005-0000-0000-000030260000}"/>
    <cellStyle name="常规 2 31 3" xfId="18199" xr:uid="{00000000-0005-0000-0000-000031260000}"/>
    <cellStyle name="常规 2 31 4" xfId="18200" xr:uid="{00000000-0005-0000-0000-000032260000}"/>
    <cellStyle name="常规 2 32" xfId="18201" xr:uid="{00000000-0005-0000-0000-000033260000}"/>
    <cellStyle name="常规 2 32 2" xfId="18202" xr:uid="{00000000-0005-0000-0000-000034260000}"/>
    <cellStyle name="常规 2 32 3" xfId="18203" xr:uid="{00000000-0005-0000-0000-000035260000}"/>
    <cellStyle name="常规 2 32 4" xfId="18204" xr:uid="{00000000-0005-0000-0000-000036260000}"/>
    <cellStyle name="常规 2 33" xfId="18205" xr:uid="{00000000-0005-0000-0000-000037260000}"/>
    <cellStyle name="常规 2 33 2" xfId="18206" xr:uid="{00000000-0005-0000-0000-000038260000}"/>
    <cellStyle name="常规 2 33 3" xfId="18207" xr:uid="{00000000-0005-0000-0000-000039260000}"/>
    <cellStyle name="常规 2 33 4" xfId="18208" xr:uid="{00000000-0005-0000-0000-00003A260000}"/>
    <cellStyle name="常规 2 34" xfId="18209" xr:uid="{00000000-0005-0000-0000-00003B260000}"/>
    <cellStyle name="常规 2 34 2" xfId="18210" xr:uid="{00000000-0005-0000-0000-00003C260000}"/>
    <cellStyle name="常规 2 34 3" xfId="18211" xr:uid="{00000000-0005-0000-0000-00003D260000}"/>
    <cellStyle name="常规 2 34 4" xfId="18212" xr:uid="{00000000-0005-0000-0000-00003E260000}"/>
    <cellStyle name="常规 2 35" xfId="18213" xr:uid="{00000000-0005-0000-0000-00003F260000}"/>
    <cellStyle name="常规 2 35 2" xfId="18214" xr:uid="{00000000-0005-0000-0000-000040260000}"/>
    <cellStyle name="常规 2 35 3" xfId="18215" xr:uid="{00000000-0005-0000-0000-000041260000}"/>
    <cellStyle name="常规 2 35 4" xfId="18216" xr:uid="{00000000-0005-0000-0000-000042260000}"/>
    <cellStyle name="常规 2 36" xfId="18217" xr:uid="{00000000-0005-0000-0000-000043260000}"/>
    <cellStyle name="常规 2 36 2" xfId="18218" xr:uid="{00000000-0005-0000-0000-000044260000}"/>
    <cellStyle name="常规 2 36 3" xfId="18219" xr:uid="{00000000-0005-0000-0000-000045260000}"/>
    <cellStyle name="常规 2 36 4" xfId="18220" xr:uid="{00000000-0005-0000-0000-000046260000}"/>
    <cellStyle name="常规 2 37" xfId="18221" xr:uid="{00000000-0005-0000-0000-000047260000}"/>
    <cellStyle name="常规 2 37 2" xfId="18222" xr:uid="{00000000-0005-0000-0000-000048260000}"/>
    <cellStyle name="常规 2 37 3" xfId="18223" xr:uid="{00000000-0005-0000-0000-000049260000}"/>
    <cellStyle name="常规 2 37 4" xfId="18224" xr:uid="{00000000-0005-0000-0000-00004A260000}"/>
    <cellStyle name="常规 2 38" xfId="18225" xr:uid="{00000000-0005-0000-0000-00004B260000}"/>
    <cellStyle name="常规 2 38 2" xfId="18226" xr:uid="{00000000-0005-0000-0000-00004C260000}"/>
    <cellStyle name="常规 2 38 3" xfId="18227" xr:uid="{00000000-0005-0000-0000-00004D260000}"/>
    <cellStyle name="常规 2 38 4" xfId="18228" xr:uid="{00000000-0005-0000-0000-00004E260000}"/>
    <cellStyle name="常规 2 39" xfId="18229" xr:uid="{00000000-0005-0000-0000-00004F260000}"/>
    <cellStyle name="常规 2 39 2" xfId="18230" xr:uid="{00000000-0005-0000-0000-000050260000}"/>
    <cellStyle name="常规 2 39 3" xfId="18231" xr:uid="{00000000-0005-0000-0000-000051260000}"/>
    <cellStyle name="常规 2 4" xfId="110" xr:uid="{00000000-0005-0000-0000-000052260000}"/>
    <cellStyle name="常规 2 4 10" xfId="18232" xr:uid="{00000000-0005-0000-0000-000053260000}"/>
    <cellStyle name="常规 2 4 10 2" xfId="18233" xr:uid="{00000000-0005-0000-0000-000054260000}"/>
    <cellStyle name="常规 2 4 10 3" xfId="18234" xr:uid="{00000000-0005-0000-0000-000055260000}"/>
    <cellStyle name="常规 2 4 10 4" xfId="18235" xr:uid="{00000000-0005-0000-0000-000056260000}"/>
    <cellStyle name="常规 2 4 100" xfId="28563" xr:uid="{00000000-0005-0000-0000-000057260000}"/>
    <cellStyle name="常规 2 4 11" xfId="18236" xr:uid="{00000000-0005-0000-0000-000058260000}"/>
    <cellStyle name="常规 2 4 11 2" xfId="18237" xr:uid="{00000000-0005-0000-0000-000059260000}"/>
    <cellStyle name="常规 2 4 11 3" xfId="18238" xr:uid="{00000000-0005-0000-0000-00005A260000}"/>
    <cellStyle name="常规 2 4 11 4" xfId="18239" xr:uid="{00000000-0005-0000-0000-00005B260000}"/>
    <cellStyle name="常规 2 4 12" xfId="18240" xr:uid="{00000000-0005-0000-0000-00005C260000}"/>
    <cellStyle name="常规 2 4 12 2" xfId="18241" xr:uid="{00000000-0005-0000-0000-00005D260000}"/>
    <cellStyle name="常规 2 4 12 3" xfId="18242" xr:uid="{00000000-0005-0000-0000-00005E260000}"/>
    <cellStyle name="常规 2 4 12 4" xfId="18243" xr:uid="{00000000-0005-0000-0000-00005F260000}"/>
    <cellStyle name="常规 2 4 13" xfId="18244" xr:uid="{00000000-0005-0000-0000-000060260000}"/>
    <cellStyle name="常规 2 4 13 2" xfId="18245" xr:uid="{00000000-0005-0000-0000-000061260000}"/>
    <cellStyle name="常规 2 4 13 3" xfId="18246" xr:uid="{00000000-0005-0000-0000-000062260000}"/>
    <cellStyle name="常规 2 4 13 4" xfId="18247" xr:uid="{00000000-0005-0000-0000-000063260000}"/>
    <cellStyle name="常规 2 4 14" xfId="18248" xr:uid="{00000000-0005-0000-0000-000064260000}"/>
    <cellStyle name="常规 2 4 14 2" xfId="18249" xr:uid="{00000000-0005-0000-0000-000065260000}"/>
    <cellStyle name="常规 2 4 14 3" xfId="18250" xr:uid="{00000000-0005-0000-0000-000066260000}"/>
    <cellStyle name="常规 2 4 14 4" xfId="18251" xr:uid="{00000000-0005-0000-0000-000067260000}"/>
    <cellStyle name="常规 2 4 15" xfId="18252" xr:uid="{00000000-0005-0000-0000-000068260000}"/>
    <cellStyle name="常规 2 4 15 2" xfId="18253" xr:uid="{00000000-0005-0000-0000-000069260000}"/>
    <cellStyle name="常规 2 4 15 3" xfId="18254" xr:uid="{00000000-0005-0000-0000-00006A260000}"/>
    <cellStyle name="常规 2 4 15 4" xfId="18255" xr:uid="{00000000-0005-0000-0000-00006B260000}"/>
    <cellStyle name="常规 2 4 16" xfId="18256" xr:uid="{00000000-0005-0000-0000-00006C260000}"/>
    <cellStyle name="常规 2 4 16 2" xfId="18257" xr:uid="{00000000-0005-0000-0000-00006D260000}"/>
    <cellStyle name="常规 2 4 16 3" xfId="18258" xr:uid="{00000000-0005-0000-0000-00006E260000}"/>
    <cellStyle name="常规 2 4 16 4" xfId="18259" xr:uid="{00000000-0005-0000-0000-00006F260000}"/>
    <cellStyle name="常规 2 4 17" xfId="18260" xr:uid="{00000000-0005-0000-0000-000070260000}"/>
    <cellStyle name="常规 2 4 17 2" xfId="18261" xr:uid="{00000000-0005-0000-0000-000071260000}"/>
    <cellStyle name="常规 2 4 17 3" xfId="18262" xr:uid="{00000000-0005-0000-0000-000072260000}"/>
    <cellStyle name="常规 2 4 17 4" xfId="18263" xr:uid="{00000000-0005-0000-0000-000073260000}"/>
    <cellStyle name="常规 2 4 18" xfId="18264" xr:uid="{00000000-0005-0000-0000-000074260000}"/>
    <cellStyle name="常规 2 4 18 2" xfId="18265" xr:uid="{00000000-0005-0000-0000-000075260000}"/>
    <cellStyle name="常规 2 4 18 3" xfId="18266" xr:uid="{00000000-0005-0000-0000-000076260000}"/>
    <cellStyle name="常规 2 4 18 4" xfId="18267" xr:uid="{00000000-0005-0000-0000-000077260000}"/>
    <cellStyle name="常规 2 4 19" xfId="18268" xr:uid="{00000000-0005-0000-0000-000078260000}"/>
    <cellStyle name="常规 2 4 19 2" xfId="18269" xr:uid="{00000000-0005-0000-0000-000079260000}"/>
    <cellStyle name="常规 2 4 19 3" xfId="18270" xr:uid="{00000000-0005-0000-0000-00007A260000}"/>
    <cellStyle name="常规 2 4 19 4" xfId="18271" xr:uid="{00000000-0005-0000-0000-00007B260000}"/>
    <cellStyle name="常规 2 4 2" xfId="111" xr:uid="{00000000-0005-0000-0000-00007C260000}"/>
    <cellStyle name="常规 2 4 2 10" xfId="18272" xr:uid="{00000000-0005-0000-0000-00007D260000}"/>
    <cellStyle name="常规 2 4 2 10 2" xfId="18273" xr:uid="{00000000-0005-0000-0000-00007E260000}"/>
    <cellStyle name="常规 2 4 2 10 3" xfId="18274" xr:uid="{00000000-0005-0000-0000-00007F260000}"/>
    <cellStyle name="常规 2 4 2 10 4" xfId="18275" xr:uid="{00000000-0005-0000-0000-000080260000}"/>
    <cellStyle name="常规 2 4 2 11" xfId="18276" xr:uid="{00000000-0005-0000-0000-000081260000}"/>
    <cellStyle name="常规 2 4 2 11 2" xfId="18277" xr:uid="{00000000-0005-0000-0000-000082260000}"/>
    <cellStyle name="常规 2 4 2 11 3" xfId="18278" xr:uid="{00000000-0005-0000-0000-000083260000}"/>
    <cellStyle name="常规 2 4 2 11 4" xfId="18279" xr:uid="{00000000-0005-0000-0000-000084260000}"/>
    <cellStyle name="常规 2 4 2 12" xfId="18280" xr:uid="{00000000-0005-0000-0000-000085260000}"/>
    <cellStyle name="常规 2 4 2 12 2" xfId="18281" xr:uid="{00000000-0005-0000-0000-000086260000}"/>
    <cellStyle name="常规 2 4 2 12 3" xfId="18282" xr:uid="{00000000-0005-0000-0000-000087260000}"/>
    <cellStyle name="常规 2 4 2 12 4" xfId="18283" xr:uid="{00000000-0005-0000-0000-000088260000}"/>
    <cellStyle name="常规 2 4 2 13" xfId="18284" xr:uid="{00000000-0005-0000-0000-000089260000}"/>
    <cellStyle name="常规 2 4 2 13 2" xfId="18285" xr:uid="{00000000-0005-0000-0000-00008A260000}"/>
    <cellStyle name="常规 2 4 2 13 3" xfId="18286" xr:uid="{00000000-0005-0000-0000-00008B260000}"/>
    <cellStyle name="常规 2 4 2 13 4" xfId="18287" xr:uid="{00000000-0005-0000-0000-00008C260000}"/>
    <cellStyle name="常规 2 4 2 14" xfId="18288" xr:uid="{00000000-0005-0000-0000-00008D260000}"/>
    <cellStyle name="常规 2 4 2 14 2" xfId="18289" xr:uid="{00000000-0005-0000-0000-00008E260000}"/>
    <cellStyle name="常规 2 4 2 14 3" xfId="18290" xr:uid="{00000000-0005-0000-0000-00008F260000}"/>
    <cellStyle name="常规 2 4 2 14 4" xfId="18291" xr:uid="{00000000-0005-0000-0000-000090260000}"/>
    <cellStyle name="常规 2 4 2 15" xfId="18292" xr:uid="{00000000-0005-0000-0000-000091260000}"/>
    <cellStyle name="常规 2 4 2 15 2" xfId="18293" xr:uid="{00000000-0005-0000-0000-000092260000}"/>
    <cellStyle name="常规 2 4 2 15 3" xfId="18294" xr:uid="{00000000-0005-0000-0000-000093260000}"/>
    <cellStyle name="常规 2 4 2 15 4" xfId="18295" xr:uid="{00000000-0005-0000-0000-000094260000}"/>
    <cellStyle name="常规 2 4 2 16" xfId="18296" xr:uid="{00000000-0005-0000-0000-000095260000}"/>
    <cellStyle name="常规 2 4 2 16 2" xfId="18297" xr:uid="{00000000-0005-0000-0000-000096260000}"/>
    <cellStyle name="常规 2 4 2 16 3" xfId="18298" xr:uid="{00000000-0005-0000-0000-000097260000}"/>
    <cellStyle name="常规 2 4 2 16 4" xfId="18299" xr:uid="{00000000-0005-0000-0000-000098260000}"/>
    <cellStyle name="常规 2 4 2 17" xfId="18300" xr:uid="{00000000-0005-0000-0000-000099260000}"/>
    <cellStyle name="常规 2 4 2 17 2" xfId="18301" xr:uid="{00000000-0005-0000-0000-00009A260000}"/>
    <cellStyle name="常规 2 4 2 17 3" xfId="18302" xr:uid="{00000000-0005-0000-0000-00009B260000}"/>
    <cellStyle name="常规 2 4 2 17 4" xfId="18303" xr:uid="{00000000-0005-0000-0000-00009C260000}"/>
    <cellStyle name="常规 2 4 2 18" xfId="18304" xr:uid="{00000000-0005-0000-0000-00009D260000}"/>
    <cellStyle name="常规 2 4 2 18 2" xfId="18305" xr:uid="{00000000-0005-0000-0000-00009E260000}"/>
    <cellStyle name="常规 2 4 2 18 3" xfId="18306" xr:uid="{00000000-0005-0000-0000-00009F260000}"/>
    <cellStyle name="常规 2 4 2 18 4" xfId="18307" xr:uid="{00000000-0005-0000-0000-0000A0260000}"/>
    <cellStyle name="常规 2 4 2 19" xfId="18308" xr:uid="{00000000-0005-0000-0000-0000A1260000}"/>
    <cellStyle name="常规 2 4 2 19 2" xfId="18309" xr:uid="{00000000-0005-0000-0000-0000A2260000}"/>
    <cellStyle name="常规 2 4 2 19 3" xfId="18310" xr:uid="{00000000-0005-0000-0000-0000A3260000}"/>
    <cellStyle name="常规 2 4 2 19 4" xfId="18311" xr:uid="{00000000-0005-0000-0000-0000A4260000}"/>
    <cellStyle name="常规 2 4 2 2" xfId="376" xr:uid="{00000000-0005-0000-0000-0000A5260000}"/>
    <cellStyle name="常规 2 4 2 2 10" xfId="18312" xr:uid="{00000000-0005-0000-0000-0000A6260000}"/>
    <cellStyle name="常规 2 4 2 2 10 2" xfId="18313" xr:uid="{00000000-0005-0000-0000-0000A7260000}"/>
    <cellStyle name="常规 2 4 2 2 10 3" xfId="18314" xr:uid="{00000000-0005-0000-0000-0000A8260000}"/>
    <cellStyle name="常规 2 4 2 2 10 4" xfId="18315" xr:uid="{00000000-0005-0000-0000-0000A9260000}"/>
    <cellStyle name="常规 2 4 2 2 11" xfId="18316" xr:uid="{00000000-0005-0000-0000-0000AA260000}"/>
    <cellStyle name="常规 2 4 2 2 11 2" xfId="18317" xr:uid="{00000000-0005-0000-0000-0000AB260000}"/>
    <cellStyle name="常规 2 4 2 2 11 3" xfId="18318" xr:uid="{00000000-0005-0000-0000-0000AC260000}"/>
    <cellStyle name="常规 2 4 2 2 11 4" xfId="18319" xr:uid="{00000000-0005-0000-0000-0000AD260000}"/>
    <cellStyle name="常规 2 4 2 2 12" xfId="18320" xr:uid="{00000000-0005-0000-0000-0000AE260000}"/>
    <cellStyle name="常规 2 4 2 2 12 2" xfId="18321" xr:uid="{00000000-0005-0000-0000-0000AF260000}"/>
    <cellStyle name="常规 2 4 2 2 12 3" xfId="18322" xr:uid="{00000000-0005-0000-0000-0000B0260000}"/>
    <cellStyle name="常规 2 4 2 2 12 4" xfId="18323" xr:uid="{00000000-0005-0000-0000-0000B1260000}"/>
    <cellStyle name="常规 2 4 2 2 13" xfId="18324" xr:uid="{00000000-0005-0000-0000-0000B2260000}"/>
    <cellStyle name="常规 2 4 2 2 13 2" xfId="18325" xr:uid="{00000000-0005-0000-0000-0000B3260000}"/>
    <cellStyle name="常规 2 4 2 2 13 3" xfId="18326" xr:uid="{00000000-0005-0000-0000-0000B4260000}"/>
    <cellStyle name="常规 2 4 2 2 13 4" xfId="18327" xr:uid="{00000000-0005-0000-0000-0000B5260000}"/>
    <cellStyle name="常规 2 4 2 2 14" xfId="18328" xr:uid="{00000000-0005-0000-0000-0000B6260000}"/>
    <cellStyle name="常规 2 4 2 2 14 2" xfId="18329" xr:uid="{00000000-0005-0000-0000-0000B7260000}"/>
    <cellStyle name="常规 2 4 2 2 14 3" xfId="18330" xr:uid="{00000000-0005-0000-0000-0000B8260000}"/>
    <cellStyle name="常规 2 4 2 2 14 4" xfId="18331" xr:uid="{00000000-0005-0000-0000-0000B9260000}"/>
    <cellStyle name="常规 2 4 2 2 15" xfId="18332" xr:uid="{00000000-0005-0000-0000-0000BA260000}"/>
    <cellStyle name="常规 2 4 2 2 15 2" xfId="18333" xr:uid="{00000000-0005-0000-0000-0000BB260000}"/>
    <cellStyle name="常规 2 4 2 2 15 3" xfId="18334" xr:uid="{00000000-0005-0000-0000-0000BC260000}"/>
    <cellStyle name="常规 2 4 2 2 15 4" xfId="18335" xr:uid="{00000000-0005-0000-0000-0000BD260000}"/>
    <cellStyle name="常规 2 4 2 2 16" xfId="18336" xr:uid="{00000000-0005-0000-0000-0000BE260000}"/>
    <cellStyle name="常规 2 4 2 2 16 2" xfId="18337" xr:uid="{00000000-0005-0000-0000-0000BF260000}"/>
    <cellStyle name="常规 2 4 2 2 16 3" xfId="18338" xr:uid="{00000000-0005-0000-0000-0000C0260000}"/>
    <cellStyle name="常规 2 4 2 2 16 4" xfId="18339" xr:uid="{00000000-0005-0000-0000-0000C1260000}"/>
    <cellStyle name="常规 2 4 2 2 17" xfId="18340" xr:uid="{00000000-0005-0000-0000-0000C2260000}"/>
    <cellStyle name="常规 2 4 2 2 18" xfId="18341" xr:uid="{00000000-0005-0000-0000-0000C3260000}"/>
    <cellStyle name="常规 2 4 2 2 19" xfId="18342" xr:uid="{00000000-0005-0000-0000-0000C4260000}"/>
    <cellStyle name="常规 2 4 2 2 2" xfId="3397" xr:uid="{00000000-0005-0000-0000-0000C5260000}"/>
    <cellStyle name="常规 2 4 2 2 2 2" xfId="3398" xr:uid="{00000000-0005-0000-0000-0000C6260000}"/>
    <cellStyle name="常规 2 4 2 2 2 2 2" xfId="3399" xr:uid="{00000000-0005-0000-0000-0000C7260000}"/>
    <cellStyle name="常规 2 4 2 2 2 2 3" xfId="3400" xr:uid="{00000000-0005-0000-0000-0000C8260000}"/>
    <cellStyle name="常规 2 4 2 2 2 2 3 2" xfId="11691" xr:uid="{00000000-0005-0000-0000-0000C9260000}"/>
    <cellStyle name="常规 2 4 2 2 2 2 4" xfId="11690" xr:uid="{00000000-0005-0000-0000-0000CA260000}"/>
    <cellStyle name="常规 2 4 2 2 2 3" xfId="3401" xr:uid="{00000000-0005-0000-0000-0000CB260000}"/>
    <cellStyle name="常规 2 4 2 2 2 4" xfId="3402" xr:uid="{00000000-0005-0000-0000-0000CC260000}"/>
    <cellStyle name="常规 2 4 2 2 2 4 2" xfId="11692" xr:uid="{00000000-0005-0000-0000-0000CD260000}"/>
    <cellStyle name="常规 2 4 2 2 2 5" xfId="11689" xr:uid="{00000000-0005-0000-0000-0000CE260000}"/>
    <cellStyle name="常规 2 4 2 2 2 6" xfId="28078" xr:uid="{00000000-0005-0000-0000-0000CF260000}"/>
    <cellStyle name="常规 2 4 2 2 20" xfId="28077" xr:uid="{00000000-0005-0000-0000-0000D0260000}"/>
    <cellStyle name="常规 2 4 2 2 3" xfId="3403" xr:uid="{00000000-0005-0000-0000-0000D1260000}"/>
    <cellStyle name="常规 2 4 2 2 3 2" xfId="3404" xr:uid="{00000000-0005-0000-0000-0000D2260000}"/>
    <cellStyle name="常规 2 4 2 2 3 3" xfId="3405" xr:uid="{00000000-0005-0000-0000-0000D3260000}"/>
    <cellStyle name="常规 2 4 2 2 3 3 2" xfId="11694" xr:uid="{00000000-0005-0000-0000-0000D4260000}"/>
    <cellStyle name="常规 2 4 2 2 3 4" xfId="11693" xr:uid="{00000000-0005-0000-0000-0000D5260000}"/>
    <cellStyle name="常规 2 4 2 2 4" xfId="3406" xr:uid="{00000000-0005-0000-0000-0000D6260000}"/>
    <cellStyle name="常规 2 4 2 2 4 2" xfId="3407" xr:uid="{00000000-0005-0000-0000-0000D7260000}"/>
    <cellStyle name="常规 2 4 2 2 4 3" xfId="3408" xr:uid="{00000000-0005-0000-0000-0000D8260000}"/>
    <cellStyle name="常规 2 4 2 2 4 3 2" xfId="11696" xr:uid="{00000000-0005-0000-0000-0000D9260000}"/>
    <cellStyle name="常规 2 4 2 2 4 4" xfId="11695" xr:uid="{00000000-0005-0000-0000-0000DA260000}"/>
    <cellStyle name="常规 2 4 2 2 5" xfId="3409" xr:uid="{00000000-0005-0000-0000-0000DB260000}"/>
    <cellStyle name="常规 2 4 2 2 5 2" xfId="18343" xr:uid="{00000000-0005-0000-0000-0000DC260000}"/>
    <cellStyle name="常规 2 4 2 2 5 3" xfId="18344" xr:uid="{00000000-0005-0000-0000-0000DD260000}"/>
    <cellStyle name="常规 2 4 2 2 5 4" xfId="18345" xr:uid="{00000000-0005-0000-0000-0000DE260000}"/>
    <cellStyle name="常规 2 4 2 2 6" xfId="9619" xr:uid="{00000000-0005-0000-0000-0000DF260000}"/>
    <cellStyle name="常规 2 4 2 2 6 2" xfId="18346" xr:uid="{00000000-0005-0000-0000-0000E0260000}"/>
    <cellStyle name="常规 2 4 2 2 6 3" xfId="18347" xr:uid="{00000000-0005-0000-0000-0000E1260000}"/>
    <cellStyle name="常规 2 4 2 2 6 4" xfId="18348" xr:uid="{00000000-0005-0000-0000-0000E2260000}"/>
    <cellStyle name="常规 2 4 2 2 7" xfId="18349" xr:uid="{00000000-0005-0000-0000-0000E3260000}"/>
    <cellStyle name="常规 2 4 2 2 7 2" xfId="18350" xr:uid="{00000000-0005-0000-0000-0000E4260000}"/>
    <cellStyle name="常规 2 4 2 2 7 3" xfId="18351" xr:uid="{00000000-0005-0000-0000-0000E5260000}"/>
    <cellStyle name="常规 2 4 2 2 7 4" xfId="18352" xr:uid="{00000000-0005-0000-0000-0000E6260000}"/>
    <cellStyle name="常规 2 4 2 2 8" xfId="18353" xr:uid="{00000000-0005-0000-0000-0000E7260000}"/>
    <cellStyle name="常规 2 4 2 2 8 2" xfId="18354" xr:uid="{00000000-0005-0000-0000-0000E8260000}"/>
    <cellStyle name="常规 2 4 2 2 8 3" xfId="18355" xr:uid="{00000000-0005-0000-0000-0000E9260000}"/>
    <cellStyle name="常规 2 4 2 2 8 4" xfId="18356" xr:uid="{00000000-0005-0000-0000-0000EA260000}"/>
    <cellStyle name="常规 2 4 2 2 9" xfId="18357" xr:uid="{00000000-0005-0000-0000-0000EB260000}"/>
    <cellStyle name="常规 2 4 2 2 9 2" xfId="18358" xr:uid="{00000000-0005-0000-0000-0000EC260000}"/>
    <cellStyle name="常规 2 4 2 2 9 3" xfId="18359" xr:uid="{00000000-0005-0000-0000-0000ED260000}"/>
    <cellStyle name="常规 2 4 2 2 9 4" xfId="18360" xr:uid="{00000000-0005-0000-0000-0000EE260000}"/>
    <cellStyle name="常规 2 4 2 20" xfId="18361" xr:uid="{00000000-0005-0000-0000-0000EF260000}"/>
    <cellStyle name="常规 2 4 2 20 2" xfId="18362" xr:uid="{00000000-0005-0000-0000-0000F0260000}"/>
    <cellStyle name="常规 2 4 2 20 3" xfId="18363" xr:uid="{00000000-0005-0000-0000-0000F1260000}"/>
    <cellStyle name="常规 2 4 2 20 4" xfId="18364" xr:uid="{00000000-0005-0000-0000-0000F2260000}"/>
    <cellStyle name="常规 2 4 2 21" xfId="18365" xr:uid="{00000000-0005-0000-0000-0000F3260000}"/>
    <cellStyle name="常规 2 4 2 21 2" xfId="18366" xr:uid="{00000000-0005-0000-0000-0000F4260000}"/>
    <cellStyle name="常规 2 4 2 21 3" xfId="18367" xr:uid="{00000000-0005-0000-0000-0000F5260000}"/>
    <cellStyle name="常规 2 4 2 21 4" xfId="18368" xr:uid="{00000000-0005-0000-0000-0000F6260000}"/>
    <cellStyle name="常规 2 4 2 22" xfId="18369" xr:uid="{00000000-0005-0000-0000-0000F7260000}"/>
    <cellStyle name="常规 2 4 2 22 2" xfId="18370" xr:uid="{00000000-0005-0000-0000-0000F8260000}"/>
    <cellStyle name="常规 2 4 2 22 3" xfId="18371" xr:uid="{00000000-0005-0000-0000-0000F9260000}"/>
    <cellStyle name="常规 2 4 2 22 4" xfId="18372" xr:uid="{00000000-0005-0000-0000-0000FA260000}"/>
    <cellStyle name="常规 2 4 2 23" xfId="18373" xr:uid="{00000000-0005-0000-0000-0000FB260000}"/>
    <cellStyle name="常规 2 4 2 23 2" xfId="18374" xr:uid="{00000000-0005-0000-0000-0000FC260000}"/>
    <cellStyle name="常规 2 4 2 23 3" xfId="18375" xr:uid="{00000000-0005-0000-0000-0000FD260000}"/>
    <cellStyle name="常规 2 4 2 23 4" xfId="18376" xr:uid="{00000000-0005-0000-0000-0000FE260000}"/>
    <cellStyle name="常规 2 4 2 24" xfId="18377" xr:uid="{00000000-0005-0000-0000-0000FF260000}"/>
    <cellStyle name="常规 2 4 2 24 2" xfId="18378" xr:uid="{00000000-0005-0000-0000-000000270000}"/>
    <cellStyle name="常规 2 4 2 24 3" xfId="18379" xr:uid="{00000000-0005-0000-0000-000001270000}"/>
    <cellStyle name="常规 2 4 2 24 4" xfId="18380" xr:uid="{00000000-0005-0000-0000-000002270000}"/>
    <cellStyle name="常规 2 4 2 25" xfId="18381" xr:uid="{00000000-0005-0000-0000-000003270000}"/>
    <cellStyle name="常规 2 4 2 25 2" xfId="18382" xr:uid="{00000000-0005-0000-0000-000004270000}"/>
    <cellStyle name="常规 2 4 2 25 3" xfId="18383" xr:uid="{00000000-0005-0000-0000-000005270000}"/>
    <cellStyle name="常规 2 4 2 25 4" xfId="18384" xr:uid="{00000000-0005-0000-0000-000006270000}"/>
    <cellStyle name="常规 2 4 2 26" xfId="18385" xr:uid="{00000000-0005-0000-0000-000007270000}"/>
    <cellStyle name="常规 2 4 2 26 2" xfId="18386" xr:uid="{00000000-0005-0000-0000-000008270000}"/>
    <cellStyle name="常规 2 4 2 26 3" xfId="18387" xr:uid="{00000000-0005-0000-0000-000009270000}"/>
    <cellStyle name="常规 2 4 2 26 4" xfId="18388" xr:uid="{00000000-0005-0000-0000-00000A270000}"/>
    <cellStyle name="常规 2 4 2 27" xfId="18389" xr:uid="{00000000-0005-0000-0000-00000B270000}"/>
    <cellStyle name="常规 2 4 2 27 2" xfId="18390" xr:uid="{00000000-0005-0000-0000-00000C270000}"/>
    <cellStyle name="常规 2 4 2 27 3" xfId="18391" xr:uid="{00000000-0005-0000-0000-00000D270000}"/>
    <cellStyle name="常规 2 4 2 27 4" xfId="18392" xr:uid="{00000000-0005-0000-0000-00000E270000}"/>
    <cellStyle name="常规 2 4 2 28" xfId="18393" xr:uid="{00000000-0005-0000-0000-00000F270000}"/>
    <cellStyle name="常规 2 4 2 28 2" xfId="18394" xr:uid="{00000000-0005-0000-0000-000010270000}"/>
    <cellStyle name="常规 2 4 2 28 3" xfId="18395" xr:uid="{00000000-0005-0000-0000-000011270000}"/>
    <cellStyle name="常规 2 4 2 28 4" xfId="18396" xr:uid="{00000000-0005-0000-0000-000012270000}"/>
    <cellStyle name="常规 2 4 2 29" xfId="18397" xr:uid="{00000000-0005-0000-0000-000013270000}"/>
    <cellStyle name="常规 2 4 2 29 2" xfId="18398" xr:uid="{00000000-0005-0000-0000-000014270000}"/>
    <cellStyle name="常规 2 4 2 29 3" xfId="18399" xr:uid="{00000000-0005-0000-0000-000015270000}"/>
    <cellStyle name="常规 2 4 2 29 4" xfId="18400" xr:uid="{00000000-0005-0000-0000-000016270000}"/>
    <cellStyle name="常规 2 4 2 3" xfId="549" xr:uid="{00000000-0005-0000-0000-000017270000}"/>
    <cellStyle name="常规 2 4 2 3 2" xfId="3410" xr:uid="{00000000-0005-0000-0000-000018270000}"/>
    <cellStyle name="常规 2 4 2 3 2 2" xfId="3411" xr:uid="{00000000-0005-0000-0000-000019270000}"/>
    <cellStyle name="常规 2 4 2 3 2 3" xfId="3412" xr:uid="{00000000-0005-0000-0000-00001A270000}"/>
    <cellStyle name="常规 2 4 2 3 2 3 2" xfId="11698" xr:uid="{00000000-0005-0000-0000-00001B270000}"/>
    <cellStyle name="常规 2 4 2 3 2 4" xfId="11697" xr:uid="{00000000-0005-0000-0000-00001C270000}"/>
    <cellStyle name="常规 2 4 2 3 3" xfId="3413" xr:uid="{00000000-0005-0000-0000-00001D270000}"/>
    <cellStyle name="常规 2 4 2 3 4" xfId="3414" xr:uid="{00000000-0005-0000-0000-00001E270000}"/>
    <cellStyle name="常规 2 4 2 3 4 2" xfId="11699" xr:uid="{00000000-0005-0000-0000-00001F270000}"/>
    <cellStyle name="常规 2 4 2 3 5" xfId="28079" xr:uid="{00000000-0005-0000-0000-000020270000}"/>
    <cellStyle name="常规 2 4 2 30" xfId="18401" xr:uid="{00000000-0005-0000-0000-000021270000}"/>
    <cellStyle name="常规 2 4 2 30 2" xfId="18402" xr:uid="{00000000-0005-0000-0000-000022270000}"/>
    <cellStyle name="常规 2 4 2 30 3" xfId="18403" xr:uid="{00000000-0005-0000-0000-000023270000}"/>
    <cellStyle name="常规 2 4 2 30 4" xfId="18404" xr:uid="{00000000-0005-0000-0000-000024270000}"/>
    <cellStyle name="常规 2 4 2 31" xfId="18405" xr:uid="{00000000-0005-0000-0000-000025270000}"/>
    <cellStyle name="常规 2 4 2 31 2" xfId="18406" xr:uid="{00000000-0005-0000-0000-000026270000}"/>
    <cellStyle name="常规 2 4 2 31 3" xfId="18407" xr:uid="{00000000-0005-0000-0000-000027270000}"/>
    <cellStyle name="常规 2 4 2 31 4" xfId="18408" xr:uid="{00000000-0005-0000-0000-000028270000}"/>
    <cellStyle name="常规 2 4 2 32" xfId="18409" xr:uid="{00000000-0005-0000-0000-000029270000}"/>
    <cellStyle name="常规 2 4 2 32 2" xfId="18410" xr:uid="{00000000-0005-0000-0000-00002A270000}"/>
    <cellStyle name="常规 2 4 2 32 3" xfId="18411" xr:uid="{00000000-0005-0000-0000-00002B270000}"/>
    <cellStyle name="常规 2 4 2 32 4" xfId="18412" xr:uid="{00000000-0005-0000-0000-00002C270000}"/>
    <cellStyle name="常规 2 4 2 33" xfId="18413" xr:uid="{00000000-0005-0000-0000-00002D270000}"/>
    <cellStyle name="常规 2 4 2 33 2" xfId="18414" xr:uid="{00000000-0005-0000-0000-00002E270000}"/>
    <cellStyle name="常规 2 4 2 33 3" xfId="18415" xr:uid="{00000000-0005-0000-0000-00002F270000}"/>
    <cellStyle name="常规 2 4 2 33 4" xfId="18416" xr:uid="{00000000-0005-0000-0000-000030270000}"/>
    <cellStyle name="常规 2 4 2 34" xfId="18417" xr:uid="{00000000-0005-0000-0000-000031270000}"/>
    <cellStyle name="常规 2 4 2 34 2" xfId="18418" xr:uid="{00000000-0005-0000-0000-000032270000}"/>
    <cellStyle name="常规 2 4 2 34 3" xfId="18419" xr:uid="{00000000-0005-0000-0000-000033270000}"/>
    <cellStyle name="常规 2 4 2 34 4" xfId="18420" xr:uid="{00000000-0005-0000-0000-000034270000}"/>
    <cellStyle name="常规 2 4 2 35" xfId="18421" xr:uid="{00000000-0005-0000-0000-000035270000}"/>
    <cellStyle name="常规 2 4 2 35 2" xfId="18422" xr:uid="{00000000-0005-0000-0000-000036270000}"/>
    <cellStyle name="常规 2 4 2 35 3" xfId="18423" xr:uid="{00000000-0005-0000-0000-000037270000}"/>
    <cellStyle name="常规 2 4 2 35 4" xfId="18424" xr:uid="{00000000-0005-0000-0000-000038270000}"/>
    <cellStyle name="常规 2 4 2 36" xfId="18425" xr:uid="{00000000-0005-0000-0000-000039270000}"/>
    <cellStyle name="常规 2 4 2 36 2" xfId="18426" xr:uid="{00000000-0005-0000-0000-00003A270000}"/>
    <cellStyle name="常规 2 4 2 36 3" xfId="18427" xr:uid="{00000000-0005-0000-0000-00003B270000}"/>
    <cellStyle name="常规 2 4 2 36 4" xfId="18428" xr:uid="{00000000-0005-0000-0000-00003C270000}"/>
    <cellStyle name="常规 2 4 2 37" xfId="18429" xr:uid="{00000000-0005-0000-0000-00003D270000}"/>
    <cellStyle name="常规 2 4 2 37 2" xfId="18430" xr:uid="{00000000-0005-0000-0000-00003E270000}"/>
    <cellStyle name="常规 2 4 2 37 3" xfId="18431" xr:uid="{00000000-0005-0000-0000-00003F270000}"/>
    <cellStyle name="常规 2 4 2 37 4" xfId="18432" xr:uid="{00000000-0005-0000-0000-000040270000}"/>
    <cellStyle name="常规 2 4 2 38" xfId="18433" xr:uid="{00000000-0005-0000-0000-000041270000}"/>
    <cellStyle name="常规 2 4 2 38 2" xfId="18434" xr:uid="{00000000-0005-0000-0000-000042270000}"/>
    <cellStyle name="常规 2 4 2 38 3" xfId="18435" xr:uid="{00000000-0005-0000-0000-000043270000}"/>
    <cellStyle name="常规 2 4 2 38 4" xfId="18436" xr:uid="{00000000-0005-0000-0000-000044270000}"/>
    <cellStyle name="常规 2 4 2 39" xfId="18437" xr:uid="{00000000-0005-0000-0000-000045270000}"/>
    <cellStyle name="常规 2 4 2 39 2" xfId="18438" xr:uid="{00000000-0005-0000-0000-000046270000}"/>
    <cellStyle name="常规 2 4 2 39 3" xfId="18439" xr:uid="{00000000-0005-0000-0000-000047270000}"/>
    <cellStyle name="常规 2 4 2 39 4" xfId="18440" xr:uid="{00000000-0005-0000-0000-000048270000}"/>
    <cellStyle name="常规 2 4 2 4" xfId="3415" xr:uid="{00000000-0005-0000-0000-000049270000}"/>
    <cellStyle name="常规 2 4 2 4 2" xfId="3416" xr:uid="{00000000-0005-0000-0000-00004A270000}"/>
    <cellStyle name="常规 2 4 2 4 3" xfId="3417" xr:uid="{00000000-0005-0000-0000-00004B270000}"/>
    <cellStyle name="常规 2 4 2 4 3 2" xfId="11701" xr:uid="{00000000-0005-0000-0000-00004C270000}"/>
    <cellStyle name="常规 2 4 2 4 4" xfId="11700" xr:uid="{00000000-0005-0000-0000-00004D270000}"/>
    <cellStyle name="常规 2 4 2 40" xfId="18441" xr:uid="{00000000-0005-0000-0000-00004E270000}"/>
    <cellStyle name="常规 2 4 2 40 2" xfId="18442" xr:uid="{00000000-0005-0000-0000-00004F270000}"/>
    <cellStyle name="常规 2 4 2 40 3" xfId="18443" xr:uid="{00000000-0005-0000-0000-000050270000}"/>
    <cellStyle name="常规 2 4 2 40 4" xfId="18444" xr:uid="{00000000-0005-0000-0000-000051270000}"/>
    <cellStyle name="常规 2 4 2 41" xfId="18445" xr:uid="{00000000-0005-0000-0000-000052270000}"/>
    <cellStyle name="常规 2 4 2 41 2" xfId="18446" xr:uid="{00000000-0005-0000-0000-000053270000}"/>
    <cellStyle name="常规 2 4 2 41 3" xfId="18447" xr:uid="{00000000-0005-0000-0000-000054270000}"/>
    <cellStyle name="常规 2 4 2 41 4" xfId="18448" xr:uid="{00000000-0005-0000-0000-000055270000}"/>
    <cellStyle name="常规 2 4 2 42" xfId="18449" xr:uid="{00000000-0005-0000-0000-000056270000}"/>
    <cellStyle name="常规 2 4 2 42 2" xfId="18450" xr:uid="{00000000-0005-0000-0000-000057270000}"/>
    <cellStyle name="常规 2 4 2 42 3" xfId="18451" xr:uid="{00000000-0005-0000-0000-000058270000}"/>
    <cellStyle name="常规 2 4 2 42 4" xfId="18452" xr:uid="{00000000-0005-0000-0000-000059270000}"/>
    <cellStyle name="常规 2 4 2 43" xfId="18453" xr:uid="{00000000-0005-0000-0000-00005A270000}"/>
    <cellStyle name="常规 2 4 2 43 2" xfId="18454" xr:uid="{00000000-0005-0000-0000-00005B270000}"/>
    <cellStyle name="常规 2 4 2 43 3" xfId="18455" xr:uid="{00000000-0005-0000-0000-00005C270000}"/>
    <cellStyle name="常规 2 4 2 43 4" xfId="18456" xr:uid="{00000000-0005-0000-0000-00005D270000}"/>
    <cellStyle name="常规 2 4 2 44" xfId="18457" xr:uid="{00000000-0005-0000-0000-00005E270000}"/>
    <cellStyle name="常规 2 4 2 44 2" xfId="18458" xr:uid="{00000000-0005-0000-0000-00005F270000}"/>
    <cellStyle name="常规 2 4 2 44 3" xfId="18459" xr:uid="{00000000-0005-0000-0000-000060270000}"/>
    <cellStyle name="常规 2 4 2 44 4" xfId="18460" xr:uid="{00000000-0005-0000-0000-000061270000}"/>
    <cellStyle name="常规 2 4 2 45" xfId="18461" xr:uid="{00000000-0005-0000-0000-000062270000}"/>
    <cellStyle name="常规 2 4 2 45 2" xfId="18462" xr:uid="{00000000-0005-0000-0000-000063270000}"/>
    <cellStyle name="常规 2 4 2 45 3" xfId="18463" xr:uid="{00000000-0005-0000-0000-000064270000}"/>
    <cellStyle name="常规 2 4 2 45 4" xfId="18464" xr:uid="{00000000-0005-0000-0000-000065270000}"/>
    <cellStyle name="常规 2 4 2 46" xfId="18465" xr:uid="{00000000-0005-0000-0000-000066270000}"/>
    <cellStyle name="常规 2 4 2 46 2" xfId="18466" xr:uid="{00000000-0005-0000-0000-000067270000}"/>
    <cellStyle name="常规 2 4 2 46 3" xfId="18467" xr:uid="{00000000-0005-0000-0000-000068270000}"/>
    <cellStyle name="常规 2 4 2 46 4" xfId="18468" xr:uid="{00000000-0005-0000-0000-000069270000}"/>
    <cellStyle name="常规 2 4 2 47" xfId="18469" xr:uid="{00000000-0005-0000-0000-00006A270000}"/>
    <cellStyle name="常规 2 4 2 48" xfId="18470" xr:uid="{00000000-0005-0000-0000-00006B270000}"/>
    <cellStyle name="常规 2 4 2 49" xfId="18471" xr:uid="{00000000-0005-0000-0000-00006C270000}"/>
    <cellStyle name="常规 2 4 2 5" xfId="3418" xr:uid="{00000000-0005-0000-0000-00006D270000}"/>
    <cellStyle name="常规 2 4 2 5 2" xfId="3419" xr:uid="{00000000-0005-0000-0000-00006E270000}"/>
    <cellStyle name="常规 2 4 2 5 3" xfId="3420" xr:uid="{00000000-0005-0000-0000-00006F270000}"/>
    <cellStyle name="常规 2 4 2 5 3 2" xfId="11703" xr:uid="{00000000-0005-0000-0000-000070270000}"/>
    <cellStyle name="常规 2 4 2 5 4" xfId="11702" xr:uid="{00000000-0005-0000-0000-000071270000}"/>
    <cellStyle name="常规 2 4 2 50" xfId="28076" xr:uid="{00000000-0005-0000-0000-000072270000}"/>
    <cellStyle name="常规 2 4 2 6" xfId="3421" xr:uid="{00000000-0005-0000-0000-000073270000}"/>
    <cellStyle name="常规 2 4 2 6 2" xfId="18472" xr:uid="{00000000-0005-0000-0000-000074270000}"/>
    <cellStyle name="常规 2 4 2 6 3" xfId="18473" xr:uid="{00000000-0005-0000-0000-000075270000}"/>
    <cellStyle name="常规 2 4 2 6 4" xfId="18474" xr:uid="{00000000-0005-0000-0000-000076270000}"/>
    <cellStyle name="常规 2 4 2 7" xfId="18475" xr:uid="{00000000-0005-0000-0000-000077270000}"/>
    <cellStyle name="常规 2 4 2 7 2" xfId="18476" xr:uid="{00000000-0005-0000-0000-000078270000}"/>
    <cellStyle name="常规 2 4 2 7 3" xfId="18477" xr:uid="{00000000-0005-0000-0000-000079270000}"/>
    <cellStyle name="常规 2 4 2 7 4" xfId="18478" xr:uid="{00000000-0005-0000-0000-00007A270000}"/>
    <cellStyle name="常规 2 4 2 8" xfId="18479" xr:uid="{00000000-0005-0000-0000-00007B270000}"/>
    <cellStyle name="常规 2 4 2 8 2" xfId="18480" xr:uid="{00000000-0005-0000-0000-00007C270000}"/>
    <cellStyle name="常规 2 4 2 8 3" xfId="18481" xr:uid="{00000000-0005-0000-0000-00007D270000}"/>
    <cellStyle name="常规 2 4 2 8 4" xfId="18482" xr:uid="{00000000-0005-0000-0000-00007E270000}"/>
    <cellStyle name="常规 2 4 2 9" xfId="18483" xr:uid="{00000000-0005-0000-0000-00007F270000}"/>
    <cellStyle name="常规 2 4 2 9 2" xfId="18484" xr:uid="{00000000-0005-0000-0000-000080270000}"/>
    <cellStyle name="常规 2 4 2 9 3" xfId="18485" xr:uid="{00000000-0005-0000-0000-000081270000}"/>
    <cellStyle name="常规 2 4 2 9 4" xfId="18486" xr:uid="{00000000-0005-0000-0000-000082270000}"/>
    <cellStyle name="常规 2 4 2_06烟台" xfId="18487" xr:uid="{00000000-0005-0000-0000-000083270000}"/>
    <cellStyle name="常规 2 4 20" xfId="18488" xr:uid="{00000000-0005-0000-0000-000084270000}"/>
    <cellStyle name="常规 2 4 20 2" xfId="18489" xr:uid="{00000000-0005-0000-0000-000085270000}"/>
    <cellStyle name="常规 2 4 20 3" xfId="18490" xr:uid="{00000000-0005-0000-0000-000086270000}"/>
    <cellStyle name="常规 2 4 20 4" xfId="18491" xr:uid="{00000000-0005-0000-0000-000087270000}"/>
    <cellStyle name="常规 2 4 21" xfId="18492" xr:uid="{00000000-0005-0000-0000-000088270000}"/>
    <cellStyle name="常规 2 4 21 2" xfId="18493" xr:uid="{00000000-0005-0000-0000-000089270000}"/>
    <cellStyle name="常规 2 4 21 3" xfId="18494" xr:uid="{00000000-0005-0000-0000-00008A270000}"/>
    <cellStyle name="常规 2 4 21 4" xfId="18495" xr:uid="{00000000-0005-0000-0000-00008B270000}"/>
    <cellStyle name="常规 2 4 22" xfId="18496" xr:uid="{00000000-0005-0000-0000-00008C270000}"/>
    <cellStyle name="常规 2 4 22 2" xfId="18497" xr:uid="{00000000-0005-0000-0000-00008D270000}"/>
    <cellStyle name="常规 2 4 22 3" xfId="18498" xr:uid="{00000000-0005-0000-0000-00008E270000}"/>
    <cellStyle name="常规 2 4 22 4" xfId="18499" xr:uid="{00000000-0005-0000-0000-00008F270000}"/>
    <cellStyle name="常规 2 4 23" xfId="18500" xr:uid="{00000000-0005-0000-0000-000090270000}"/>
    <cellStyle name="常规 2 4 23 2" xfId="18501" xr:uid="{00000000-0005-0000-0000-000091270000}"/>
    <cellStyle name="常规 2 4 23 3" xfId="18502" xr:uid="{00000000-0005-0000-0000-000092270000}"/>
    <cellStyle name="常规 2 4 23 4" xfId="18503" xr:uid="{00000000-0005-0000-0000-000093270000}"/>
    <cellStyle name="常规 2 4 24" xfId="18504" xr:uid="{00000000-0005-0000-0000-000094270000}"/>
    <cellStyle name="常规 2 4 24 2" xfId="18505" xr:uid="{00000000-0005-0000-0000-000095270000}"/>
    <cellStyle name="常规 2 4 24 3" xfId="18506" xr:uid="{00000000-0005-0000-0000-000096270000}"/>
    <cellStyle name="常规 2 4 24 4" xfId="18507" xr:uid="{00000000-0005-0000-0000-000097270000}"/>
    <cellStyle name="常规 2 4 25" xfId="18508" xr:uid="{00000000-0005-0000-0000-000098270000}"/>
    <cellStyle name="常规 2 4 25 2" xfId="18509" xr:uid="{00000000-0005-0000-0000-000099270000}"/>
    <cellStyle name="常规 2 4 25 3" xfId="18510" xr:uid="{00000000-0005-0000-0000-00009A270000}"/>
    <cellStyle name="常规 2 4 25 4" xfId="18511" xr:uid="{00000000-0005-0000-0000-00009B270000}"/>
    <cellStyle name="常规 2 4 26" xfId="18512" xr:uid="{00000000-0005-0000-0000-00009C270000}"/>
    <cellStyle name="常规 2 4 26 2" xfId="18513" xr:uid="{00000000-0005-0000-0000-00009D270000}"/>
    <cellStyle name="常规 2 4 26 3" xfId="18514" xr:uid="{00000000-0005-0000-0000-00009E270000}"/>
    <cellStyle name="常规 2 4 26 4" xfId="18515" xr:uid="{00000000-0005-0000-0000-00009F270000}"/>
    <cellStyle name="常规 2 4 27" xfId="18516" xr:uid="{00000000-0005-0000-0000-0000A0270000}"/>
    <cellStyle name="常规 2 4 27 2" xfId="18517" xr:uid="{00000000-0005-0000-0000-0000A1270000}"/>
    <cellStyle name="常规 2 4 27 3" xfId="18518" xr:uid="{00000000-0005-0000-0000-0000A2270000}"/>
    <cellStyle name="常规 2 4 27 4" xfId="18519" xr:uid="{00000000-0005-0000-0000-0000A3270000}"/>
    <cellStyle name="常规 2 4 28" xfId="18520" xr:uid="{00000000-0005-0000-0000-0000A4270000}"/>
    <cellStyle name="常规 2 4 28 2" xfId="18521" xr:uid="{00000000-0005-0000-0000-0000A5270000}"/>
    <cellStyle name="常规 2 4 28 3" xfId="18522" xr:uid="{00000000-0005-0000-0000-0000A6270000}"/>
    <cellStyle name="常规 2 4 28 4" xfId="18523" xr:uid="{00000000-0005-0000-0000-0000A7270000}"/>
    <cellStyle name="常规 2 4 29" xfId="18524" xr:uid="{00000000-0005-0000-0000-0000A8270000}"/>
    <cellStyle name="常规 2 4 29 2" xfId="18525" xr:uid="{00000000-0005-0000-0000-0000A9270000}"/>
    <cellStyle name="常规 2 4 29 3" xfId="18526" xr:uid="{00000000-0005-0000-0000-0000AA270000}"/>
    <cellStyle name="常规 2 4 29 4" xfId="18527" xr:uid="{00000000-0005-0000-0000-0000AB270000}"/>
    <cellStyle name="常规 2 4 3" xfId="378" xr:uid="{00000000-0005-0000-0000-0000AC270000}"/>
    <cellStyle name="常规 2 4 3 10" xfId="18528" xr:uid="{00000000-0005-0000-0000-0000AD270000}"/>
    <cellStyle name="常规 2 4 3 10 2" xfId="18529" xr:uid="{00000000-0005-0000-0000-0000AE270000}"/>
    <cellStyle name="常规 2 4 3 10 3" xfId="18530" xr:uid="{00000000-0005-0000-0000-0000AF270000}"/>
    <cellStyle name="常规 2 4 3 10 4" xfId="18531" xr:uid="{00000000-0005-0000-0000-0000B0270000}"/>
    <cellStyle name="常规 2 4 3 11" xfId="18532" xr:uid="{00000000-0005-0000-0000-0000B1270000}"/>
    <cellStyle name="常规 2 4 3 11 2" xfId="18533" xr:uid="{00000000-0005-0000-0000-0000B2270000}"/>
    <cellStyle name="常规 2 4 3 11 3" xfId="18534" xr:uid="{00000000-0005-0000-0000-0000B3270000}"/>
    <cellStyle name="常规 2 4 3 11 4" xfId="18535" xr:uid="{00000000-0005-0000-0000-0000B4270000}"/>
    <cellStyle name="常规 2 4 3 12" xfId="18536" xr:uid="{00000000-0005-0000-0000-0000B5270000}"/>
    <cellStyle name="常规 2 4 3 12 2" xfId="18537" xr:uid="{00000000-0005-0000-0000-0000B6270000}"/>
    <cellStyle name="常规 2 4 3 12 3" xfId="18538" xr:uid="{00000000-0005-0000-0000-0000B7270000}"/>
    <cellStyle name="常规 2 4 3 12 4" xfId="18539" xr:uid="{00000000-0005-0000-0000-0000B8270000}"/>
    <cellStyle name="常规 2 4 3 13" xfId="18540" xr:uid="{00000000-0005-0000-0000-0000B9270000}"/>
    <cellStyle name="常规 2 4 3 13 2" xfId="18541" xr:uid="{00000000-0005-0000-0000-0000BA270000}"/>
    <cellStyle name="常规 2 4 3 13 3" xfId="18542" xr:uid="{00000000-0005-0000-0000-0000BB270000}"/>
    <cellStyle name="常规 2 4 3 13 4" xfId="18543" xr:uid="{00000000-0005-0000-0000-0000BC270000}"/>
    <cellStyle name="常规 2 4 3 14" xfId="18544" xr:uid="{00000000-0005-0000-0000-0000BD270000}"/>
    <cellStyle name="常规 2 4 3 14 2" xfId="18545" xr:uid="{00000000-0005-0000-0000-0000BE270000}"/>
    <cellStyle name="常规 2 4 3 14 3" xfId="18546" xr:uid="{00000000-0005-0000-0000-0000BF270000}"/>
    <cellStyle name="常规 2 4 3 14 4" xfId="18547" xr:uid="{00000000-0005-0000-0000-0000C0270000}"/>
    <cellStyle name="常规 2 4 3 15" xfId="18548" xr:uid="{00000000-0005-0000-0000-0000C1270000}"/>
    <cellStyle name="常规 2 4 3 15 2" xfId="18549" xr:uid="{00000000-0005-0000-0000-0000C2270000}"/>
    <cellStyle name="常规 2 4 3 15 3" xfId="18550" xr:uid="{00000000-0005-0000-0000-0000C3270000}"/>
    <cellStyle name="常规 2 4 3 15 4" xfId="18551" xr:uid="{00000000-0005-0000-0000-0000C4270000}"/>
    <cellStyle name="常规 2 4 3 16" xfId="18552" xr:uid="{00000000-0005-0000-0000-0000C5270000}"/>
    <cellStyle name="常规 2 4 3 16 2" xfId="18553" xr:uid="{00000000-0005-0000-0000-0000C6270000}"/>
    <cellStyle name="常规 2 4 3 16 3" xfId="18554" xr:uid="{00000000-0005-0000-0000-0000C7270000}"/>
    <cellStyle name="常规 2 4 3 16 4" xfId="18555" xr:uid="{00000000-0005-0000-0000-0000C8270000}"/>
    <cellStyle name="常规 2 4 3 17" xfId="18556" xr:uid="{00000000-0005-0000-0000-0000C9270000}"/>
    <cellStyle name="常规 2 4 3 17 2" xfId="18557" xr:uid="{00000000-0005-0000-0000-0000CA270000}"/>
    <cellStyle name="常规 2 4 3 17 3" xfId="18558" xr:uid="{00000000-0005-0000-0000-0000CB270000}"/>
    <cellStyle name="常规 2 4 3 17 4" xfId="18559" xr:uid="{00000000-0005-0000-0000-0000CC270000}"/>
    <cellStyle name="常规 2 4 3 18" xfId="18560" xr:uid="{00000000-0005-0000-0000-0000CD270000}"/>
    <cellStyle name="常规 2 4 3 18 2" xfId="18561" xr:uid="{00000000-0005-0000-0000-0000CE270000}"/>
    <cellStyle name="常规 2 4 3 18 3" xfId="18562" xr:uid="{00000000-0005-0000-0000-0000CF270000}"/>
    <cellStyle name="常规 2 4 3 18 4" xfId="18563" xr:uid="{00000000-0005-0000-0000-0000D0270000}"/>
    <cellStyle name="常规 2 4 3 19" xfId="18564" xr:uid="{00000000-0005-0000-0000-0000D1270000}"/>
    <cellStyle name="常规 2 4 3 19 2" xfId="18565" xr:uid="{00000000-0005-0000-0000-0000D2270000}"/>
    <cellStyle name="常规 2 4 3 19 3" xfId="18566" xr:uid="{00000000-0005-0000-0000-0000D3270000}"/>
    <cellStyle name="常规 2 4 3 19 4" xfId="18567" xr:uid="{00000000-0005-0000-0000-0000D4270000}"/>
    <cellStyle name="常规 2 4 3 2" xfId="3422" xr:uid="{00000000-0005-0000-0000-0000D5270000}"/>
    <cellStyle name="常规 2 4 3 2 10" xfId="18568" xr:uid="{00000000-0005-0000-0000-0000D6270000}"/>
    <cellStyle name="常规 2 4 3 2 10 2" xfId="18569" xr:uid="{00000000-0005-0000-0000-0000D7270000}"/>
    <cellStyle name="常规 2 4 3 2 10 3" xfId="18570" xr:uid="{00000000-0005-0000-0000-0000D8270000}"/>
    <cellStyle name="常规 2 4 3 2 10 4" xfId="18571" xr:uid="{00000000-0005-0000-0000-0000D9270000}"/>
    <cellStyle name="常规 2 4 3 2 11" xfId="18572" xr:uid="{00000000-0005-0000-0000-0000DA270000}"/>
    <cellStyle name="常规 2 4 3 2 11 2" xfId="18573" xr:uid="{00000000-0005-0000-0000-0000DB270000}"/>
    <cellStyle name="常规 2 4 3 2 11 3" xfId="18574" xr:uid="{00000000-0005-0000-0000-0000DC270000}"/>
    <cellStyle name="常规 2 4 3 2 11 4" xfId="18575" xr:uid="{00000000-0005-0000-0000-0000DD270000}"/>
    <cellStyle name="常规 2 4 3 2 12" xfId="18576" xr:uid="{00000000-0005-0000-0000-0000DE270000}"/>
    <cellStyle name="常规 2 4 3 2 12 2" xfId="18577" xr:uid="{00000000-0005-0000-0000-0000DF270000}"/>
    <cellStyle name="常规 2 4 3 2 12 3" xfId="18578" xr:uid="{00000000-0005-0000-0000-0000E0270000}"/>
    <cellStyle name="常规 2 4 3 2 12 4" xfId="18579" xr:uid="{00000000-0005-0000-0000-0000E1270000}"/>
    <cellStyle name="常规 2 4 3 2 13" xfId="18580" xr:uid="{00000000-0005-0000-0000-0000E2270000}"/>
    <cellStyle name="常规 2 4 3 2 13 2" xfId="18581" xr:uid="{00000000-0005-0000-0000-0000E3270000}"/>
    <cellStyle name="常规 2 4 3 2 13 3" xfId="18582" xr:uid="{00000000-0005-0000-0000-0000E4270000}"/>
    <cellStyle name="常规 2 4 3 2 13 4" xfId="18583" xr:uid="{00000000-0005-0000-0000-0000E5270000}"/>
    <cellStyle name="常规 2 4 3 2 14" xfId="18584" xr:uid="{00000000-0005-0000-0000-0000E6270000}"/>
    <cellStyle name="常规 2 4 3 2 14 2" xfId="18585" xr:uid="{00000000-0005-0000-0000-0000E7270000}"/>
    <cellStyle name="常规 2 4 3 2 14 3" xfId="18586" xr:uid="{00000000-0005-0000-0000-0000E8270000}"/>
    <cellStyle name="常规 2 4 3 2 14 4" xfId="18587" xr:uid="{00000000-0005-0000-0000-0000E9270000}"/>
    <cellStyle name="常规 2 4 3 2 15" xfId="18588" xr:uid="{00000000-0005-0000-0000-0000EA270000}"/>
    <cellStyle name="常规 2 4 3 2 15 2" xfId="18589" xr:uid="{00000000-0005-0000-0000-0000EB270000}"/>
    <cellStyle name="常规 2 4 3 2 15 3" xfId="18590" xr:uid="{00000000-0005-0000-0000-0000EC270000}"/>
    <cellStyle name="常规 2 4 3 2 15 4" xfId="18591" xr:uid="{00000000-0005-0000-0000-0000ED270000}"/>
    <cellStyle name="常规 2 4 3 2 16" xfId="18592" xr:uid="{00000000-0005-0000-0000-0000EE270000}"/>
    <cellStyle name="常规 2 4 3 2 16 2" xfId="18593" xr:uid="{00000000-0005-0000-0000-0000EF270000}"/>
    <cellStyle name="常规 2 4 3 2 16 3" xfId="18594" xr:uid="{00000000-0005-0000-0000-0000F0270000}"/>
    <cellStyle name="常规 2 4 3 2 16 4" xfId="18595" xr:uid="{00000000-0005-0000-0000-0000F1270000}"/>
    <cellStyle name="常规 2 4 3 2 17" xfId="18596" xr:uid="{00000000-0005-0000-0000-0000F2270000}"/>
    <cellStyle name="常规 2 4 3 2 18" xfId="18597" xr:uid="{00000000-0005-0000-0000-0000F3270000}"/>
    <cellStyle name="常规 2 4 3 2 19" xfId="18598" xr:uid="{00000000-0005-0000-0000-0000F4270000}"/>
    <cellStyle name="常规 2 4 3 2 2" xfId="3423" xr:uid="{00000000-0005-0000-0000-0000F5270000}"/>
    <cellStyle name="常规 2 4 3 2 2 2" xfId="3424" xr:uid="{00000000-0005-0000-0000-0000F6270000}"/>
    <cellStyle name="常规 2 4 3 2 2 3" xfId="3425" xr:uid="{00000000-0005-0000-0000-0000F7270000}"/>
    <cellStyle name="常规 2 4 3 2 2 3 2" xfId="11706" xr:uid="{00000000-0005-0000-0000-0000F8270000}"/>
    <cellStyle name="常规 2 4 3 2 2 4" xfId="11705" xr:uid="{00000000-0005-0000-0000-0000F9270000}"/>
    <cellStyle name="常规 2 4 3 2 20" xfId="28081" xr:uid="{00000000-0005-0000-0000-0000FA270000}"/>
    <cellStyle name="常规 2 4 3 2 3" xfId="3426" xr:uid="{00000000-0005-0000-0000-0000FB270000}"/>
    <cellStyle name="常规 2 4 3 2 3 2" xfId="18599" xr:uid="{00000000-0005-0000-0000-0000FC270000}"/>
    <cellStyle name="常规 2 4 3 2 3 3" xfId="18600" xr:uid="{00000000-0005-0000-0000-0000FD270000}"/>
    <cellStyle name="常规 2 4 3 2 3 4" xfId="18601" xr:uid="{00000000-0005-0000-0000-0000FE270000}"/>
    <cellStyle name="常规 2 4 3 2 4" xfId="3427" xr:uid="{00000000-0005-0000-0000-0000FF270000}"/>
    <cellStyle name="常规 2 4 3 2 4 2" xfId="11707" xr:uid="{00000000-0005-0000-0000-000000280000}"/>
    <cellStyle name="常规 2 4 3 2 4 3" xfId="18602" xr:uid="{00000000-0005-0000-0000-000001280000}"/>
    <cellStyle name="常规 2 4 3 2 4 4" xfId="18603" xr:uid="{00000000-0005-0000-0000-000002280000}"/>
    <cellStyle name="常规 2 4 3 2 5" xfId="11704" xr:uid="{00000000-0005-0000-0000-000003280000}"/>
    <cellStyle name="常规 2 4 3 2 5 2" xfId="18604" xr:uid="{00000000-0005-0000-0000-000004280000}"/>
    <cellStyle name="常规 2 4 3 2 5 3" xfId="18605" xr:uid="{00000000-0005-0000-0000-000005280000}"/>
    <cellStyle name="常规 2 4 3 2 5 4" xfId="18606" xr:uid="{00000000-0005-0000-0000-000006280000}"/>
    <cellStyle name="常规 2 4 3 2 6" xfId="18607" xr:uid="{00000000-0005-0000-0000-000007280000}"/>
    <cellStyle name="常规 2 4 3 2 6 2" xfId="18608" xr:uid="{00000000-0005-0000-0000-000008280000}"/>
    <cellStyle name="常规 2 4 3 2 6 3" xfId="18609" xr:uid="{00000000-0005-0000-0000-000009280000}"/>
    <cellStyle name="常规 2 4 3 2 6 4" xfId="18610" xr:uid="{00000000-0005-0000-0000-00000A280000}"/>
    <cellStyle name="常规 2 4 3 2 7" xfId="18611" xr:uid="{00000000-0005-0000-0000-00000B280000}"/>
    <cellStyle name="常规 2 4 3 2 7 2" xfId="18612" xr:uid="{00000000-0005-0000-0000-00000C280000}"/>
    <cellStyle name="常规 2 4 3 2 7 3" xfId="18613" xr:uid="{00000000-0005-0000-0000-00000D280000}"/>
    <cellStyle name="常规 2 4 3 2 7 4" xfId="18614" xr:uid="{00000000-0005-0000-0000-00000E280000}"/>
    <cellStyle name="常规 2 4 3 2 8" xfId="18615" xr:uid="{00000000-0005-0000-0000-00000F280000}"/>
    <cellStyle name="常规 2 4 3 2 8 2" xfId="18616" xr:uid="{00000000-0005-0000-0000-000010280000}"/>
    <cellStyle name="常规 2 4 3 2 8 3" xfId="18617" xr:uid="{00000000-0005-0000-0000-000011280000}"/>
    <cellStyle name="常规 2 4 3 2 8 4" xfId="18618" xr:uid="{00000000-0005-0000-0000-000012280000}"/>
    <cellStyle name="常规 2 4 3 2 9" xfId="18619" xr:uid="{00000000-0005-0000-0000-000013280000}"/>
    <cellStyle name="常规 2 4 3 2 9 2" xfId="18620" xr:uid="{00000000-0005-0000-0000-000014280000}"/>
    <cellStyle name="常规 2 4 3 2 9 3" xfId="18621" xr:uid="{00000000-0005-0000-0000-000015280000}"/>
    <cellStyle name="常规 2 4 3 2 9 4" xfId="18622" xr:uid="{00000000-0005-0000-0000-000016280000}"/>
    <cellStyle name="常规 2 4 3 20" xfId="18623" xr:uid="{00000000-0005-0000-0000-000017280000}"/>
    <cellStyle name="常规 2 4 3 20 2" xfId="18624" xr:uid="{00000000-0005-0000-0000-000018280000}"/>
    <cellStyle name="常规 2 4 3 20 3" xfId="18625" xr:uid="{00000000-0005-0000-0000-000019280000}"/>
    <cellStyle name="常规 2 4 3 20 4" xfId="18626" xr:uid="{00000000-0005-0000-0000-00001A280000}"/>
    <cellStyle name="常规 2 4 3 21" xfId="18627" xr:uid="{00000000-0005-0000-0000-00001B280000}"/>
    <cellStyle name="常规 2 4 3 21 2" xfId="18628" xr:uid="{00000000-0005-0000-0000-00001C280000}"/>
    <cellStyle name="常规 2 4 3 21 3" xfId="18629" xr:uid="{00000000-0005-0000-0000-00001D280000}"/>
    <cellStyle name="常规 2 4 3 21 4" xfId="18630" xr:uid="{00000000-0005-0000-0000-00001E280000}"/>
    <cellStyle name="常规 2 4 3 22" xfId="18631" xr:uid="{00000000-0005-0000-0000-00001F280000}"/>
    <cellStyle name="常规 2 4 3 22 2" xfId="18632" xr:uid="{00000000-0005-0000-0000-000020280000}"/>
    <cellStyle name="常规 2 4 3 22 3" xfId="18633" xr:uid="{00000000-0005-0000-0000-000021280000}"/>
    <cellStyle name="常规 2 4 3 22 4" xfId="18634" xr:uid="{00000000-0005-0000-0000-000022280000}"/>
    <cellStyle name="常规 2 4 3 23" xfId="18635" xr:uid="{00000000-0005-0000-0000-000023280000}"/>
    <cellStyle name="常规 2 4 3 23 2" xfId="18636" xr:uid="{00000000-0005-0000-0000-000024280000}"/>
    <cellStyle name="常规 2 4 3 23 3" xfId="18637" xr:uid="{00000000-0005-0000-0000-000025280000}"/>
    <cellStyle name="常规 2 4 3 23 4" xfId="18638" xr:uid="{00000000-0005-0000-0000-000026280000}"/>
    <cellStyle name="常规 2 4 3 24" xfId="18639" xr:uid="{00000000-0005-0000-0000-000027280000}"/>
    <cellStyle name="常规 2 4 3 24 2" xfId="18640" xr:uid="{00000000-0005-0000-0000-000028280000}"/>
    <cellStyle name="常规 2 4 3 24 3" xfId="18641" xr:uid="{00000000-0005-0000-0000-000029280000}"/>
    <cellStyle name="常规 2 4 3 24 4" xfId="18642" xr:uid="{00000000-0005-0000-0000-00002A280000}"/>
    <cellStyle name="常规 2 4 3 25" xfId="18643" xr:uid="{00000000-0005-0000-0000-00002B280000}"/>
    <cellStyle name="常规 2 4 3 25 2" xfId="18644" xr:uid="{00000000-0005-0000-0000-00002C280000}"/>
    <cellStyle name="常规 2 4 3 25 3" xfId="18645" xr:uid="{00000000-0005-0000-0000-00002D280000}"/>
    <cellStyle name="常规 2 4 3 25 4" xfId="18646" xr:uid="{00000000-0005-0000-0000-00002E280000}"/>
    <cellStyle name="常规 2 4 3 26" xfId="18647" xr:uid="{00000000-0005-0000-0000-00002F280000}"/>
    <cellStyle name="常规 2 4 3 26 2" xfId="18648" xr:uid="{00000000-0005-0000-0000-000030280000}"/>
    <cellStyle name="常规 2 4 3 26 3" xfId="18649" xr:uid="{00000000-0005-0000-0000-000031280000}"/>
    <cellStyle name="常规 2 4 3 26 4" xfId="18650" xr:uid="{00000000-0005-0000-0000-000032280000}"/>
    <cellStyle name="常规 2 4 3 27" xfId="18651" xr:uid="{00000000-0005-0000-0000-000033280000}"/>
    <cellStyle name="常规 2 4 3 27 2" xfId="18652" xr:uid="{00000000-0005-0000-0000-000034280000}"/>
    <cellStyle name="常规 2 4 3 27 3" xfId="18653" xr:uid="{00000000-0005-0000-0000-000035280000}"/>
    <cellStyle name="常规 2 4 3 27 4" xfId="18654" xr:uid="{00000000-0005-0000-0000-000036280000}"/>
    <cellStyle name="常规 2 4 3 28" xfId="18655" xr:uid="{00000000-0005-0000-0000-000037280000}"/>
    <cellStyle name="常规 2 4 3 28 2" xfId="18656" xr:uid="{00000000-0005-0000-0000-000038280000}"/>
    <cellStyle name="常规 2 4 3 28 3" xfId="18657" xr:uid="{00000000-0005-0000-0000-000039280000}"/>
    <cellStyle name="常规 2 4 3 28 4" xfId="18658" xr:uid="{00000000-0005-0000-0000-00003A280000}"/>
    <cellStyle name="常规 2 4 3 29" xfId="18659" xr:uid="{00000000-0005-0000-0000-00003B280000}"/>
    <cellStyle name="常规 2 4 3 29 2" xfId="18660" xr:uid="{00000000-0005-0000-0000-00003C280000}"/>
    <cellStyle name="常规 2 4 3 29 3" xfId="18661" xr:uid="{00000000-0005-0000-0000-00003D280000}"/>
    <cellStyle name="常规 2 4 3 29 4" xfId="18662" xr:uid="{00000000-0005-0000-0000-00003E280000}"/>
    <cellStyle name="常规 2 4 3 3" xfId="3428" xr:uid="{00000000-0005-0000-0000-00003F280000}"/>
    <cellStyle name="常规 2 4 3 3 2" xfId="3429" xr:uid="{00000000-0005-0000-0000-000040280000}"/>
    <cellStyle name="常规 2 4 3 3 3" xfId="3430" xr:uid="{00000000-0005-0000-0000-000041280000}"/>
    <cellStyle name="常规 2 4 3 3 3 2" xfId="11709" xr:uid="{00000000-0005-0000-0000-000042280000}"/>
    <cellStyle name="常规 2 4 3 3 4" xfId="11708" xr:uid="{00000000-0005-0000-0000-000043280000}"/>
    <cellStyle name="常规 2 4 3 30" xfId="18663" xr:uid="{00000000-0005-0000-0000-000044280000}"/>
    <cellStyle name="常规 2 4 3 31" xfId="18664" xr:uid="{00000000-0005-0000-0000-000045280000}"/>
    <cellStyle name="常规 2 4 3 32" xfId="18665" xr:uid="{00000000-0005-0000-0000-000046280000}"/>
    <cellStyle name="常规 2 4 3 33" xfId="28080" xr:uid="{00000000-0005-0000-0000-000047280000}"/>
    <cellStyle name="常规 2 4 3 4" xfId="3431" xr:uid="{00000000-0005-0000-0000-000048280000}"/>
    <cellStyle name="常规 2 4 3 4 2" xfId="3432" xr:uid="{00000000-0005-0000-0000-000049280000}"/>
    <cellStyle name="常规 2 4 3 4 3" xfId="3433" xr:uid="{00000000-0005-0000-0000-00004A280000}"/>
    <cellStyle name="常规 2 4 3 4 3 2" xfId="11711" xr:uid="{00000000-0005-0000-0000-00004B280000}"/>
    <cellStyle name="常规 2 4 3 4 4" xfId="11710" xr:uid="{00000000-0005-0000-0000-00004C280000}"/>
    <cellStyle name="常规 2 4 3 5" xfId="3434" xr:uid="{00000000-0005-0000-0000-00004D280000}"/>
    <cellStyle name="常规 2 4 3 5 2" xfId="18666" xr:uid="{00000000-0005-0000-0000-00004E280000}"/>
    <cellStyle name="常规 2 4 3 5 3" xfId="18667" xr:uid="{00000000-0005-0000-0000-00004F280000}"/>
    <cellStyle name="常规 2 4 3 5 4" xfId="18668" xr:uid="{00000000-0005-0000-0000-000050280000}"/>
    <cellStyle name="常规 2 4 3 6" xfId="9621" xr:uid="{00000000-0005-0000-0000-000051280000}"/>
    <cellStyle name="常规 2 4 3 6 2" xfId="18669" xr:uid="{00000000-0005-0000-0000-000052280000}"/>
    <cellStyle name="常规 2 4 3 6 3" xfId="18670" xr:uid="{00000000-0005-0000-0000-000053280000}"/>
    <cellStyle name="常规 2 4 3 6 4" xfId="18671" xr:uid="{00000000-0005-0000-0000-000054280000}"/>
    <cellStyle name="常规 2 4 3 7" xfId="18672" xr:uid="{00000000-0005-0000-0000-000055280000}"/>
    <cellStyle name="常规 2 4 3 7 2" xfId="18673" xr:uid="{00000000-0005-0000-0000-000056280000}"/>
    <cellStyle name="常规 2 4 3 7 3" xfId="18674" xr:uid="{00000000-0005-0000-0000-000057280000}"/>
    <cellStyle name="常规 2 4 3 7 4" xfId="18675" xr:uid="{00000000-0005-0000-0000-000058280000}"/>
    <cellStyle name="常规 2 4 3 8" xfId="18676" xr:uid="{00000000-0005-0000-0000-000059280000}"/>
    <cellStyle name="常规 2 4 3 8 2" xfId="18677" xr:uid="{00000000-0005-0000-0000-00005A280000}"/>
    <cellStyle name="常规 2 4 3 8 3" xfId="18678" xr:uid="{00000000-0005-0000-0000-00005B280000}"/>
    <cellStyle name="常规 2 4 3 8 4" xfId="18679" xr:uid="{00000000-0005-0000-0000-00005C280000}"/>
    <cellStyle name="常规 2 4 3 9" xfId="18680" xr:uid="{00000000-0005-0000-0000-00005D280000}"/>
    <cellStyle name="常规 2 4 3 9 2" xfId="18681" xr:uid="{00000000-0005-0000-0000-00005E280000}"/>
    <cellStyle name="常规 2 4 3 9 3" xfId="18682" xr:uid="{00000000-0005-0000-0000-00005F280000}"/>
    <cellStyle name="常规 2 4 3 9 4" xfId="18683" xr:uid="{00000000-0005-0000-0000-000060280000}"/>
    <cellStyle name="常规 2 4 3_支出按经济分类" xfId="18684" xr:uid="{00000000-0005-0000-0000-000061280000}"/>
    <cellStyle name="常规 2 4 30" xfId="18685" xr:uid="{00000000-0005-0000-0000-000062280000}"/>
    <cellStyle name="常规 2 4 30 2" xfId="18686" xr:uid="{00000000-0005-0000-0000-000063280000}"/>
    <cellStyle name="常规 2 4 30 3" xfId="18687" xr:uid="{00000000-0005-0000-0000-000064280000}"/>
    <cellStyle name="常规 2 4 30 4" xfId="18688" xr:uid="{00000000-0005-0000-0000-000065280000}"/>
    <cellStyle name="常规 2 4 31" xfId="18689" xr:uid="{00000000-0005-0000-0000-000066280000}"/>
    <cellStyle name="常规 2 4 31 2" xfId="18690" xr:uid="{00000000-0005-0000-0000-000067280000}"/>
    <cellStyle name="常规 2 4 31 3" xfId="18691" xr:uid="{00000000-0005-0000-0000-000068280000}"/>
    <cellStyle name="常规 2 4 31 4" xfId="18692" xr:uid="{00000000-0005-0000-0000-000069280000}"/>
    <cellStyle name="常规 2 4 32" xfId="18693" xr:uid="{00000000-0005-0000-0000-00006A280000}"/>
    <cellStyle name="常规 2 4 32 2" xfId="18694" xr:uid="{00000000-0005-0000-0000-00006B280000}"/>
    <cellStyle name="常规 2 4 32 3" xfId="18695" xr:uid="{00000000-0005-0000-0000-00006C280000}"/>
    <cellStyle name="常规 2 4 32 4" xfId="18696" xr:uid="{00000000-0005-0000-0000-00006D280000}"/>
    <cellStyle name="常规 2 4 33" xfId="18697" xr:uid="{00000000-0005-0000-0000-00006E280000}"/>
    <cellStyle name="常规 2 4 33 2" xfId="18698" xr:uid="{00000000-0005-0000-0000-00006F280000}"/>
    <cellStyle name="常规 2 4 33 3" xfId="18699" xr:uid="{00000000-0005-0000-0000-000070280000}"/>
    <cellStyle name="常规 2 4 33 4" xfId="18700" xr:uid="{00000000-0005-0000-0000-000071280000}"/>
    <cellStyle name="常规 2 4 34" xfId="18701" xr:uid="{00000000-0005-0000-0000-000072280000}"/>
    <cellStyle name="常规 2 4 34 2" xfId="18702" xr:uid="{00000000-0005-0000-0000-000073280000}"/>
    <cellStyle name="常规 2 4 34 3" xfId="18703" xr:uid="{00000000-0005-0000-0000-000074280000}"/>
    <cellStyle name="常规 2 4 34 4" xfId="18704" xr:uid="{00000000-0005-0000-0000-000075280000}"/>
    <cellStyle name="常规 2 4 35" xfId="18705" xr:uid="{00000000-0005-0000-0000-000076280000}"/>
    <cellStyle name="常规 2 4 35 2" xfId="18706" xr:uid="{00000000-0005-0000-0000-000077280000}"/>
    <cellStyle name="常规 2 4 35 3" xfId="18707" xr:uid="{00000000-0005-0000-0000-000078280000}"/>
    <cellStyle name="常规 2 4 35 4" xfId="18708" xr:uid="{00000000-0005-0000-0000-000079280000}"/>
    <cellStyle name="常规 2 4 36" xfId="18709" xr:uid="{00000000-0005-0000-0000-00007A280000}"/>
    <cellStyle name="常规 2 4 36 2" xfId="18710" xr:uid="{00000000-0005-0000-0000-00007B280000}"/>
    <cellStyle name="常规 2 4 36 3" xfId="18711" xr:uid="{00000000-0005-0000-0000-00007C280000}"/>
    <cellStyle name="常规 2 4 36 4" xfId="18712" xr:uid="{00000000-0005-0000-0000-00007D280000}"/>
    <cellStyle name="常规 2 4 37" xfId="18713" xr:uid="{00000000-0005-0000-0000-00007E280000}"/>
    <cellStyle name="常规 2 4 37 2" xfId="18714" xr:uid="{00000000-0005-0000-0000-00007F280000}"/>
    <cellStyle name="常规 2 4 37 3" xfId="18715" xr:uid="{00000000-0005-0000-0000-000080280000}"/>
    <cellStyle name="常规 2 4 37 4" xfId="18716" xr:uid="{00000000-0005-0000-0000-000081280000}"/>
    <cellStyle name="常规 2 4 38" xfId="18717" xr:uid="{00000000-0005-0000-0000-000082280000}"/>
    <cellStyle name="常规 2 4 38 2" xfId="18718" xr:uid="{00000000-0005-0000-0000-000083280000}"/>
    <cellStyle name="常规 2 4 38 3" xfId="18719" xr:uid="{00000000-0005-0000-0000-000084280000}"/>
    <cellStyle name="常规 2 4 38 4" xfId="18720" xr:uid="{00000000-0005-0000-0000-000085280000}"/>
    <cellStyle name="常规 2 4 39" xfId="18721" xr:uid="{00000000-0005-0000-0000-000086280000}"/>
    <cellStyle name="常规 2 4 39 2" xfId="18722" xr:uid="{00000000-0005-0000-0000-000087280000}"/>
    <cellStyle name="常规 2 4 39 3" xfId="18723" xr:uid="{00000000-0005-0000-0000-000088280000}"/>
    <cellStyle name="常规 2 4 39 4" xfId="18724" xr:uid="{00000000-0005-0000-0000-000089280000}"/>
    <cellStyle name="常规 2 4 4" xfId="548" xr:uid="{00000000-0005-0000-0000-00008A280000}"/>
    <cellStyle name="常规 2 4 4 10" xfId="18725" xr:uid="{00000000-0005-0000-0000-00008B280000}"/>
    <cellStyle name="常规 2 4 4 10 2" xfId="18726" xr:uid="{00000000-0005-0000-0000-00008C280000}"/>
    <cellStyle name="常规 2 4 4 10 3" xfId="18727" xr:uid="{00000000-0005-0000-0000-00008D280000}"/>
    <cellStyle name="常规 2 4 4 10 4" xfId="18728" xr:uid="{00000000-0005-0000-0000-00008E280000}"/>
    <cellStyle name="常规 2 4 4 11" xfId="18729" xr:uid="{00000000-0005-0000-0000-00008F280000}"/>
    <cellStyle name="常规 2 4 4 11 2" xfId="18730" xr:uid="{00000000-0005-0000-0000-000090280000}"/>
    <cellStyle name="常规 2 4 4 11 3" xfId="18731" xr:uid="{00000000-0005-0000-0000-000091280000}"/>
    <cellStyle name="常规 2 4 4 11 4" xfId="18732" xr:uid="{00000000-0005-0000-0000-000092280000}"/>
    <cellStyle name="常规 2 4 4 12" xfId="18733" xr:uid="{00000000-0005-0000-0000-000093280000}"/>
    <cellStyle name="常规 2 4 4 12 2" xfId="18734" xr:uid="{00000000-0005-0000-0000-000094280000}"/>
    <cellStyle name="常规 2 4 4 12 3" xfId="18735" xr:uid="{00000000-0005-0000-0000-000095280000}"/>
    <cellStyle name="常规 2 4 4 12 4" xfId="18736" xr:uid="{00000000-0005-0000-0000-000096280000}"/>
    <cellStyle name="常规 2 4 4 13" xfId="18737" xr:uid="{00000000-0005-0000-0000-000097280000}"/>
    <cellStyle name="常规 2 4 4 13 2" xfId="18738" xr:uid="{00000000-0005-0000-0000-000098280000}"/>
    <cellStyle name="常规 2 4 4 13 3" xfId="18739" xr:uid="{00000000-0005-0000-0000-000099280000}"/>
    <cellStyle name="常规 2 4 4 13 4" xfId="18740" xr:uid="{00000000-0005-0000-0000-00009A280000}"/>
    <cellStyle name="常规 2 4 4 14" xfId="18741" xr:uid="{00000000-0005-0000-0000-00009B280000}"/>
    <cellStyle name="常规 2 4 4 14 2" xfId="18742" xr:uid="{00000000-0005-0000-0000-00009C280000}"/>
    <cellStyle name="常规 2 4 4 14 3" xfId="18743" xr:uid="{00000000-0005-0000-0000-00009D280000}"/>
    <cellStyle name="常规 2 4 4 14 4" xfId="18744" xr:uid="{00000000-0005-0000-0000-00009E280000}"/>
    <cellStyle name="常规 2 4 4 15" xfId="18745" xr:uid="{00000000-0005-0000-0000-00009F280000}"/>
    <cellStyle name="常规 2 4 4 15 2" xfId="18746" xr:uid="{00000000-0005-0000-0000-0000A0280000}"/>
    <cellStyle name="常规 2 4 4 15 3" xfId="18747" xr:uid="{00000000-0005-0000-0000-0000A1280000}"/>
    <cellStyle name="常规 2 4 4 15 4" xfId="18748" xr:uid="{00000000-0005-0000-0000-0000A2280000}"/>
    <cellStyle name="常规 2 4 4 16" xfId="18749" xr:uid="{00000000-0005-0000-0000-0000A3280000}"/>
    <cellStyle name="常规 2 4 4 16 2" xfId="18750" xr:uid="{00000000-0005-0000-0000-0000A4280000}"/>
    <cellStyle name="常规 2 4 4 16 3" xfId="18751" xr:uid="{00000000-0005-0000-0000-0000A5280000}"/>
    <cellStyle name="常规 2 4 4 16 4" xfId="18752" xr:uid="{00000000-0005-0000-0000-0000A6280000}"/>
    <cellStyle name="常规 2 4 4 17" xfId="18753" xr:uid="{00000000-0005-0000-0000-0000A7280000}"/>
    <cellStyle name="常规 2 4 4 17 2" xfId="18754" xr:uid="{00000000-0005-0000-0000-0000A8280000}"/>
    <cellStyle name="常规 2 4 4 17 3" xfId="18755" xr:uid="{00000000-0005-0000-0000-0000A9280000}"/>
    <cellStyle name="常规 2 4 4 17 4" xfId="18756" xr:uid="{00000000-0005-0000-0000-0000AA280000}"/>
    <cellStyle name="常规 2 4 4 18" xfId="18757" xr:uid="{00000000-0005-0000-0000-0000AB280000}"/>
    <cellStyle name="常规 2 4 4 18 2" xfId="18758" xr:uid="{00000000-0005-0000-0000-0000AC280000}"/>
    <cellStyle name="常规 2 4 4 18 3" xfId="18759" xr:uid="{00000000-0005-0000-0000-0000AD280000}"/>
    <cellStyle name="常规 2 4 4 18 4" xfId="18760" xr:uid="{00000000-0005-0000-0000-0000AE280000}"/>
    <cellStyle name="常规 2 4 4 19" xfId="18761" xr:uid="{00000000-0005-0000-0000-0000AF280000}"/>
    <cellStyle name="常规 2 4 4 19 2" xfId="18762" xr:uid="{00000000-0005-0000-0000-0000B0280000}"/>
    <cellStyle name="常规 2 4 4 19 3" xfId="18763" xr:uid="{00000000-0005-0000-0000-0000B1280000}"/>
    <cellStyle name="常规 2 4 4 19 4" xfId="18764" xr:uid="{00000000-0005-0000-0000-0000B2280000}"/>
    <cellStyle name="常规 2 4 4 2" xfId="3435" xr:uid="{00000000-0005-0000-0000-0000B3280000}"/>
    <cellStyle name="常规 2 4 4 2 2" xfId="3436" xr:uid="{00000000-0005-0000-0000-0000B4280000}"/>
    <cellStyle name="常规 2 4 4 2 3" xfId="3437" xr:uid="{00000000-0005-0000-0000-0000B5280000}"/>
    <cellStyle name="常规 2 4 4 2 3 2" xfId="11713" xr:uid="{00000000-0005-0000-0000-0000B6280000}"/>
    <cellStyle name="常规 2 4 4 2 4" xfId="11712" xr:uid="{00000000-0005-0000-0000-0000B7280000}"/>
    <cellStyle name="常规 2 4 4 2 5" xfId="28083" xr:uid="{00000000-0005-0000-0000-0000B8280000}"/>
    <cellStyle name="常规 2 4 4 20" xfId="18765" xr:uid="{00000000-0005-0000-0000-0000B9280000}"/>
    <cellStyle name="常规 2 4 4 20 2" xfId="18766" xr:uid="{00000000-0005-0000-0000-0000BA280000}"/>
    <cellStyle name="常规 2 4 4 20 3" xfId="18767" xr:uid="{00000000-0005-0000-0000-0000BB280000}"/>
    <cellStyle name="常规 2 4 4 20 4" xfId="18768" xr:uid="{00000000-0005-0000-0000-0000BC280000}"/>
    <cellStyle name="常规 2 4 4 21" xfId="18769" xr:uid="{00000000-0005-0000-0000-0000BD280000}"/>
    <cellStyle name="常规 2 4 4 21 2" xfId="18770" xr:uid="{00000000-0005-0000-0000-0000BE280000}"/>
    <cellStyle name="常规 2 4 4 21 3" xfId="18771" xr:uid="{00000000-0005-0000-0000-0000BF280000}"/>
    <cellStyle name="常规 2 4 4 21 4" xfId="18772" xr:uid="{00000000-0005-0000-0000-0000C0280000}"/>
    <cellStyle name="常规 2 4 4 22" xfId="18773" xr:uid="{00000000-0005-0000-0000-0000C1280000}"/>
    <cellStyle name="常规 2 4 4 22 2" xfId="18774" xr:uid="{00000000-0005-0000-0000-0000C2280000}"/>
    <cellStyle name="常规 2 4 4 22 3" xfId="18775" xr:uid="{00000000-0005-0000-0000-0000C3280000}"/>
    <cellStyle name="常规 2 4 4 22 4" xfId="18776" xr:uid="{00000000-0005-0000-0000-0000C4280000}"/>
    <cellStyle name="常规 2 4 4 23" xfId="18777" xr:uid="{00000000-0005-0000-0000-0000C5280000}"/>
    <cellStyle name="常规 2 4 4 23 2" xfId="18778" xr:uid="{00000000-0005-0000-0000-0000C6280000}"/>
    <cellStyle name="常规 2 4 4 23 3" xfId="18779" xr:uid="{00000000-0005-0000-0000-0000C7280000}"/>
    <cellStyle name="常规 2 4 4 23 4" xfId="18780" xr:uid="{00000000-0005-0000-0000-0000C8280000}"/>
    <cellStyle name="常规 2 4 4 24" xfId="18781" xr:uid="{00000000-0005-0000-0000-0000C9280000}"/>
    <cellStyle name="常规 2 4 4 24 2" xfId="18782" xr:uid="{00000000-0005-0000-0000-0000CA280000}"/>
    <cellStyle name="常规 2 4 4 24 3" xfId="18783" xr:uid="{00000000-0005-0000-0000-0000CB280000}"/>
    <cellStyle name="常规 2 4 4 24 4" xfId="18784" xr:uid="{00000000-0005-0000-0000-0000CC280000}"/>
    <cellStyle name="常规 2 4 4 25" xfId="18785" xr:uid="{00000000-0005-0000-0000-0000CD280000}"/>
    <cellStyle name="常规 2 4 4 25 2" xfId="18786" xr:uid="{00000000-0005-0000-0000-0000CE280000}"/>
    <cellStyle name="常规 2 4 4 25 3" xfId="18787" xr:uid="{00000000-0005-0000-0000-0000CF280000}"/>
    <cellStyle name="常规 2 4 4 25 4" xfId="18788" xr:uid="{00000000-0005-0000-0000-0000D0280000}"/>
    <cellStyle name="常规 2 4 4 26" xfId="18789" xr:uid="{00000000-0005-0000-0000-0000D1280000}"/>
    <cellStyle name="常规 2 4 4 26 2" xfId="18790" xr:uid="{00000000-0005-0000-0000-0000D2280000}"/>
    <cellStyle name="常规 2 4 4 26 3" xfId="18791" xr:uid="{00000000-0005-0000-0000-0000D3280000}"/>
    <cellStyle name="常规 2 4 4 26 4" xfId="18792" xr:uid="{00000000-0005-0000-0000-0000D4280000}"/>
    <cellStyle name="常规 2 4 4 27" xfId="18793" xr:uid="{00000000-0005-0000-0000-0000D5280000}"/>
    <cellStyle name="常规 2 4 4 27 2" xfId="18794" xr:uid="{00000000-0005-0000-0000-0000D6280000}"/>
    <cellStyle name="常规 2 4 4 27 3" xfId="18795" xr:uid="{00000000-0005-0000-0000-0000D7280000}"/>
    <cellStyle name="常规 2 4 4 27 4" xfId="18796" xr:uid="{00000000-0005-0000-0000-0000D8280000}"/>
    <cellStyle name="常规 2 4 4 28" xfId="18797" xr:uid="{00000000-0005-0000-0000-0000D9280000}"/>
    <cellStyle name="常规 2 4 4 28 2" xfId="18798" xr:uid="{00000000-0005-0000-0000-0000DA280000}"/>
    <cellStyle name="常规 2 4 4 28 3" xfId="18799" xr:uid="{00000000-0005-0000-0000-0000DB280000}"/>
    <cellStyle name="常规 2 4 4 28 4" xfId="18800" xr:uid="{00000000-0005-0000-0000-0000DC280000}"/>
    <cellStyle name="常规 2 4 4 29" xfId="18801" xr:uid="{00000000-0005-0000-0000-0000DD280000}"/>
    <cellStyle name="常规 2 4 4 3" xfId="3438" xr:uid="{00000000-0005-0000-0000-0000DE280000}"/>
    <cellStyle name="常规 2 4 4 3 2" xfId="18802" xr:uid="{00000000-0005-0000-0000-0000DF280000}"/>
    <cellStyle name="常规 2 4 4 3 3" xfId="18803" xr:uid="{00000000-0005-0000-0000-0000E0280000}"/>
    <cellStyle name="常规 2 4 4 3 4" xfId="18804" xr:uid="{00000000-0005-0000-0000-0000E1280000}"/>
    <cellStyle name="常规 2 4 4 30" xfId="18805" xr:uid="{00000000-0005-0000-0000-0000E2280000}"/>
    <cellStyle name="常规 2 4 4 31" xfId="18806" xr:uid="{00000000-0005-0000-0000-0000E3280000}"/>
    <cellStyle name="常规 2 4 4 32" xfId="28082" xr:uid="{00000000-0005-0000-0000-0000E4280000}"/>
    <cellStyle name="常规 2 4 4 4" xfId="3439" xr:uid="{00000000-0005-0000-0000-0000E5280000}"/>
    <cellStyle name="常规 2 4 4 4 2" xfId="11714" xr:uid="{00000000-0005-0000-0000-0000E6280000}"/>
    <cellStyle name="常规 2 4 4 4 3" xfId="18807" xr:uid="{00000000-0005-0000-0000-0000E7280000}"/>
    <cellStyle name="常规 2 4 4 4 4" xfId="18808" xr:uid="{00000000-0005-0000-0000-0000E8280000}"/>
    <cellStyle name="常规 2 4 4 5" xfId="18809" xr:uid="{00000000-0005-0000-0000-0000E9280000}"/>
    <cellStyle name="常规 2 4 4 5 2" xfId="18810" xr:uid="{00000000-0005-0000-0000-0000EA280000}"/>
    <cellStyle name="常规 2 4 4 5 3" xfId="18811" xr:uid="{00000000-0005-0000-0000-0000EB280000}"/>
    <cellStyle name="常规 2 4 4 5 4" xfId="18812" xr:uid="{00000000-0005-0000-0000-0000EC280000}"/>
    <cellStyle name="常规 2 4 4 6" xfId="18813" xr:uid="{00000000-0005-0000-0000-0000ED280000}"/>
    <cellStyle name="常规 2 4 4 6 2" xfId="18814" xr:uid="{00000000-0005-0000-0000-0000EE280000}"/>
    <cellStyle name="常规 2 4 4 6 3" xfId="18815" xr:uid="{00000000-0005-0000-0000-0000EF280000}"/>
    <cellStyle name="常规 2 4 4 6 4" xfId="18816" xr:uid="{00000000-0005-0000-0000-0000F0280000}"/>
    <cellStyle name="常规 2 4 4 7" xfId="18817" xr:uid="{00000000-0005-0000-0000-0000F1280000}"/>
    <cellStyle name="常规 2 4 4 7 2" xfId="18818" xr:uid="{00000000-0005-0000-0000-0000F2280000}"/>
    <cellStyle name="常规 2 4 4 7 3" xfId="18819" xr:uid="{00000000-0005-0000-0000-0000F3280000}"/>
    <cellStyle name="常规 2 4 4 7 4" xfId="18820" xr:uid="{00000000-0005-0000-0000-0000F4280000}"/>
    <cellStyle name="常规 2 4 4 8" xfId="18821" xr:uid="{00000000-0005-0000-0000-0000F5280000}"/>
    <cellStyle name="常规 2 4 4 8 2" xfId="18822" xr:uid="{00000000-0005-0000-0000-0000F6280000}"/>
    <cellStyle name="常规 2 4 4 8 3" xfId="18823" xr:uid="{00000000-0005-0000-0000-0000F7280000}"/>
    <cellStyle name="常规 2 4 4 8 4" xfId="18824" xr:uid="{00000000-0005-0000-0000-0000F8280000}"/>
    <cellStyle name="常规 2 4 4 9" xfId="18825" xr:uid="{00000000-0005-0000-0000-0000F9280000}"/>
    <cellStyle name="常规 2 4 4 9 2" xfId="18826" xr:uid="{00000000-0005-0000-0000-0000FA280000}"/>
    <cellStyle name="常规 2 4 4 9 3" xfId="18827" xr:uid="{00000000-0005-0000-0000-0000FB280000}"/>
    <cellStyle name="常规 2 4 4 9 4" xfId="18828" xr:uid="{00000000-0005-0000-0000-0000FC280000}"/>
    <cellStyle name="常规 2 4 40" xfId="18829" xr:uid="{00000000-0005-0000-0000-0000FD280000}"/>
    <cellStyle name="常规 2 4 40 2" xfId="18830" xr:uid="{00000000-0005-0000-0000-0000FE280000}"/>
    <cellStyle name="常规 2 4 40 3" xfId="18831" xr:uid="{00000000-0005-0000-0000-0000FF280000}"/>
    <cellStyle name="常规 2 4 40 4" xfId="18832" xr:uid="{00000000-0005-0000-0000-000000290000}"/>
    <cellStyle name="常规 2 4 41" xfId="18833" xr:uid="{00000000-0005-0000-0000-000001290000}"/>
    <cellStyle name="常规 2 4 41 2" xfId="18834" xr:uid="{00000000-0005-0000-0000-000002290000}"/>
    <cellStyle name="常规 2 4 41 3" xfId="18835" xr:uid="{00000000-0005-0000-0000-000003290000}"/>
    <cellStyle name="常规 2 4 41 4" xfId="18836" xr:uid="{00000000-0005-0000-0000-000004290000}"/>
    <cellStyle name="常规 2 4 42" xfId="18837" xr:uid="{00000000-0005-0000-0000-000005290000}"/>
    <cellStyle name="常规 2 4 42 2" xfId="18838" xr:uid="{00000000-0005-0000-0000-000006290000}"/>
    <cellStyle name="常规 2 4 42 3" xfId="18839" xr:uid="{00000000-0005-0000-0000-000007290000}"/>
    <cellStyle name="常规 2 4 42 4" xfId="18840" xr:uid="{00000000-0005-0000-0000-000008290000}"/>
    <cellStyle name="常规 2 4 43" xfId="18841" xr:uid="{00000000-0005-0000-0000-000009290000}"/>
    <cellStyle name="常规 2 4 43 2" xfId="18842" xr:uid="{00000000-0005-0000-0000-00000A290000}"/>
    <cellStyle name="常规 2 4 43 3" xfId="18843" xr:uid="{00000000-0005-0000-0000-00000B290000}"/>
    <cellStyle name="常规 2 4 43 4" xfId="18844" xr:uid="{00000000-0005-0000-0000-00000C290000}"/>
    <cellStyle name="常规 2 4 44" xfId="18845" xr:uid="{00000000-0005-0000-0000-00000D290000}"/>
    <cellStyle name="常规 2 4 44 2" xfId="18846" xr:uid="{00000000-0005-0000-0000-00000E290000}"/>
    <cellStyle name="常规 2 4 44 3" xfId="18847" xr:uid="{00000000-0005-0000-0000-00000F290000}"/>
    <cellStyle name="常规 2 4 44 4" xfId="18848" xr:uid="{00000000-0005-0000-0000-000010290000}"/>
    <cellStyle name="常规 2 4 45" xfId="18849" xr:uid="{00000000-0005-0000-0000-000011290000}"/>
    <cellStyle name="常规 2 4 45 2" xfId="18850" xr:uid="{00000000-0005-0000-0000-000012290000}"/>
    <cellStyle name="常规 2 4 45 3" xfId="18851" xr:uid="{00000000-0005-0000-0000-000013290000}"/>
    <cellStyle name="常规 2 4 45 4" xfId="18852" xr:uid="{00000000-0005-0000-0000-000014290000}"/>
    <cellStyle name="常规 2 4 46" xfId="18853" xr:uid="{00000000-0005-0000-0000-000015290000}"/>
    <cellStyle name="常规 2 4 46 2" xfId="18854" xr:uid="{00000000-0005-0000-0000-000016290000}"/>
    <cellStyle name="常规 2 4 46 3" xfId="18855" xr:uid="{00000000-0005-0000-0000-000017290000}"/>
    <cellStyle name="常规 2 4 46 4" xfId="18856" xr:uid="{00000000-0005-0000-0000-000018290000}"/>
    <cellStyle name="常规 2 4 47" xfId="18857" xr:uid="{00000000-0005-0000-0000-000019290000}"/>
    <cellStyle name="常规 2 4 47 2" xfId="18858" xr:uid="{00000000-0005-0000-0000-00001A290000}"/>
    <cellStyle name="常规 2 4 47 3" xfId="18859" xr:uid="{00000000-0005-0000-0000-00001B290000}"/>
    <cellStyle name="常规 2 4 47 4" xfId="18860" xr:uid="{00000000-0005-0000-0000-00001C290000}"/>
    <cellStyle name="常规 2 4 48" xfId="18861" xr:uid="{00000000-0005-0000-0000-00001D290000}"/>
    <cellStyle name="常规 2 4 48 2" xfId="18862" xr:uid="{00000000-0005-0000-0000-00001E290000}"/>
    <cellStyle name="常规 2 4 48 3" xfId="18863" xr:uid="{00000000-0005-0000-0000-00001F290000}"/>
    <cellStyle name="常规 2 4 48 4" xfId="18864" xr:uid="{00000000-0005-0000-0000-000020290000}"/>
    <cellStyle name="常规 2 4 49" xfId="18865" xr:uid="{00000000-0005-0000-0000-000021290000}"/>
    <cellStyle name="常规 2 4 49 2" xfId="18866" xr:uid="{00000000-0005-0000-0000-000022290000}"/>
    <cellStyle name="常规 2 4 49 3" xfId="18867" xr:uid="{00000000-0005-0000-0000-000023290000}"/>
    <cellStyle name="常规 2 4 49 4" xfId="18868" xr:uid="{00000000-0005-0000-0000-000024290000}"/>
    <cellStyle name="常规 2 4 5" xfId="3440" xr:uid="{00000000-0005-0000-0000-000025290000}"/>
    <cellStyle name="常规 2 4 5 10" xfId="18869" xr:uid="{00000000-0005-0000-0000-000026290000}"/>
    <cellStyle name="常规 2 4 5 10 2" xfId="18870" xr:uid="{00000000-0005-0000-0000-000027290000}"/>
    <cellStyle name="常规 2 4 5 10 3" xfId="18871" xr:uid="{00000000-0005-0000-0000-000028290000}"/>
    <cellStyle name="常规 2 4 5 10 4" xfId="18872" xr:uid="{00000000-0005-0000-0000-000029290000}"/>
    <cellStyle name="常规 2 4 5 11" xfId="18873" xr:uid="{00000000-0005-0000-0000-00002A290000}"/>
    <cellStyle name="常规 2 4 5 12" xfId="18874" xr:uid="{00000000-0005-0000-0000-00002B290000}"/>
    <cellStyle name="常规 2 4 5 13" xfId="18875" xr:uid="{00000000-0005-0000-0000-00002C290000}"/>
    <cellStyle name="常规 2 4 5 14" xfId="28084" xr:uid="{00000000-0005-0000-0000-00002D290000}"/>
    <cellStyle name="常规 2 4 5 2" xfId="3441" xr:uid="{00000000-0005-0000-0000-00002E290000}"/>
    <cellStyle name="常规 2 4 5 2 2" xfId="18876" xr:uid="{00000000-0005-0000-0000-00002F290000}"/>
    <cellStyle name="常规 2 4 5 2 3" xfId="18877" xr:uid="{00000000-0005-0000-0000-000030290000}"/>
    <cellStyle name="常规 2 4 5 2 4" xfId="18878" xr:uid="{00000000-0005-0000-0000-000031290000}"/>
    <cellStyle name="常规 2 4 5 3" xfId="3442" xr:uid="{00000000-0005-0000-0000-000032290000}"/>
    <cellStyle name="常规 2 4 5 3 2" xfId="11716" xr:uid="{00000000-0005-0000-0000-000033290000}"/>
    <cellStyle name="常规 2 4 5 3 3" xfId="18879" xr:uid="{00000000-0005-0000-0000-000034290000}"/>
    <cellStyle name="常规 2 4 5 3 4" xfId="18880" xr:uid="{00000000-0005-0000-0000-000035290000}"/>
    <cellStyle name="常规 2 4 5 4" xfId="11715" xr:uid="{00000000-0005-0000-0000-000036290000}"/>
    <cellStyle name="常规 2 4 5 4 2" xfId="18881" xr:uid="{00000000-0005-0000-0000-000037290000}"/>
    <cellStyle name="常规 2 4 5 4 3" xfId="18882" xr:uid="{00000000-0005-0000-0000-000038290000}"/>
    <cellStyle name="常规 2 4 5 4 4" xfId="18883" xr:uid="{00000000-0005-0000-0000-000039290000}"/>
    <cellStyle name="常规 2 4 5 5" xfId="18884" xr:uid="{00000000-0005-0000-0000-00003A290000}"/>
    <cellStyle name="常规 2 4 5 5 2" xfId="18885" xr:uid="{00000000-0005-0000-0000-00003B290000}"/>
    <cellStyle name="常规 2 4 5 5 3" xfId="18886" xr:uid="{00000000-0005-0000-0000-00003C290000}"/>
    <cellStyle name="常规 2 4 5 5 4" xfId="18887" xr:uid="{00000000-0005-0000-0000-00003D290000}"/>
    <cellStyle name="常规 2 4 5 6" xfId="18888" xr:uid="{00000000-0005-0000-0000-00003E290000}"/>
    <cellStyle name="常规 2 4 5 6 2" xfId="18889" xr:uid="{00000000-0005-0000-0000-00003F290000}"/>
    <cellStyle name="常规 2 4 5 6 3" xfId="18890" xr:uid="{00000000-0005-0000-0000-000040290000}"/>
    <cellStyle name="常规 2 4 5 6 4" xfId="18891" xr:uid="{00000000-0005-0000-0000-000041290000}"/>
    <cellStyle name="常规 2 4 5 7" xfId="18892" xr:uid="{00000000-0005-0000-0000-000042290000}"/>
    <cellStyle name="常规 2 4 5 7 2" xfId="18893" xr:uid="{00000000-0005-0000-0000-000043290000}"/>
    <cellStyle name="常规 2 4 5 7 3" xfId="18894" xr:uid="{00000000-0005-0000-0000-000044290000}"/>
    <cellStyle name="常规 2 4 5 7 4" xfId="18895" xr:uid="{00000000-0005-0000-0000-000045290000}"/>
    <cellStyle name="常规 2 4 5 8" xfId="18896" xr:uid="{00000000-0005-0000-0000-000046290000}"/>
    <cellStyle name="常规 2 4 5 8 2" xfId="18897" xr:uid="{00000000-0005-0000-0000-000047290000}"/>
    <cellStyle name="常规 2 4 5 8 3" xfId="18898" xr:uid="{00000000-0005-0000-0000-000048290000}"/>
    <cellStyle name="常规 2 4 5 8 4" xfId="18899" xr:uid="{00000000-0005-0000-0000-000049290000}"/>
    <cellStyle name="常规 2 4 5 9" xfId="18900" xr:uid="{00000000-0005-0000-0000-00004A290000}"/>
    <cellStyle name="常规 2 4 5 9 2" xfId="18901" xr:uid="{00000000-0005-0000-0000-00004B290000}"/>
    <cellStyle name="常规 2 4 5 9 3" xfId="18902" xr:uid="{00000000-0005-0000-0000-00004C290000}"/>
    <cellStyle name="常规 2 4 5 9 4" xfId="18903" xr:uid="{00000000-0005-0000-0000-00004D290000}"/>
    <cellStyle name="常规 2 4 50" xfId="18904" xr:uid="{00000000-0005-0000-0000-00004E290000}"/>
    <cellStyle name="常规 2 4 50 2" xfId="18905" xr:uid="{00000000-0005-0000-0000-00004F290000}"/>
    <cellStyle name="常规 2 4 50 3" xfId="18906" xr:uid="{00000000-0005-0000-0000-000050290000}"/>
    <cellStyle name="常规 2 4 50 4" xfId="18907" xr:uid="{00000000-0005-0000-0000-000051290000}"/>
    <cellStyle name="常规 2 4 51" xfId="18908" xr:uid="{00000000-0005-0000-0000-000052290000}"/>
    <cellStyle name="常规 2 4 51 2" xfId="18909" xr:uid="{00000000-0005-0000-0000-000053290000}"/>
    <cellStyle name="常规 2 4 51 3" xfId="18910" xr:uid="{00000000-0005-0000-0000-000054290000}"/>
    <cellStyle name="常规 2 4 51 4" xfId="18911" xr:uid="{00000000-0005-0000-0000-000055290000}"/>
    <cellStyle name="常规 2 4 52" xfId="18912" xr:uid="{00000000-0005-0000-0000-000056290000}"/>
    <cellStyle name="常规 2 4 52 2" xfId="18913" xr:uid="{00000000-0005-0000-0000-000057290000}"/>
    <cellStyle name="常规 2 4 52 3" xfId="18914" xr:uid="{00000000-0005-0000-0000-000058290000}"/>
    <cellStyle name="常规 2 4 52 4" xfId="18915" xr:uid="{00000000-0005-0000-0000-000059290000}"/>
    <cellStyle name="常规 2 4 53" xfId="18916" xr:uid="{00000000-0005-0000-0000-00005A290000}"/>
    <cellStyle name="常规 2 4 53 2" xfId="18917" xr:uid="{00000000-0005-0000-0000-00005B290000}"/>
    <cellStyle name="常规 2 4 53 3" xfId="18918" xr:uid="{00000000-0005-0000-0000-00005C290000}"/>
    <cellStyle name="常规 2 4 53 4" xfId="18919" xr:uid="{00000000-0005-0000-0000-00005D290000}"/>
    <cellStyle name="常规 2 4 54" xfId="18920" xr:uid="{00000000-0005-0000-0000-00005E290000}"/>
    <cellStyle name="常规 2 4 54 2" xfId="18921" xr:uid="{00000000-0005-0000-0000-00005F290000}"/>
    <cellStyle name="常规 2 4 54 3" xfId="18922" xr:uid="{00000000-0005-0000-0000-000060290000}"/>
    <cellStyle name="常规 2 4 54 4" xfId="18923" xr:uid="{00000000-0005-0000-0000-000061290000}"/>
    <cellStyle name="常规 2 4 55" xfId="18924" xr:uid="{00000000-0005-0000-0000-000062290000}"/>
    <cellStyle name="常规 2 4 55 2" xfId="18925" xr:uid="{00000000-0005-0000-0000-000063290000}"/>
    <cellStyle name="常规 2 4 55 3" xfId="18926" xr:uid="{00000000-0005-0000-0000-000064290000}"/>
    <cellStyle name="常规 2 4 55 4" xfId="18927" xr:uid="{00000000-0005-0000-0000-000065290000}"/>
    <cellStyle name="常规 2 4 56" xfId="18928" xr:uid="{00000000-0005-0000-0000-000066290000}"/>
    <cellStyle name="常规 2 4 56 2" xfId="18929" xr:uid="{00000000-0005-0000-0000-000067290000}"/>
    <cellStyle name="常规 2 4 56 3" xfId="18930" xr:uid="{00000000-0005-0000-0000-000068290000}"/>
    <cellStyle name="常规 2 4 56 4" xfId="18931" xr:uid="{00000000-0005-0000-0000-000069290000}"/>
    <cellStyle name="常规 2 4 57" xfId="18932" xr:uid="{00000000-0005-0000-0000-00006A290000}"/>
    <cellStyle name="常规 2 4 57 2" xfId="18933" xr:uid="{00000000-0005-0000-0000-00006B290000}"/>
    <cellStyle name="常规 2 4 57 3" xfId="18934" xr:uid="{00000000-0005-0000-0000-00006C290000}"/>
    <cellStyle name="常规 2 4 57 4" xfId="18935" xr:uid="{00000000-0005-0000-0000-00006D290000}"/>
    <cellStyle name="常规 2 4 58" xfId="18936" xr:uid="{00000000-0005-0000-0000-00006E290000}"/>
    <cellStyle name="常规 2 4 58 2" xfId="18937" xr:uid="{00000000-0005-0000-0000-00006F290000}"/>
    <cellStyle name="常规 2 4 58 3" xfId="18938" xr:uid="{00000000-0005-0000-0000-000070290000}"/>
    <cellStyle name="常规 2 4 58 4" xfId="18939" xr:uid="{00000000-0005-0000-0000-000071290000}"/>
    <cellStyle name="常规 2 4 59" xfId="18940" xr:uid="{00000000-0005-0000-0000-000072290000}"/>
    <cellStyle name="常规 2 4 59 2" xfId="18941" xr:uid="{00000000-0005-0000-0000-000073290000}"/>
    <cellStyle name="常规 2 4 59 3" xfId="18942" xr:uid="{00000000-0005-0000-0000-000074290000}"/>
    <cellStyle name="常规 2 4 59 4" xfId="18943" xr:uid="{00000000-0005-0000-0000-000075290000}"/>
    <cellStyle name="常规 2 4 6" xfId="3443" xr:uid="{00000000-0005-0000-0000-000076290000}"/>
    <cellStyle name="常规 2 4 6 2" xfId="3444" xr:uid="{00000000-0005-0000-0000-000077290000}"/>
    <cellStyle name="常规 2 4 6 3" xfId="3445" xr:uid="{00000000-0005-0000-0000-000078290000}"/>
    <cellStyle name="常规 2 4 6 3 2" xfId="11718" xr:uid="{00000000-0005-0000-0000-000079290000}"/>
    <cellStyle name="常规 2 4 6 4" xfId="11717" xr:uid="{00000000-0005-0000-0000-00007A290000}"/>
    <cellStyle name="常规 2 4 60" xfId="18944" xr:uid="{00000000-0005-0000-0000-00007B290000}"/>
    <cellStyle name="常规 2 4 60 2" xfId="18945" xr:uid="{00000000-0005-0000-0000-00007C290000}"/>
    <cellStyle name="常规 2 4 60 3" xfId="18946" xr:uid="{00000000-0005-0000-0000-00007D290000}"/>
    <cellStyle name="常规 2 4 60 4" xfId="18947" xr:uid="{00000000-0005-0000-0000-00007E290000}"/>
    <cellStyle name="常规 2 4 61" xfId="18948" xr:uid="{00000000-0005-0000-0000-00007F290000}"/>
    <cellStyle name="常规 2 4 61 2" xfId="18949" xr:uid="{00000000-0005-0000-0000-000080290000}"/>
    <cellStyle name="常规 2 4 61 3" xfId="18950" xr:uid="{00000000-0005-0000-0000-000081290000}"/>
    <cellStyle name="常规 2 4 61 4" xfId="18951" xr:uid="{00000000-0005-0000-0000-000082290000}"/>
    <cellStyle name="常规 2 4 62" xfId="18952" xr:uid="{00000000-0005-0000-0000-000083290000}"/>
    <cellStyle name="常规 2 4 62 2" xfId="18953" xr:uid="{00000000-0005-0000-0000-000084290000}"/>
    <cellStyle name="常规 2 4 62 3" xfId="18954" xr:uid="{00000000-0005-0000-0000-000085290000}"/>
    <cellStyle name="常规 2 4 62 4" xfId="18955" xr:uid="{00000000-0005-0000-0000-000086290000}"/>
    <cellStyle name="常规 2 4 63" xfId="18956" xr:uid="{00000000-0005-0000-0000-000087290000}"/>
    <cellStyle name="常规 2 4 63 2" xfId="18957" xr:uid="{00000000-0005-0000-0000-000088290000}"/>
    <cellStyle name="常规 2 4 63 3" xfId="18958" xr:uid="{00000000-0005-0000-0000-000089290000}"/>
    <cellStyle name="常规 2 4 63 4" xfId="18959" xr:uid="{00000000-0005-0000-0000-00008A290000}"/>
    <cellStyle name="常规 2 4 64" xfId="18960" xr:uid="{00000000-0005-0000-0000-00008B290000}"/>
    <cellStyle name="常规 2 4 64 2" xfId="18961" xr:uid="{00000000-0005-0000-0000-00008C290000}"/>
    <cellStyle name="常规 2 4 64 3" xfId="18962" xr:uid="{00000000-0005-0000-0000-00008D290000}"/>
    <cellStyle name="常规 2 4 64 4" xfId="18963" xr:uid="{00000000-0005-0000-0000-00008E290000}"/>
    <cellStyle name="常规 2 4 65" xfId="18964" xr:uid="{00000000-0005-0000-0000-00008F290000}"/>
    <cellStyle name="常规 2 4 66" xfId="18965" xr:uid="{00000000-0005-0000-0000-000090290000}"/>
    <cellStyle name="常规 2 4 67" xfId="18966" xr:uid="{00000000-0005-0000-0000-000091290000}"/>
    <cellStyle name="常规 2 4 68" xfId="18967" xr:uid="{00000000-0005-0000-0000-000092290000}"/>
    <cellStyle name="常规 2 4 69" xfId="18968" xr:uid="{00000000-0005-0000-0000-000093290000}"/>
    <cellStyle name="常规 2 4 7" xfId="3446" xr:uid="{00000000-0005-0000-0000-000094290000}"/>
    <cellStyle name="常规 2 4 7 2" xfId="18969" xr:uid="{00000000-0005-0000-0000-000095290000}"/>
    <cellStyle name="常规 2 4 7 3" xfId="18970" xr:uid="{00000000-0005-0000-0000-000096290000}"/>
    <cellStyle name="常规 2 4 7 4" xfId="18971" xr:uid="{00000000-0005-0000-0000-000097290000}"/>
    <cellStyle name="常规 2 4 70" xfId="18972" xr:uid="{00000000-0005-0000-0000-000098290000}"/>
    <cellStyle name="常规 2 4 71" xfId="18973" xr:uid="{00000000-0005-0000-0000-000099290000}"/>
    <cellStyle name="常规 2 4 72" xfId="18974" xr:uid="{00000000-0005-0000-0000-00009A290000}"/>
    <cellStyle name="常规 2 4 73" xfId="18975" xr:uid="{00000000-0005-0000-0000-00009B290000}"/>
    <cellStyle name="常规 2 4 74" xfId="18976" xr:uid="{00000000-0005-0000-0000-00009C290000}"/>
    <cellStyle name="常规 2 4 75" xfId="18977" xr:uid="{00000000-0005-0000-0000-00009D290000}"/>
    <cellStyle name="常规 2 4 76" xfId="18978" xr:uid="{00000000-0005-0000-0000-00009E290000}"/>
    <cellStyle name="常规 2 4 77" xfId="18979" xr:uid="{00000000-0005-0000-0000-00009F290000}"/>
    <cellStyle name="常规 2 4 78" xfId="18980" xr:uid="{00000000-0005-0000-0000-0000A0290000}"/>
    <cellStyle name="常规 2 4 79" xfId="18981" xr:uid="{00000000-0005-0000-0000-0000A1290000}"/>
    <cellStyle name="常规 2 4 8" xfId="18982" xr:uid="{00000000-0005-0000-0000-0000A2290000}"/>
    <cellStyle name="常规 2 4 8 2" xfId="18983" xr:uid="{00000000-0005-0000-0000-0000A3290000}"/>
    <cellStyle name="常规 2 4 8 3" xfId="18984" xr:uid="{00000000-0005-0000-0000-0000A4290000}"/>
    <cellStyle name="常规 2 4 8 4" xfId="18985" xr:uid="{00000000-0005-0000-0000-0000A5290000}"/>
    <cellStyle name="常规 2 4 80" xfId="18986" xr:uid="{00000000-0005-0000-0000-0000A6290000}"/>
    <cellStyle name="常规 2 4 81" xfId="18987" xr:uid="{00000000-0005-0000-0000-0000A7290000}"/>
    <cellStyle name="常规 2 4 82" xfId="18988" xr:uid="{00000000-0005-0000-0000-0000A8290000}"/>
    <cellStyle name="常规 2 4 83" xfId="18989" xr:uid="{00000000-0005-0000-0000-0000A9290000}"/>
    <cellStyle name="常规 2 4 84" xfId="18990" xr:uid="{00000000-0005-0000-0000-0000AA290000}"/>
    <cellStyle name="常规 2 4 85" xfId="18991" xr:uid="{00000000-0005-0000-0000-0000AB290000}"/>
    <cellStyle name="常规 2 4 86" xfId="18992" xr:uid="{00000000-0005-0000-0000-0000AC290000}"/>
    <cellStyle name="常规 2 4 87" xfId="18993" xr:uid="{00000000-0005-0000-0000-0000AD290000}"/>
    <cellStyle name="常规 2 4 88" xfId="27452" xr:uid="{00000000-0005-0000-0000-0000AE290000}"/>
    <cellStyle name="常规 2 4 89" xfId="27337" xr:uid="{00000000-0005-0000-0000-0000AF290000}"/>
    <cellStyle name="常规 2 4 9" xfId="18994" xr:uid="{00000000-0005-0000-0000-0000B0290000}"/>
    <cellStyle name="常规 2 4 9 2" xfId="18995" xr:uid="{00000000-0005-0000-0000-0000B1290000}"/>
    <cellStyle name="常规 2 4 9 3" xfId="18996" xr:uid="{00000000-0005-0000-0000-0000B2290000}"/>
    <cellStyle name="常规 2 4 9 4" xfId="18997" xr:uid="{00000000-0005-0000-0000-0000B3290000}"/>
    <cellStyle name="常规 2 4 90" xfId="27338" xr:uid="{00000000-0005-0000-0000-0000B4290000}"/>
    <cellStyle name="常规 2 4 91" xfId="27336" xr:uid="{00000000-0005-0000-0000-0000B5290000}"/>
    <cellStyle name="常规 2 4 92" xfId="27340" xr:uid="{00000000-0005-0000-0000-0000B6290000}"/>
    <cellStyle name="常规 2 4 93" xfId="27335" xr:uid="{00000000-0005-0000-0000-0000B7290000}"/>
    <cellStyle name="常规 2 4 94" xfId="27341" xr:uid="{00000000-0005-0000-0000-0000B8290000}"/>
    <cellStyle name="常规 2 4 95" xfId="27334" xr:uid="{00000000-0005-0000-0000-0000B9290000}"/>
    <cellStyle name="常规 2 4 96" xfId="27342" xr:uid="{00000000-0005-0000-0000-0000BA290000}"/>
    <cellStyle name="常规 2 4 97" xfId="27623" xr:uid="{00000000-0005-0000-0000-0000BB290000}"/>
    <cellStyle name="常规 2 4 98" xfId="28075" xr:uid="{00000000-0005-0000-0000-0000BC290000}"/>
    <cellStyle name="常规 2 4 99" xfId="28564" xr:uid="{00000000-0005-0000-0000-0000BD290000}"/>
    <cellStyle name="常规 2 4_06烟台" xfId="18998" xr:uid="{00000000-0005-0000-0000-0000BE290000}"/>
    <cellStyle name="常规 2 40" xfId="18999" xr:uid="{00000000-0005-0000-0000-0000BF290000}"/>
    <cellStyle name="常规 2 40 2" xfId="19000" xr:uid="{00000000-0005-0000-0000-0000C0290000}"/>
    <cellStyle name="常规 2 40 3" xfId="19001" xr:uid="{00000000-0005-0000-0000-0000C1290000}"/>
    <cellStyle name="常规 2 41" xfId="19002" xr:uid="{00000000-0005-0000-0000-0000C2290000}"/>
    <cellStyle name="常规 2 41 2" xfId="19003" xr:uid="{00000000-0005-0000-0000-0000C3290000}"/>
    <cellStyle name="常规 2 41 3" xfId="19004" xr:uid="{00000000-0005-0000-0000-0000C4290000}"/>
    <cellStyle name="常规 2 42" xfId="19005" xr:uid="{00000000-0005-0000-0000-0000C5290000}"/>
    <cellStyle name="常规 2 42 2" xfId="19006" xr:uid="{00000000-0005-0000-0000-0000C6290000}"/>
    <cellStyle name="常规 2 42 3" xfId="19007" xr:uid="{00000000-0005-0000-0000-0000C7290000}"/>
    <cellStyle name="常规 2 43" xfId="19008" xr:uid="{00000000-0005-0000-0000-0000C8290000}"/>
    <cellStyle name="常规 2 43 2" xfId="19009" xr:uid="{00000000-0005-0000-0000-0000C9290000}"/>
    <cellStyle name="常规 2 43 3" xfId="19010" xr:uid="{00000000-0005-0000-0000-0000CA290000}"/>
    <cellStyle name="常规 2 44" xfId="19011" xr:uid="{00000000-0005-0000-0000-0000CB290000}"/>
    <cellStyle name="常规 2 44 2" xfId="19012" xr:uid="{00000000-0005-0000-0000-0000CC290000}"/>
    <cellStyle name="常规 2 44 3" xfId="19013" xr:uid="{00000000-0005-0000-0000-0000CD290000}"/>
    <cellStyle name="常规 2 45" xfId="19014" xr:uid="{00000000-0005-0000-0000-0000CE290000}"/>
    <cellStyle name="常规 2 45 2" xfId="19015" xr:uid="{00000000-0005-0000-0000-0000CF290000}"/>
    <cellStyle name="常规 2 45 3" xfId="19016" xr:uid="{00000000-0005-0000-0000-0000D0290000}"/>
    <cellStyle name="常规 2 46" xfId="19017" xr:uid="{00000000-0005-0000-0000-0000D1290000}"/>
    <cellStyle name="常规 2 46 2" xfId="19018" xr:uid="{00000000-0005-0000-0000-0000D2290000}"/>
    <cellStyle name="常规 2 46 3" xfId="19019" xr:uid="{00000000-0005-0000-0000-0000D3290000}"/>
    <cellStyle name="常规 2 47" xfId="19020" xr:uid="{00000000-0005-0000-0000-0000D4290000}"/>
    <cellStyle name="常规 2 47 2" xfId="19021" xr:uid="{00000000-0005-0000-0000-0000D5290000}"/>
    <cellStyle name="常规 2 47 3" xfId="19022" xr:uid="{00000000-0005-0000-0000-0000D6290000}"/>
    <cellStyle name="常规 2 48" xfId="19023" xr:uid="{00000000-0005-0000-0000-0000D7290000}"/>
    <cellStyle name="常规 2 48 2" xfId="19024" xr:uid="{00000000-0005-0000-0000-0000D8290000}"/>
    <cellStyle name="常规 2 48 3" xfId="19025" xr:uid="{00000000-0005-0000-0000-0000D9290000}"/>
    <cellStyle name="常规 2 48 4" xfId="19026" xr:uid="{00000000-0005-0000-0000-0000DA290000}"/>
    <cellStyle name="常规 2 49" xfId="19027" xr:uid="{00000000-0005-0000-0000-0000DB290000}"/>
    <cellStyle name="常规 2 49 2" xfId="19028" xr:uid="{00000000-0005-0000-0000-0000DC290000}"/>
    <cellStyle name="常规 2 49 3" xfId="19029" xr:uid="{00000000-0005-0000-0000-0000DD290000}"/>
    <cellStyle name="常规 2 49 4" xfId="19030" xr:uid="{00000000-0005-0000-0000-0000DE290000}"/>
    <cellStyle name="常规 2 5" xfId="112" xr:uid="{00000000-0005-0000-0000-0000DF290000}"/>
    <cellStyle name="常规 2 5 10" xfId="19031" xr:uid="{00000000-0005-0000-0000-0000E0290000}"/>
    <cellStyle name="常规 2 5 10 2" xfId="19032" xr:uid="{00000000-0005-0000-0000-0000E1290000}"/>
    <cellStyle name="常规 2 5 10 3" xfId="19033" xr:uid="{00000000-0005-0000-0000-0000E2290000}"/>
    <cellStyle name="常规 2 5 10 4" xfId="19034" xr:uid="{00000000-0005-0000-0000-0000E3290000}"/>
    <cellStyle name="常规 2 5 11" xfId="19035" xr:uid="{00000000-0005-0000-0000-0000E4290000}"/>
    <cellStyle name="常规 2 5 11 2" xfId="19036" xr:uid="{00000000-0005-0000-0000-0000E5290000}"/>
    <cellStyle name="常规 2 5 11 3" xfId="19037" xr:uid="{00000000-0005-0000-0000-0000E6290000}"/>
    <cellStyle name="常规 2 5 11 4" xfId="19038" xr:uid="{00000000-0005-0000-0000-0000E7290000}"/>
    <cellStyle name="常规 2 5 12" xfId="19039" xr:uid="{00000000-0005-0000-0000-0000E8290000}"/>
    <cellStyle name="常规 2 5 12 2" xfId="19040" xr:uid="{00000000-0005-0000-0000-0000E9290000}"/>
    <cellStyle name="常规 2 5 12 3" xfId="19041" xr:uid="{00000000-0005-0000-0000-0000EA290000}"/>
    <cellStyle name="常规 2 5 12 4" xfId="19042" xr:uid="{00000000-0005-0000-0000-0000EB290000}"/>
    <cellStyle name="常规 2 5 13" xfId="19043" xr:uid="{00000000-0005-0000-0000-0000EC290000}"/>
    <cellStyle name="常规 2 5 13 2" xfId="19044" xr:uid="{00000000-0005-0000-0000-0000ED290000}"/>
    <cellStyle name="常规 2 5 13 3" xfId="19045" xr:uid="{00000000-0005-0000-0000-0000EE290000}"/>
    <cellStyle name="常规 2 5 13 4" xfId="19046" xr:uid="{00000000-0005-0000-0000-0000EF290000}"/>
    <cellStyle name="常规 2 5 14" xfId="19047" xr:uid="{00000000-0005-0000-0000-0000F0290000}"/>
    <cellStyle name="常规 2 5 14 2" xfId="19048" xr:uid="{00000000-0005-0000-0000-0000F1290000}"/>
    <cellStyle name="常规 2 5 14 3" xfId="19049" xr:uid="{00000000-0005-0000-0000-0000F2290000}"/>
    <cellStyle name="常规 2 5 14 4" xfId="19050" xr:uid="{00000000-0005-0000-0000-0000F3290000}"/>
    <cellStyle name="常规 2 5 15" xfId="19051" xr:uid="{00000000-0005-0000-0000-0000F4290000}"/>
    <cellStyle name="常规 2 5 15 2" xfId="19052" xr:uid="{00000000-0005-0000-0000-0000F5290000}"/>
    <cellStyle name="常规 2 5 15 3" xfId="19053" xr:uid="{00000000-0005-0000-0000-0000F6290000}"/>
    <cellStyle name="常规 2 5 15 4" xfId="19054" xr:uid="{00000000-0005-0000-0000-0000F7290000}"/>
    <cellStyle name="常规 2 5 16" xfId="19055" xr:uid="{00000000-0005-0000-0000-0000F8290000}"/>
    <cellStyle name="常规 2 5 16 2" xfId="19056" xr:uid="{00000000-0005-0000-0000-0000F9290000}"/>
    <cellStyle name="常规 2 5 16 3" xfId="19057" xr:uid="{00000000-0005-0000-0000-0000FA290000}"/>
    <cellStyle name="常规 2 5 16 4" xfId="19058" xr:uid="{00000000-0005-0000-0000-0000FB290000}"/>
    <cellStyle name="常规 2 5 17" xfId="19059" xr:uid="{00000000-0005-0000-0000-0000FC290000}"/>
    <cellStyle name="常规 2 5 17 2" xfId="19060" xr:uid="{00000000-0005-0000-0000-0000FD290000}"/>
    <cellStyle name="常规 2 5 17 3" xfId="19061" xr:uid="{00000000-0005-0000-0000-0000FE290000}"/>
    <cellStyle name="常规 2 5 17 4" xfId="19062" xr:uid="{00000000-0005-0000-0000-0000FF290000}"/>
    <cellStyle name="常规 2 5 18" xfId="19063" xr:uid="{00000000-0005-0000-0000-0000002A0000}"/>
    <cellStyle name="常规 2 5 18 2" xfId="19064" xr:uid="{00000000-0005-0000-0000-0000012A0000}"/>
    <cellStyle name="常规 2 5 18 3" xfId="19065" xr:uid="{00000000-0005-0000-0000-0000022A0000}"/>
    <cellStyle name="常规 2 5 18 4" xfId="19066" xr:uid="{00000000-0005-0000-0000-0000032A0000}"/>
    <cellStyle name="常规 2 5 19" xfId="19067" xr:uid="{00000000-0005-0000-0000-0000042A0000}"/>
    <cellStyle name="常规 2 5 19 2" xfId="19068" xr:uid="{00000000-0005-0000-0000-0000052A0000}"/>
    <cellStyle name="常规 2 5 19 3" xfId="19069" xr:uid="{00000000-0005-0000-0000-0000062A0000}"/>
    <cellStyle name="常规 2 5 19 4" xfId="19070" xr:uid="{00000000-0005-0000-0000-0000072A0000}"/>
    <cellStyle name="常规 2 5 2" xfId="375" xr:uid="{00000000-0005-0000-0000-0000082A0000}"/>
    <cellStyle name="常规 2 5 2 10" xfId="19071" xr:uid="{00000000-0005-0000-0000-0000092A0000}"/>
    <cellStyle name="常规 2 5 2 10 2" xfId="19072" xr:uid="{00000000-0005-0000-0000-00000A2A0000}"/>
    <cellStyle name="常规 2 5 2 10 3" xfId="19073" xr:uid="{00000000-0005-0000-0000-00000B2A0000}"/>
    <cellStyle name="常规 2 5 2 10 4" xfId="19074" xr:uid="{00000000-0005-0000-0000-00000C2A0000}"/>
    <cellStyle name="常规 2 5 2 11" xfId="19075" xr:uid="{00000000-0005-0000-0000-00000D2A0000}"/>
    <cellStyle name="常规 2 5 2 11 2" xfId="19076" xr:uid="{00000000-0005-0000-0000-00000E2A0000}"/>
    <cellStyle name="常规 2 5 2 11 3" xfId="19077" xr:uid="{00000000-0005-0000-0000-00000F2A0000}"/>
    <cellStyle name="常规 2 5 2 11 4" xfId="19078" xr:uid="{00000000-0005-0000-0000-0000102A0000}"/>
    <cellStyle name="常规 2 5 2 12" xfId="19079" xr:uid="{00000000-0005-0000-0000-0000112A0000}"/>
    <cellStyle name="常规 2 5 2 12 2" xfId="19080" xr:uid="{00000000-0005-0000-0000-0000122A0000}"/>
    <cellStyle name="常规 2 5 2 12 3" xfId="19081" xr:uid="{00000000-0005-0000-0000-0000132A0000}"/>
    <cellStyle name="常规 2 5 2 12 4" xfId="19082" xr:uid="{00000000-0005-0000-0000-0000142A0000}"/>
    <cellStyle name="常规 2 5 2 13" xfId="19083" xr:uid="{00000000-0005-0000-0000-0000152A0000}"/>
    <cellStyle name="常规 2 5 2 13 2" xfId="19084" xr:uid="{00000000-0005-0000-0000-0000162A0000}"/>
    <cellStyle name="常规 2 5 2 13 3" xfId="19085" xr:uid="{00000000-0005-0000-0000-0000172A0000}"/>
    <cellStyle name="常规 2 5 2 13 4" xfId="19086" xr:uid="{00000000-0005-0000-0000-0000182A0000}"/>
    <cellStyle name="常规 2 5 2 14" xfId="19087" xr:uid="{00000000-0005-0000-0000-0000192A0000}"/>
    <cellStyle name="常规 2 5 2 14 2" xfId="19088" xr:uid="{00000000-0005-0000-0000-00001A2A0000}"/>
    <cellStyle name="常规 2 5 2 14 3" xfId="19089" xr:uid="{00000000-0005-0000-0000-00001B2A0000}"/>
    <cellStyle name="常规 2 5 2 14 4" xfId="19090" xr:uid="{00000000-0005-0000-0000-00001C2A0000}"/>
    <cellStyle name="常规 2 5 2 15" xfId="19091" xr:uid="{00000000-0005-0000-0000-00001D2A0000}"/>
    <cellStyle name="常规 2 5 2 15 2" xfId="19092" xr:uid="{00000000-0005-0000-0000-00001E2A0000}"/>
    <cellStyle name="常规 2 5 2 15 3" xfId="19093" xr:uid="{00000000-0005-0000-0000-00001F2A0000}"/>
    <cellStyle name="常规 2 5 2 15 4" xfId="19094" xr:uid="{00000000-0005-0000-0000-0000202A0000}"/>
    <cellStyle name="常规 2 5 2 16" xfId="19095" xr:uid="{00000000-0005-0000-0000-0000212A0000}"/>
    <cellStyle name="常规 2 5 2 16 2" xfId="19096" xr:uid="{00000000-0005-0000-0000-0000222A0000}"/>
    <cellStyle name="常规 2 5 2 16 3" xfId="19097" xr:uid="{00000000-0005-0000-0000-0000232A0000}"/>
    <cellStyle name="常规 2 5 2 16 4" xfId="19098" xr:uid="{00000000-0005-0000-0000-0000242A0000}"/>
    <cellStyle name="常规 2 5 2 17" xfId="19099" xr:uid="{00000000-0005-0000-0000-0000252A0000}"/>
    <cellStyle name="常规 2 5 2 17 2" xfId="19100" xr:uid="{00000000-0005-0000-0000-0000262A0000}"/>
    <cellStyle name="常规 2 5 2 17 3" xfId="19101" xr:uid="{00000000-0005-0000-0000-0000272A0000}"/>
    <cellStyle name="常规 2 5 2 17 4" xfId="19102" xr:uid="{00000000-0005-0000-0000-0000282A0000}"/>
    <cellStyle name="常规 2 5 2 18" xfId="19103" xr:uid="{00000000-0005-0000-0000-0000292A0000}"/>
    <cellStyle name="常规 2 5 2 18 2" xfId="19104" xr:uid="{00000000-0005-0000-0000-00002A2A0000}"/>
    <cellStyle name="常规 2 5 2 18 3" xfId="19105" xr:uid="{00000000-0005-0000-0000-00002B2A0000}"/>
    <cellStyle name="常规 2 5 2 18 4" xfId="19106" xr:uid="{00000000-0005-0000-0000-00002C2A0000}"/>
    <cellStyle name="常规 2 5 2 19" xfId="19107" xr:uid="{00000000-0005-0000-0000-00002D2A0000}"/>
    <cellStyle name="常规 2 5 2 19 2" xfId="19108" xr:uid="{00000000-0005-0000-0000-00002E2A0000}"/>
    <cellStyle name="常规 2 5 2 19 3" xfId="19109" xr:uid="{00000000-0005-0000-0000-00002F2A0000}"/>
    <cellStyle name="常规 2 5 2 19 4" xfId="19110" xr:uid="{00000000-0005-0000-0000-0000302A0000}"/>
    <cellStyle name="常规 2 5 2 2" xfId="3447" xr:uid="{00000000-0005-0000-0000-0000312A0000}"/>
    <cellStyle name="常规 2 5 2 2 10" xfId="19111" xr:uid="{00000000-0005-0000-0000-0000322A0000}"/>
    <cellStyle name="常规 2 5 2 2 10 2" xfId="19112" xr:uid="{00000000-0005-0000-0000-0000332A0000}"/>
    <cellStyle name="常规 2 5 2 2 10 3" xfId="19113" xr:uid="{00000000-0005-0000-0000-0000342A0000}"/>
    <cellStyle name="常规 2 5 2 2 10 4" xfId="19114" xr:uid="{00000000-0005-0000-0000-0000352A0000}"/>
    <cellStyle name="常规 2 5 2 2 11" xfId="19115" xr:uid="{00000000-0005-0000-0000-0000362A0000}"/>
    <cellStyle name="常规 2 5 2 2 11 2" xfId="19116" xr:uid="{00000000-0005-0000-0000-0000372A0000}"/>
    <cellStyle name="常规 2 5 2 2 11 3" xfId="19117" xr:uid="{00000000-0005-0000-0000-0000382A0000}"/>
    <cellStyle name="常规 2 5 2 2 11 4" xfId="19118" xr:uid="{00000000-0005-0000-0000-0000392A0000}"/>
    <cellStyle name="常规 2 5 2 2 12" xfId="19119" xr:uid="{00000000-0005-0000-0000-00003A2A0000}"/>
    <cellStyle name="常规 2 5 2 2 12 2" xfId="19120" xr:uid="{00000000-0005-0000-0000-00003B2A0000}"/>
    <cellStyle name="常规 2 5 2 2 12 3" xfId="19121" xr:uid="{00000000-0005-0000-0000-00003C2A0000}"/>
    <cellStyle name="常规 2 5 2 2 12 4" xfId="19122" xr:uid="{00000000-0005-0000-0000-00003D2A0000}"/>
    <cellStyle name="常规 2 5 2 2 13" xfId="19123" xr:uid="{00000000-0005-0000-0000-00003E2A0000}"/>
    <cellStyle name="常规 2 5 2 2 13 2" xfId="19124" xr:uid="{00000000-0005-0000-0000-00003F2A0000}"/>
    <cellStyle name="常规 2 5 2 2 13 3" xfId="19125" xr:uid="{00000000-0005-0000-0000-0000402A0000}"/>
    <cellStyle name="常规 2 5 2 2 13 4" xfId="19126" xr:uid="{00000000-0005-0000-0000-0000412A0000}"/>
    <cellStyle name="常规 2 5 2 2 14" xfId="19127" xr:uid="{00000000-0005-0000-0000-0000422A0000}"/>
    <cellStyle name="常规 2 5 2 2 14 2" xfId="19128" xr:uid="{00000000-0005-0000-0000-0000432A0000}"/>
    <cellStyle name="常规 2 5 2 2 14 3" xfId="19129" xr:uid="{00000000-0005-0000-0000-0000442A0000}"/>
    <cellStyle name="常规 2 5 2 2 14 4" xfId="19130" xr:uid="{00000000-0005-0000-0000-0000452A0000}"/>
    <cellStyle name="常规 2 5 2 2 15" xfId="19131" xr:uid="{00000000-0005-0000-0000-0000462A0000}"/>
    <cellStyle name="常规 2 5 2 2 15 2" xfId="19132" xr:uid="{00000000-0005-0000-0000-0000472A0000}"/>
    <cellStyle name="常规 2 5 2 2 15 3" xfId="19133" xr:uid="{00000000-0005-0000-0000-0000482A0000}"/>
    <cellStyle name="常规 2 5 2 2 15 4" xfId="19134" xr:uid="{00000000-0005-0000-0000-0000492A0000}"/>
    <cellStyle name="常规 2 5 2 2 16" xfId="19135" xr:uid="{00000000-0005-0000-0000-00004A2A0000}"/>
    <cellStyle name="常规 2 5 2 2 16 2" xfId="19136" xr:uid="{00000000-0005-0000-0000-00004B2A0000}"/>
    <cellStyle name="常规 2 5 2 2 16 3" xfId="19137" xr:uid="{00000000-0005-0000-0000-00004C2A0000}"/>
    <cellStyle name="常规 2 5 2 2 16 4" xfId="19138" xr:uid="{00000000-0005-0000-0000-00004D2A0000}"/>
    <cellStyle name="常规 2 5 2 2 17" xfId="19139" xr:uid="{00000000-0005-0000-0000-00004E2A0000}"/>
    <cellStyle name="常规 2 5 2 2 18" xfId="19140" xr:uid="{00000000-0005-0000-0000-00004F2A0000}"/>
    <cellStyle name="常规 2 5 2 2 19" xfId="19141" xr:uid="{00000000-0005-0000-0000-0000502A0000}"/>
    <cellStyle name="常规 2 5 2 2 2" xfId="3448" xr:uid="{00000000-0005-0000-0000-0000512A0000}"/>
    <cellStyle name="常规 2 5 2 2 2 2" xfId="3449" xr:uid="{00000000-0005-0000-0000-0000522A0000}"/>
    <cellStyle name="常规 2 5 2 2 2 3" xfId="3450" xr:uid="{00000000-0005-0000-0000-0000532A0000}"/>
    <cellStyle name="常规 2 5 2 2 2 3 2" xfId="11721" xr:uid="{00000000-0005-0000-0000-0000542A0000}"/>
    <cellStyle name="常规 2 5 2 2 2 4" xfId="11720" xr:uid="{00000000-0005-0000-0000-0000552A0000}"/>
    <cellStyle name="常规 2 5 2 2 20" xfId="28087" xr:uid="{00000000-0005-0000-0000-0000562A0000}"/>
    <cellStyle name="常规 2 5 2 2 3" xfId="3451" xr:uid="{00000000-0005-0000-0000-0000572A0000}"/>
    <cellStyle name="常规 2 5 2 2 3 2" xfId="19142" xr:uid="{00000000-0005-0000-0000-0000582A0000}"/>
    <cellStyle name="常规 2 5 2 2 3 3" xfId="19143" xr:uid="{00000000-0005-0000-0000-0000592A0000}"/>
    <cellStyle name="常规 2 5 2 2 3 4" xfId="19144" xr:uid="{00000000-0005-0000-0000-00005A2A0000}"/>
    <cellStyle name="常规 2 5 2 2 4" xfId="3452" xr:uid="{00000000-0005-0000-0000-00005B2A0000}"/>
    <cellStyle name="常规 2 5 2 2 4 2" xfId="11722" xr:uid="{00000000-0005-0000-0000-00005C2A0000}"/>
    <cellStyle name="常规 2 5 2 2 4 3" xfId="19145" xr:uid="{00000000-0005-0000-0000-00005D2A0000}"/>
    <cellStyle name="常规 2 5 2 2 4 4" xfId="19146" xr:uid="{00000000-0005-0000-0000-00005E2A0000}"/>
    <cellStyle name="常规 2 5 2 2 5" xfId="11719" xr:uid="{00000000-0005-0000-0000-00005F2A0000}"/>
    <cellStyle name="常规 2 5 2 2 5 2" xfId="19147" xr:uid="{00000000-0005-0000-0000-0000602A0000}"/>
    <cellStyle name="常规 2 5 2 2 5 3" xfId="19148" xr:uid="{00000000-0005-0000-0000-0000612A0000}"/>
    <cellStyle name="常规 2 5 2 2 5 4" xfId="19149" xr:uid="{00000000-0005-0000-0000-0000622A0000}"/>
    <cellStyle name="常规 2 5 2 2 6" xfId="19150" xr:uid="{00000000-0005-0000-0000-0000632A0000}"/>
    <cellStyle name="常规 2 5 2 2 6 2" xfId="19151" xr:uid="{00000000-0005-0000-0000-0000642A0000}"/>
    <cellStyle name="常规 2 5 2 2 6 3" xfId="19152" xr:uid="{00000000-0005-0000-0000-0000652A0000}"/>
    <cellStyle name="常规 2 5 2 2 6 4" xfId="19153" xr:uid="{00000000-0005-0000-0000-0000662A0000}"/>
    <cellStyle name="常规 2 5 2 2 7" xfId="19154" xr:uid="{00000000-0005-0000-0000-0000672A0000}"/>
    <cellStyle name="常规 2 5 2 2 7 2" xfId="19155" xr:uid="{00000000-0005-0000-0000-0000682A0000}"/>
    <cellStyle name="常规 2 5 2 2 7 3" xfId="19156" xr:uid="{00000000-0005-0000-0000-0000692A0000}"/>
    <cellStyle name="常规 2 5 2 2 7 4" xfId="19157" xr:uid="{00000000-0005-0000-0000-00006A2A0000}"/>
    <cellStyle name="常规 2 5 2 2 8" xfId="19158" xr:uid="{00000000-0005-0000-0000-00006B2A0000}"/>
    <cellStyle name="常规 2 5 2 2 8 2" xfId="19159" xr:uid="{00000000-0005-0000-0000-00006C2A0000}"/>
    <cellStyle name="常规 2 5 2 2 8 3" xfId="19160" xr:uid="{00000000-0005-0000-0000-00006D2A0000}"/>
    <cellStyle name="常规 2 5 2 2 8 4" xfId="19161" xr:uid="{00000000-0005-0000-0000-00006E2A0000}"/>
    <cellStyle name="常规 2 5 2 2 9" xfId="19162" xr:uid="{00000000-0005-0000-0000-00006F2A0000}"/>
    <cellStyle name="常规 2 5 2 2 9 2" xfId="19163" xr:uid="{00000000-0005-0000-0000-0000702A0000}"/>
    <cellStyle name="常规 2 5 2 2 9 3" xfId="19164" xr:uid="{00000000-0005-0000-0000-0000712A0000}"/>
    <cellStyle name="常规 2 5 2 2 9 4" xfId="19165" xr:uid="{00000000-0005-0000-0000-0000722A0000}"/>
    <cellStyle name="常规 2 5 2 20" xfId="19166" xr:uid="{00000000-0005-0000-0000-0000732A0000}"/>
    <cellStyle name="常规 2 5 2 20 2" xfId="19167" xr:uid="{00000000-0005-0000-0000-0000742A0000}"/>
    <cellStyle name="常规 2 5 2 20 3" xfId="19168" xr:uid="{00000000-0005-0000-0000-0000752A0000}"/>
    <cellStyle name="常规 2 5 2 20 4" xfId="19169" xr:uid="{00000000-0005-0000-0000-0000762A0000}"/>
    <cellStyle name="常规 2 5 2 21" xfId="19170" xr:uid="{00000000-0005-0000-0000-0000772A0000}"/>
    <cellStyle name="常规 2 5 2 21 2" xfId="19171" xr:uid="{00000000-0005-0000-0000-0000782A0000}"/>
    <cellStyle name="常规 2 5 2 21 3" xfId="19172" xr:uid="{00000000-0005-0000-0000-0000792A0000}"/>
    <cellStyle name="常规 2 5 2 21 4" xfId="19173" xr:uid="{00000000-0005-0000-0000-00007A2A0000}"/>
    <cellStyle name="常规 2 5 2 22" xfId="19174" xr:uid="{00000000-0005-0000-0000-00007B2A0000}"/>
    <cellStyle name="常规 2 5 2 22 2" xfId="19175" xr:uid="{00000000-0005-0000-0000-00007C2A0000}"/>
    <cellStyle name="常规 2 5 2 22 3" xfId="19176" xr:uid="{00000000-0005-0000-0000-00007D2A0000}"/>
    <cellStyle name="常规 2 5 2 22 4" xfId="19177" xr:uid="{00000000-0005-0000-0000-00007E2A0000}"/>
    <cellStyle name="常规 2 5 2 23" xfId="19178" xr:uid="{00000000-0005-0000-0000-00007F2A0000}"/>
    <cellStyle name="常规 2 5 2 23 2" xfId="19179" xr:uid="{00000000-0005-0000-0000-0000802A0000}"/>
    <cellStyle name="常规 2 5 2 23 3" xfId="19180" xr:uid="{00000000-0005-0000-0000-0000812A0000}"/>
    <cellStyle name="常规 2 5 2 23 4" xfId="19181" xr:uid="{00000000-0005-0000-0000-0000822A0000}"/>
    <cellStyle name="常规 2 5 2 24" xfId="19182" xr:uid="{00000000-0005-0000-0000-0000832A0000}"/>
    <cellStyle name="常规 2 5 2 24 2" xfId="19183" xr:uid="{00000000-0005-0000-0000-0000842A0000}"/>
    <cellStyle name="常规 2 5 2 24 3" xfId="19184" xr:uid="{00000000-0005-0000-0000-0000852A0000}"/>
    <cellStyle name="常规 2 5 2 24 4" xfId="19185" xr:uid="{00000000-0005-0000-0000-0000862A0000}"/>
    <cellStyle name="常规 2 5 2 25" xfId="19186" xr:uid="{00000000-0005-0000-0000-0000872A0000}"/>
    <cellStyle name="常规 2 5 2 25 2" xfId="19187" xr:uid="{00000000-0005-0000-0000-0000882A0000}"/>
    <cellStyle name="常规 2 5 2 25 3" xfId="19188" xr:uid="{00000000-0005-0000-0000-0000892A0000}"/>
    <cellStyle name="常规 2 5 2 25 4" xfId="19189" xr:uid="{00000000-0005-0000-0000-00008A2A0000}"/>
    <cellStyle name="常规 2 5 2 26" xfId="19190" xr:uid="{00000000-0005-0000-0000-00008B2A0000}"/>
    <cellStyle name="常规 2 5 2 26 2" xfId="19191" xr:uid="{00000000-0005-0000-0000-00008C2A0000}"/>
    <cellStyle name="常规 2 5 2 26 3" xfId="19192" xr:uid="{00000000-0005-0000-0000-00008D2A0000}"/>
    <cellStyle name="常规 2 5 2 26 4" xfId="19193" xr:uid="{00000000-0005-0000-0000-00008E2A0000}"/>
    <cellStyle name="常规 2 5 2 27" xfId="19194" xr:uid="{00000000-0005-0000-0000-00008F2A0000}"/>
    <cellStyle name="常规 2 5 2 27 2" xfId="19195" xr:uid="{00000000-0005-0000-0000-0000902A0000}"/>
    <cellStyle name="常规 2 5 2 27 3" xfId="19196" xr:uid="{00000000-0005-0000-0000-0000912A0000}"/>
    <cellStyle name="常规 2 5 2 27 4" xfId="19197" xr:uid="{00000000-0005-0000-0000-0000922A0000}"/>
    <cellStyle name="常规 2 5 2 28" xfId="19198" xr:uid="{00000000-0005-0000-0000-0000932A0000}"/>
    <cellStyle name="常规 2 5 2 28 2" xfId="19199" xr:uid="{00000000-0005-0000-0000-0000942A0000}"/>
    <cellStyle name="常规 2 5 2 28 3" xfId="19200" xr:uid="{00000000-0005-0000-0000-0000952A0000}"/>
    <cellStyle name="常规 2 5 2 28 4" xfId="19201" xr:uid="{00000000-0005-0000-0000-0000962A0000}"/>
    <cellStyle name="常规 2 5 2 29" xfId="19202" xr:uid="{00000000-0005-0000-0000-0000972A0000}"/>
    <cellStyle name="常规 2 5 2 29 2" xfId="19203" xr:uid="{00000000-0005-0000-0000-0000982A0000}"/>
    <cellStyle name="常规 2 5 2 29 3" xfId="19204" xr:uid="{00000000-0005-0000-0000-0000992A0000}"/>
    <cellStyle name="常规 2 5 2 29 4" xfId="19205" xr:uid="{00000000-0005-0000-0000-00009A2A0000}"/>
    <cellStyle name="常规 2 5 2 3" xfId="3453" xr:uid="{00000000-0005-0000-0000-00009B2A0000}"/>
    <cellStyle name="常规 2 5 2 3 2" xfId="3454" xr:uid="{00000000-0005-0000-0000-00009C2A0000}"/>
    <cellStyle name="常规 2 5 2 3 3" xfId="3455" xr:uid="{00000000-0005-0000-0000-00009D2A0000}"/>
    <cellStyle name="常规 2 5 2 3 3 2" xfId="11724" xr:uid="{00000000-0005-0000-0000-00009E2A0000}"/>
    <cellStyle name="常规 2 5 2 3 4" xfId="11723" xr:uid="{00000000-0005-0000-0000-00009F2A0000}"/>
    <cellStyle name="常规 2 5 2 30" xfId="19206" xr:uid="{00000000-0005-0000-0000-0000A02A0000}"/>
    <cellStyle name="常规 2 5 2 30 2" xfId="19207" xr:uid="{00000000-0005-0000-0000-0000A12A0000}"/>
    <cellStyle name="常规 2 5 2 30 3" xfId="19208" xr:uid="{00000000-0005-0000-0000-0000A22A0000}"/>
    <cellStyle name="常规 2 5 2 30 4" xfId="19209" xr:uid="{00000000-0005-0000-0000-0000A32A0000}"/>
    <cellStyle name="常规 2 5 2 31" xfId="19210" xr:uid="{00000000-0005-0000-0000-0000A42A0000}"/>
    <cellStyle name="常规 2 5 2 31 2" xfId="19211" xr:uid="{00000000-0005-0000-0000-0000A52A0000}"/>
    <cellStyle name="常规 2 5 2 31 3" xfId="19212" xr:uid="{00000000-0005-0000-0000-0000A62A0000}"/>
    <cellStyle name="常规 2 5 2 31 4" xfId="19213" xr:uid="{00000000-0005-0000-0000-0000A72A0000}"/>
    <cellStyle name="常规 2 5 2 32" xfId="19214" xr:uid="{00000000-0005-0000-0000-0000A82A0000}"/>
    <cellStyle name="常规 2 5 2 32 2" xfId="19215" xr:uid="{00000000-0005-0000-0000-0000A92A0000}"/>
    <cellStyle name="常规 2 5 2 32 3" xfId="19216" xr:uid="{00000000-0005-0000-0000-0000AA2A0000}"/>
    <cellStyle name="常规 2 5 2 32 4" xfId="19217" xr:uid="{00000000-0005-0000-0000-0000AB2A0000}"/>
    <cellStyle name="常规 2 5 2 33" xfId="19218" xr:uid="{00000000-0005-0000-0000-0000AC2A0000}"/>
    <cellStyle name="常规 2 5 2 33 2" xfId="19219" xr:uid="{00000000-0005-0000-0000-0000AD2A0000}"/>
    <cellStyle name="常规 2 5 2 33 3" xfId="19220" xr:uid="{00000000-0005-0000-0000-0000AE2A0000}"/>
    <cellStyle name="常规 2 5 2 33 4" xfId="19221" xr:uid="{00000000-0005-0000-0000-0000AF2A0000}"/>
    <cellStyle name="常规 2 5 2 34" xfId="19222" xr:uid="{00000000-0005-0000-0000-0000B02A0000}"/>
    <cellStyle name="常规 2 5 2 34 2" xfId="19223" xr:uid="{00000000-0005-0000-0000-0000B12A0000}"/>
    <cellStyle name="常规 2 5 2 34 3" xfId="19224" xr:uid="{00000000-0005-0000-0000-0000B22A0000}"/>
    <cellStyle name="常规 2 5 2 34 4" xfId="19225" xr:uid="{00000000-0005-0000-0000-0000B32A0000}"/>
    <cellStyle name="常规 2 5 2 35" xfId="19226" xr:uid="{00000000-0005-0000-0000-0000B42A0000}"/>
    <cellStyle name="常规 2 5 2 35 2" xfId="19227" xr:uid="{00000000-0005-0000-0000-0000B52A0000}"/>
    <cellStyle name="常规 2 5 2 35 3" xfId="19228" xr:uid="{00000000-0005-0000-0000-0000B62A0000}"/>
    <cellStyle name="常规 2 5 2 35 4" xfId="19229" xr:uid="{00000000-0005-0000-0000-0000B72A0000}"/>
    <cellStyle name="常规 2 5 2 36" xfId="19230" xr:uid="{00000000-0005-0000-0000-0000B82A0000}"/>
    <cellStyle name="常规 2 5 2 36 2" xfId="19231" xr:uid="{00000000-0005-0000-0000-0000B92A0000}"/>
    <cellStyle name="常规 2 5 2 36 3" xfId="19232" xr:uid="{00000000-0005-0000-0000-0000BA2A0000}"/>
    <cellStyle name="常规 2 5 2 36 4" xfId="19233" xr:uid="{00000000-0005-0000-0000-0000BB2A0000}"/>
    <cellStyle name="常规 2 5 2 37" xfId="19234" xr:uid="{00000000-0005-0000-0000-0000BC2A0000}"/>
    <cellStyle name="常规 2 5 2 37 2" xfId="19235" xr:uid="{00000000-0005-0000-0000-0000BD2A0000}"/>
    <cellStyle name="常规 2 5 2 37 3" xfId="19236" xr:uid="{00000000-0005-0000-0000-0000BE2A0000}"/>
    <cellStyle name="常规 2 5 2 37 4" xfId="19237" xr:uid="{00000000-0005-0000-0000-0000BF2A0000}"/>
    <cellStyle name="常规 2 5 2 38" xfId="19238" xr:uid="{00000000-0005-0000-0000-0000C02A0000}"/>
    <cellStyle name="常规 2 5 2 38 2" xfId="19239" xr:uid="{00000000-0005-0000-0000-0000C12A0000}"/>
    <cellStyle name="常规 2 5 2 38 3" xfId="19240" xr:uid="{00000000-0005-0000-0000-0000C22A0000}"/>
    <cellStyle name="常规 2 5 2 38 4" xfId="19241" xr:uid="{00000000-0005-0000-0000-0000C32A0000}"/>
    <cellStyle name="常规 2 5 2 39" xfId="19242" xr:uid="{00000000-0005-0000-0000-0000C42A0000}"/>
    <cellStyle name="常规 2 5 2 39 2" xfId="19243" xr:uid="{00000000-0005-0000-0000-0000C52A0000}"/>
    <cellStyle name="常规 2 5 2 39 3" xfId="19244" xr:uid="{00000000-0005-0000-0000-0000C62A0000}"/>
    <cellStyle name="常规 2 5 2 39 4" xfId="19245" xr:uid="{00000000-0005-0000-0000-0000C72A0000}"/>
    <cellStyle name="常规 2 5 2 4" xfId="3456" xr:uid="{00000000-0005-0000-0000-0000C82A0000}"/>
    <cellStyle name="常规 2 5 2 4 2" xfId="3457" xr:uid="{00000000-0005-0000-0000-0000C92A0000}"/>
    <cellStyle name="常规 2 5 2 4 3" xfId="3458" xr:uid="{00000000-0005-0000-0000-0000CA2A0000}"/>
    <cellStyle name="常规 2 5 2 4 3 2" xfId="11726" xr:uid="{00000000-0005-0000-0000-0000CB2A0000}"/>
    <cellStyle name="常规 2 5 2 4 4" xfId="11725" xr:uid="{00000000-0005-0000-0000-0000CC2A0000}"/>
    <cellStyle name="常规 2 5 2 40" xfId="19246" xr:uid="{00000000-0005-0000-0000-0000CD2A0000}"/>
    <cellStyle name="常规 2 5 2 40 2" xfId="19247" xr:uid="{00000000-0005-0000-0000-0000CE2A0000}"/>
    <cellStyle name="常规 2 5 2 40 3" xfId="19248" xr:uid="{00000000-0005-0000-0000-0000CF2A0000}"/>
    <cellStyle name="常规 2 5 2 40 4" xfId="19249" xr:uid="{00000000-0005-0000-0000-0000D02A0000}"/>
    <cellStyle name="常规 2 5 2 41" xfId="19250" xr:uid="{00000000-0005-0000-0000-0000D12A0000}"/>
    <cellStyle name="常规 2 5 2 41 2" xfId="19251" xr:uid="{00000000-0005-0000-0000-0000D22A0000}"/>
    <cellStyle name="常规 2 5 2 41 3" xfId="19252" xr:uid="{00000000-0005-0000-0000-0000D32A0000}"/>
    <cellStyle name="常规 2 5 2 41 4" xfId="19253" xr:uid="{00000000-0005-0000-0000-0000D42A0000}"/>
    <cellStyle name="常规 2 5 2 42" xfId="19254" xr:uid="{00000000-0005-0000-0000-0000D52A0000}"/>
    <cellStyle name="常规 2 5 2 42 2" xfId="19255" xr:uid="{00000000-0005-0000-0000-0000D62A0000}"/>
    <cellStyle name="常规 2 5 2 42 3" xfId="19256" xr:uid="{00000000-0005-0000-0000-0000D72A0000}"/>
    <cellStyle name="常规 2 5 2 42 4" xfId="19257" xr:uid="{00000000-0005-0000-0000-0000D82A0000}"/>
    <cellStyle name="常规 2 5 2 43" xfId="19258" xr:uid="{00000000-0005-0000-0000-0000D92A0000}"/>
    <cellStyle name="常规 2 5 2 43 2" xfId="19259" xr:uid="{00000000-0005-0000-0000-0000DA2A0000}"/>
    <cellStyle name="常规 2 5 2 43 3" xfId="19260" xr:uid="{00000000-0005-0000-0000-0000DB2A0000}"/>
    <cellStyle name="常规 2 5 2 43 4" xfId="19261" xr:uid="{00000000-0005-0000-0000-0000DC2A0000}"/>
    <cellStyle name="常规 2 5 2 44" xfId="19262" xr:uid="{00000000-0005-0000-0000-0000DD2A0000}"/>
    <cellStyle name="常规 2 5 2 44 2" xfId="19263" xr:uid="{00000000-0005-0000-0000-0000DE2A0000}"/>
    <cellStyle name="常规 2 5 2 44 3" xfId="19264" xr:uid="{00000000-0005-0000-0000-0000DF2A0000}"/>
    <cellStyle name="常规 2 5 2 44 4" xfId="19265" xr:uid="{00000000-0005-0000-0000-0000E02A0000}"/>
    <cellStyle name="常规 2 5 2 45" xfId="19266" xr:uid="{00000000-0005-0000-0000-0000E12A0000}"/>
    <cellStyle name="常规 2 5 2 45 2" xfId="19267" xr:uid="{00000000-0005-0000-0000-0000E22A0000}"/>
    <cellStyle name="常规 2 5 2 45 3" xfId="19268" xr:uid="{00000000-0005-0000-0000-0000E32A0000}"/>
    <cellStyle name="常规 2 5 2 45 4" xfId="19269" xr:uid="{00000000-0005-0000-0000-0000E42A0000}"/>
    <cellStyle name="常规 2 5 2 46" xfId="19270" xr:uid="{00000000-0005-0000-0000-0000E52A0000}"/>
    <cellStyle name="常规 2 5 2 46 2" xfId="19271" xr:uid="{00000000-0005-0000-0000-0000E62A0000}"/>
    <cellStyle name="常规 2 5 2 46 3" xfId="19272" xr:uid="{00000000-0005-0000-0000-0000E72A0000}"/>
    <cellStyle name="常规 2 5 2 46 4" xfId="19273" xr:uid="{00000000-0005-0000-0000-0000E82A0000}"/>
    <cellStyle name="常规 2 5 2 47" xfId="19274" xr:uid="{00000000-0005-0000-0000-0000E92A0000}"/>
    <cellStyle name="常规 2 5 2 48" xfId="19275" xr:uid="{00000000-0005-0000-0000-0000EA2A0000}"/>
    <cellStyle name="常规 2 5 2 49" xfId="19276" xr:uid="{00000000-0005-0000-0000-0000EB2A0000}"/>
    <cellStyle name="常规 2 5 2 5" xfId="3459" xr:uid="{00000000-0005-0000-0000-0000EC2A0000}"/>
    <cellStyle name="常规 2 5 2 5 2" xfId="19277" xr:uid="{00000000-0005-0000-0000-0000ED2A0000}"/>
    <cellStyle name="常规 2 5 2 5 3" xfId="19278" xr:uid="{00000000-0005-0000-0000-0000EE2A0000}"/>
    <cellStyle name="常规 2 5 2 5 4" xfId="19279" xr:uid="{00000000-0005-0000-0000-0000EF2A0000}"/>
    <cellStyle name="常规 2 5 2 50" xfId="28086" xr:uid="{00000000-0005-0000-0000-0000F02A0000}"/>
    <cellStyle name="常规 2 5 2 6" xfId="9618" xr:uid="{00000000-0005-0000-0000-0000F12A0000}"/>
    <cellStyle name="常规 2 5 2 6 2" xfId="19280" xr:uid="{00000000-0005-0000-0000-0000F22A0000}"/>
    <cellStyle name="常规 2 5 2 6 3" xfId="19281" xr:uid="{00000000-0005-0000-0000-0000F32A0000}"/>
    <cellStyle name="常规 2 5 2 6 4" xfId="19282" xr:uid="{00000000-0005-0000-0000-0000F42A0000}"/>
    <cellStyle name="常规 2 5 2 7" xfId="19283" xr:uid="{00000000-0005-0000-0000-0000F52A0000}"/>
    <cellStyle name="常规 2 5 2 7 2" xfId="19284" xr:uid="{00000000-0005-0000-0000-0000F62A0000}"/>
    <cellStyle name="常规 2 5 2 7 3" xfId="19285" xr:uid="{00000000-0005-0000-0000-0000F72A0000}"/>
    <cellStyle name="常规 2 5 2 7 4" xfId="19286" xr:uid="{00000000-0005-0000-0000-0000F82A0000}"/>
    <cellStyle name="常规 2 5 2 8" xfId="19287" xr:uid="{00000000-0005-0000-0000-0000F92A0000}"/>
    <cellStyle name="常规 2 5 2 8 2" xfId="19288" xr:uid="{00000000-0005-0000-0000-0000FA2A0000}"/>
    <cellStyle name="常规 2 5 2 8 3" xfId="19289" xr:uid="{00000000-0005-0000-0000-0000FB2A0000}"/>
    <cellStyle name="常规 2 5 2 8 4" xfId="19290" xr:uid="{00000000-0005-0000-0000-0000FC2A0000}"/>
    <cellStyle name="常规 2 5 2 9" xfId="19291" xr:uid="{00000000-0005-0000-0000-0000FD2A0000}"/>
    <cellStyle name="常规 2 5 2 9 2" xfId="19292" xr:uid="{00000000-0005-0000-0000-0000FE2A0000}"/>
    <cellStyle name="常规 2 5 2 9 3" xfId="19293" xr:uid="{00000000-0005-0000-0000-0000FF2A0000}"/>
    <cellStyle name="常规 2 5 2 9 4" xfId="19294" xr:uid="{00000000-0005-0000-0000-0000002B0000}"/>
    <cellStyle name="常规 2 5 20" xfId="19295" xr:uid="{00000000-0005-0000-0000-0000012B0000}"/>
    <cellStyle name="常规 2 5 20 2" xfId="19296" xr:uid="{00000000-0005-0000-0000-0000022B0000}"/>
    <cellStyle name="常规 2 5 20 3" xfId="19297" xr:uid="{00000000-0005-0000-0000-0000032B0000}"/>
    <cellStyle name="常规 2 5 20 4" xfId="19298" xr:uid="{00000000-0005-0000-0000-0000042B0000}"/>
    <cellStyle name="常规 2 5 21" xfId="19299" xr:uid="{00000000-0005-0000-0000-0000052B0000}"/>
    <cellStyle name="常规 2 5 21 2" xfId="19300" xr:uid="{00000000-0005-0000-0000-0000062B0000}"/>
    <cellStyle name="常规 2 5 21 3" xfId="19301" xr:uid="{00000000-0005-0000-0000-0000072B0000}"/>
    <cellStyle name="常规 2 5 21 4" xfId="19302" xr:uid="{00000000-0005-0000-0000-0000082B0000}"/>
    <cellStyle name="常规 2 5 22" xfId="19303" xr:uid="{00000000-0005-0000-0000-0000092B0000}"/>
    <cellStyle name="常规 2 5 22 2" xfId="19304" xr:uid="{00000000-0005-0000-0000-00000A2B0000}"/>
    <cellStyle name="常规 2 5 22 3" xfId="19305" xr:uid="{00000000-0005-0000-0000-00000B2B0000}"/>
    <cellStyle name="常规 2 5 22 4" xfId="19306" xr:uid="{00000000-0005-0000-0000-00000C2B0000}"/>
    <cellStyle name="常规 2 5 23" xfId="19307" xr:uid="{00000000-0005-0000-0000-00000D2B0000}"/>
    <cellStyle name="常规 2 5 23 2" xfId="19308" xr:uid="{00000000-0005-0000-0000-00000E2B0000}"/>
    <cellStyle name="常规 2 5 23 3" xfId="19309" xr:uid="{00000000-0005-0000-0000-00000F2B0000}"/>
    <cellStyle name="常规 2 5 23 4" xfId="19310" xr:uid="{00000000-0005-0000-0000-0000102B0000}"/>
    <cellStyle name="常规 2 5 24" xfId="19311" xr:uid="{00000000-0005-0000-0000-0000112B0000}"/>
    <cellStyle name="常规 2 5 24 2" xfId="19312" xr:uid="{00000000-0005-0000-0000-0000122B0000}"/>
    <cellStyle name="常规 2 5 24 3" xfId="19313" xr:uid="{00000000-0005-0000-0000-0000132B0000}"/>
    <cellStyle name="常规 2 5 24 4" xfId="19314" xr:uid="{00000000-0005-0000-0000-0000142B0000}"/>
    <cellStyle name="常规 2 5 25" xfId="19315" xr:uid="{00000000-0005-0000-0000-0000152B0000}"/>
    <cellStyle name="常规 2 5 25 2" xfId="19316" xr:uid="{00000000-0005-0000-0000-0000162B0000}"/>
    <cellStyle name="常规 2 5 25 3" xfId="19317" xr:uid="{00000000-0005-0000-0000-0000172B0000}"/>
    <cellStyle name="常规 2 5 25 4" xfId="19318" xr:uid="{00000000-0005-0000-0000-0000182B0000}"/>
    <cellStyle name="常规 2 5 26" xfId="19319" xr:uid="{00000000-0005-0000-0000-0000192B0000}"/>
    <cellStyle name="常规 2 5 26 2" xfId="19320" xr:uid="{00000000-0005-0000-0000-00001A2B0000}"/>
    <cellStyle name="常规 2 5 26 3" xfId="19321" xr:uid="{00000000-0005-0000-0000-00001B2B0000}"/>
    <cellStyle name="常规 2 5 26 4" xfId="19322" xr:uid="{00000000-0005-0000-0000-00001C2B0000}"/>
    <cellStyle name="常规 2 5 27" xfId="19323" xr:uid="{00000000-0005-0000-0000-00001D2B0000}"/>
    <cellStyle name="常规 2 5 27 2" xfId="19324" xr:uid="{00000000-0005-0000-0000-00001E2B0000}"/>
    <cellStyle name="常规 2 5 27 3" xfId="19325" xr:uid="{00000000-0005-0000-0000-00001F2B0000}"/>
    <cellStyle name="常规 2 5 27 4" xfId="19326" xr:uid="{00000000-0005-0000-0000-0000202B0000}"/>
    <cellStyle name="常规 2 5 28" xfId="19327" xr:uid="{00000000-0005-0000-0000-0000212B0000}"/>
    <cellStyle name="常规 2 5 28 2" xfId="19328" xr:uid="{00000000-0005-0000-0000-0000222B0000}"/>
    <cellStyle name="常规 2 5 28 3" xfId="19329" xr:uid="{00000000-0005-0000-0000-0000232B0000}"/>
    <cellStyle name="常规 2 5 28 4" xfId="19330" xr:uid="{00000000-0005-0000-0000-0000242B0000}"/>
    <cellStyle name="常规 2 5 29" xfId="19331" xr:uid="{00000000-0005-0000-0000-0000252B0000}"/>
    <cellStyle name="常规 2 5 29 2" xfId="19332" xr:uid="{00000000-0005-0000-0000-0000262B0000}"/>
    <cellStyle name="常规 2 5 29 3" xfId="19333" xr:uid="{00000000-0005-0000-0000-0000272B0000}"/>
    <cellStyle name="常规 2 5 29 4" xfId="19334" xr:uid="{00000000-0005-0000-0000-0000282B0000}"/>
    <cellStyle name="常规 2 5 3" xfId="550" xr:uid="{00000000-0005-0000-0000-0000292B0000}"/>
    <cellStyle name="常规 2 5 3 10" xfId="19335" xr:uid="{00000000-0005-0000-0000-00002A2B0000}"/>
    <cellStyle name="常规 2 5 3 10 2" xfId="19336" xr:uid="{00000000-0005-0000-0000-00002B2B0000}"/>
    <cellStyle name="常规 2 5 3 10 3" xfId="19337" xr:uid="{00000000-0005-0000-0000-00002C2B0000}"/>
    <cellStyle name="常规 2 5 3 10 4" xfId="19338" xr:uid="{00000000-0005-0000-0000-00002D2B0000}"/>
    <cellStyle name="常规 2 5 3 11" xfId="19339" xr:uid="{00000000-0005-0000-0000-00002E2B0000}"/>
    <cellStyle name="常规 2 5 3 11 2" xfId="19340" xr:uid="{00000000-0005-0000-0000-00002F2B0000}"/>
    <cellStyle name="常规 2 5 3 11 3" xfId="19341" xr:uid="{00000000-0005-0000-0000-0000302B0000}"/>
    <cellStyle name="常规 2 5 3 11 4" xfId="19342" xr:uid="{00000000-0005-0000-0000-0000312B0000}"/>
    <cellStyle name="常规 2 5 3 12" xfId="19343" xr:uid="{00000000-0005-0000-0000-0000322B0000}"/>
    <cellStyle name="常规 2 5 3 12 2" xfId="19344" xr:uid="{00000000-0005-0000-0000-0000332B0000}"/>
    <cellStyle name="常规 2 5 3 12 3" xfId="19345" xr:uid="{00000000-0005-0000-0000-0000342B0000}"/>
    <cellStyle name="常规 2 5 3 12 4" xfId="19346" xr:uid="{00000000-0005-0000-0000-0000352B0000}"/>
    <cellStyle name="常规 2 5 3 13" xfId="19347" xr:uid="{00000000-0005-0000-0000-0000362B0000}"/>
    <cellStyle name="常规 2 5 3 13 2" xfId="19348" xr:uid="{00000000-0005-0000-0000-0000372B0000}"/>
    <cellStyle name="常规 2 5 3 13 3" xfId="19349" xr:uid="{00000000-0005-0000-0000-0000382B0000}"/>
    <cellStyle name="常规 2 5 3 13 4" xfId="19350" xr:uid="{00000000-0005-0000-0000-0000392B0000}"/>
    <cellStyle name="常规 2 5 3 14" xfId="19351" xr:uid="{00000000-0005-0000-0000-00003A2B0000}"/>
    <cellStyle name="常规 2 5 3 14 2" xfId="19352" xr:uid="{00000000-0005-0000-0000-00003B2B0000}"/>
    <cellStyle name="常规 2 5 3 14 3" xfId="19353" xr:uid="{00000000-0005-0000-0000-00003C2B0000}"/>
    <cellStyle name="常规 2 5 3 14 4" xfId="19354" xr:uid="{00000000-0005-0000-0000-00003D2B0000}"/>
    <cellStyle name="常规 2 5 3 15" xfId="19355" xr:uid="{00000000-0005-0000-0000-00003E2B0000}"/>
    <cellStyle name="常规 2 5 3 15 2" xfId="19356" xr:uid="{00000000-0005-0000-0000-00003F2B0000}"/>
    <cellStyle name="常规 2 5 3 15 3" xfId="19357" xr:uid="{00000000-0005-0000-0000-0000402B0000}"/>
    <cellStyle name="常规 2 5 3 15 4" xfId="19358" xr:uid="{00000000-0005-0000-0000-0000412B0000}"/>
    <cellStyle name="常规 2 5 3 16" xfId="19359" xr:uid="{00000000-0005-0000-0000-0000422B0000}"/>
    <cellStyle name="常规 2 5 3 16 2" xfId="19360" xr:uid="{00000000-0005-0000-0000-0000432B0000}"/>
    <cellStyle name="常规 2 5 3 16 3" xfId="19361" xr:uid="{00000000-0005-0000-0000-0000442B0000}"/>
    <cellStyle name="常规 2 5 3 16 4" xfId="19362" xr:uid="{00000000-0005-0000-0000-0000452B0000}"/>
    <cellStyle name="常规 2 5 3 17" xfId="19363" xr:uid="{00000000-0005-0000-0000-0000462B0000}"/>
    <cellStyle name="常规 2 5 3 17 2" xfId="19364" xr:uid="{00000000-0005-0000-0000-0000472B0000}"/>
    <cellStyle name="常规 2 5 3 17 3" xfId="19365" xr:uid="{00000000-0005-0000-0000-0000482B0000}"/>
    <cellStyle name="常规 2 5 3 17 4" xfId="19366" xr:uid="{00000000-0005-0000-0000-0000492B0000}"/>
    <cellStyle name="常规 2 5 3 18" xfId="19367" xr:uid="{00000000-0005-0000-0000-00004A2B0000}"/>
    <cellStyle name="常规 2 5 3 18 2" xfId="19368" xr:uid="{00000000-0005-0000-0000-00004B2B0000}"/>
    <cellStyle name="常规 2 5 3 18 3" xfId="19369" xr:uid="{00000000-0005-0000-0000-00004C2B0000}"/>
    <cellStyle name="常规 2 5 3 18 4" xfId="19370" xr:uid="{00000000-0005-0000-0000-00004D2B0000}"/>
    <cellStyle name="常规 2 5 3 19" xfId="19371" xr:uid="{00000000-0005-0000-0000-00004E2B0000}"/>
    <cellStyle name="常规 2 5 3 19 2" xfId="19372" xr:uid="{00000000-0005-0000-0000-00004F2B0000}"/>
    <cellStyle name="常规 2 5 3 19 3" xfId="19373" xr:uid="{00000000-0005-0000-0000-0000502B0000}"/>
    <cellStyle name="常规 2 5 3 19 4" xfId="19374" xr:uid="{00000000-0005-0000-0000-0000512B0000}"/>
    <cellStyle name="常规 2 5 3 2" xfId="3460" xr:uid="{00000000-0005-0000-0000-0000522B0000}"/>
    <cellStyle name="常规 2 5 3 2 10" xfId="19375" xr:uid="{00000000-0005-0000-0000-0000532B0000}"/>
    <cellStyle name="常规 2 5 3 2 10 2" xfId="19376" xr:uid="{00000000-0005-0000-0000-0000542B0000}"/>
    <cellStyle name="常规 2 5 3 2 10 3" xfId="19377" xr:uid="{00000000-0005-0000-0000-0000552B0000}"/>
    <cellStyle name="常规 2 5 3 2 10 4" xfId="19378" xr:uid="{00000000-0005-0000-0000-0000562B0000}"/>
    <cellStyle name="常规 2 5 3 2 11" xfId="19379" xr:uid="{00000000-0005-0000-0000-0000572B0000}"/>
    <cellStyle name="常规 2 5 3 2 11 2" xfId="19380" xr:uid="{00000000-0005-0000-0000-0000582B0000}"/>
    <cellStyle name="常规 2 5 3 2 11 3" xfId="19381" xr:uid="{00000000-0005-0000-0000-0000592B0000}"/>
    <cellStyle name="常规 2 5 3 2 11 4" xfId="19382" xr:uid="{00000000-0005-0000-0000-00005A2B0000}"/>
    <cellStyle name="常规 2 5 3 2 12" xfId="19383" xr:uid="{00000000-0005-0000-0000-00005B2B0000}"/>
    <cellStyle name="常规 2 5 3 2 12 2" xfId="19384" xr:uid="{00000000-0005-0000-0000-00005C2B0000}"/>
    <cellStyle name="常规 2 5 3 2 12 3" xfId="19385" xr:uid="{00000000-0005-0000-0000-00005D2B0000}"/>
    <cellStyle name="常规 2 5 3 2 12 4" xfId="19386" xr:uid="{00000000-0005-0000-0000-00005E2B0000}"/>
    <cellStyle name="常规 2 5 3 2 13" xfId="19387" xr:uid="{00000000-0005-0000-0000-00005F2B0000}"/>
    <cellStyle name="常规 2 5 3 2 13 2" xfId="19388" xr:uid="{00000000-0005-0000-0000-0000602B0000}"/>
    <cellStyle name="常规 2 5 3 2 13 3" xfId="19389" xr:uid="{00000000-0005-0000-0000-0000612B0000}"/>
    <cellStyle name="常规 2 5 3 2 13 4" xfId="19390" xr:uid="{00000000-0005-0000-0000-0000622B0000}"/>
    <cellStyle name="常规 2 5 3 2 14" xfId="19391" xr:uid="{00000000-0005-0000-0000-0000632B0000}"/>
    <cellStyle name="常规 2 5 3 2 14 2" xfId="19392" xr:uid="{00000000-0005-0000-0000-0000642B0000}"/>
    <cellStyle name="常规 2 5 3 2 14 3" xfId="19393" xr:uid="{00000000-0005-0000-0000-0000652B0000}"/>
    <cellStyle name="常规 2 5 3 2 14 4" xfId="19394" xr:uid="{00000000-0005-0000-0000-0000662B0000}"/>
    <cellStyle name="常规 2 5 3 2 15" xfId="19395" xr:uid="{00000000-0005-0000-0000-0000672B0000}"/>
    <cellStyle name="常规 2 5 3 2 15 2" xfId="19396" xr:uid="{00000000-0005-0000-0000-0000682B0000}"/>
    <cellStyle name="常规 2 5 3 2 15 3" xfId="19397" xr:uid="{00000000-0005-0000-0000-0000692B0000}"/>
    <cellStyle name="常规 2 5 3 2 15 4" xfId="19398" xr:uid="{00000000-0005-0000-0000-00006A2B0000}"/>
    <cellStyle name="常规 2 5 3 2 16" xfId="19399" xr:uid="{00000000-0005-0000-0000-00006B2B0000}"/>
    <cellStyle name="常规 2 5 3 2 16 2" xfId="19400" xr:uid="{00000000-0005-0000-0000-00006C2B0000}"/>
    <cellStyle name="常规 2 5 3 2 16 3" xfId="19401" xr:uid="{00000000-0005-0000-0000-00006D2B0000}"/>
    <cellStyle name="常规 2 5 3 2 16 4" xfId="19402" xr:uid="{00000000-0005-0000-0000-00006E2B0000}"/>
    <cellStyle name="常规 2 5 3 2 17" xfId="19403" xr:uid="{00000000-0005-0000-0000-00006F2B0000}"/>
    <cellStyle name="常规 2 5 3 2 18" xfId="19404" xr:uid="{00000000-0005-0000-0000-0000702B0000}"/>
    <cellStyle name="常规 2 5 3 2 19" xfId="19405" xr:uid="{00000000-0005-0000-0000-0000712B0000}"/>
    <cellStyle name="常规 2 5 3 2 2" xfId="3461" xr:uid="{00000000-0005-0000-0000-0000722B0000}"/>
    <cellStyle name="常规 2 5 3 2 2 2" xfId="19406" xr:uid="{00000000-0005-0000-0000-0000732B0000}"/>
    <cellStyle name="常规 2 5 3 2 2 3" xfId="19407" xr:uid="{00000000-0005-0000-0000-0000742B0000}"/>
    <cellStyle name="常规 2 5 3 2 2 4" xfId="19408" xr:uid="{00000000-0005-0000-0000-0000752B0000}"/>
    <cellStyle name="常规 2 5 3 2 3" xfId="3462" xr:uid="{00000000-0005-0000-0000-0000762B0000}"/>
    <cellStyle name="常规 2 5 3 2 3 2" xfId="11728" xr:uid="{00000000-0005-0000-0000-0000772B0000}"/>
    <cellStyle name="常规 2 5 3 2 3 3" xfId="19409" xr:uid="{00000000-0005-0000-0000-0000782B0000}"/>
    <cellStyle name="常规 2 5 3 2 3 4" xfId="19410" xr:uid="{00000000-0005-0000-0000-0000792B0000}"/>
    <cellStyle name="常规 2 5 3 2 4" xfId="11727" xr:uid="{00000000-0005-0000-0000-00007A2B0000}"/>
    <cellStyle name="常规 2 5 3 2 4 2" xfId="19411" xr:uid="{00000000-0005-0000-0000-00007B2B0000}"/>
    <cellStyle name="常规 2 5 3 2 4 3" xfId="19412" xr:uid="{00000000-0005-0000-0000-00007C2B0000}"/>
    <cellStyle name="常规 2 5 3 2 4 4" xfId="19413" xr:uid="{00000000-0005-0000-0000-00007D2B0000}"/>
    <cellStyle name="常规 2 5 3 2 5" xfId="19414" xr:uid="{00000000-0005-0000-0000-00007E2B0000}"/>
    <cellStyle name="常规 2 5 3 2 5 2" xfId="19415" xr:uid="{00000000-0005-0000-0000-00007F2B0000}"/>
    <cellStyle name="常规 2 5 3 2 5 3" xfId="19416" xr:uid="{00000000-0005-0000-0000-0000802B0000}"/>
    <cellStyle name="常规 2 5 3 2 5 4" xfId="19417" xr:uid="{00000000-0005-0000-0000-0000812B0000}"/>
    <cellStyle name="常规 2 5 3 2 6" xfId="19418" xr:uid="{00000000-0005-0000-0000-0000822B0000}"/>
    <cellStyle name="常规 2 5 3 2 6 2" xfId="19419" xr:uid="{00000000-0005-0000-0000-0000832B0000}"/>
    <cellStyle name="常规 2 5 3 2 6 3" xfId="19420" xr:uid="{00000000-0005-0000-0000-0000842B0000}"/>
    <cellStyle name="常规 2 5 3 2 6 4" xfId="19421" xr:uid="{00000000-0005-0000-0000-0000852B0000}"/>
    <cellStyle name="常规 2 5 3 2 7" xfId="19422" xr:uid="{00000000-0005-0000-0000-0000862B0000}"/>
    <cellStyle name="常规 2 5 3 2 7 2" xfId="19423" xr:uid="{00000000-0005-0000-0000-0000872B0000}"/>
    <cellStyle name="常规 2 5 3 2 7 3" xfId="19424" xr:uid="{00000000-0005-0000-0000-0000882B0000}"/>
    <cellStyle name="常规 2 5 3 2 7 4" xfId="19425" xr:uid="{00000000-0005-0000-0000-0000892B0000}"/>
    <cellStyle name="常规 2 5 3 2 8" xfId="19426" xr:uid="{00000000-0005-0000-0000-00008A2B0000}"/>
    <cellStyle name="常规 2 5 3 2 8 2" xfId="19427" xr:uid="{00000000-0005-0000-0000-00008B2B0000}"/>
    <cellStyle name="常规 2 5 3 2 8 3" xfId="19428" xr:uid="{00000000-0005-0000-0000-00008C2B0000}"/>
    <cellStyle name="常规 2 5 3 2 8 4" xfId="19429" xr:uid="{00000000-0005-0000-0000-00008D2B0000}"/>
    <cellStyle name="常规 2 5 3 2 9" xfId="19430" xr:uid="{00000000-0005-0000-0000-00008E2B0000}"/>
    <cellStyle name="常规 2 5 3 2 9 2" xfId="19431" xr:uid="{00000000-0005-0000-0000-00008F2B0000}"/>
    <cellStyle name="常规 2 5 3 2 9 3" xfId="19432" xr:uid="{00000000-0005-0000-0000-0000902B0000}"/>
    <cellStyle name="常规 2 5 3 2 9 4" xfId="19433" xr:uid="{00000000-0005-0000-0000-0000912B0000}"/>
    <cellStyle name="常规 2 5 3 20" xfId="19434" xr:uid="{00000000-0005-0000-0000-0000922B0000}"/>
    <cellStyle name="常规 2 5 3 20 2" xfId="19435" xr:uid="{00000000-0005-0000-0000-0000932B0000}"/>
    <cellStyle name="常规 2 5 3 20 3" xfId="19436" xr:uid="{00000000-0005-0000-0000-0000942B0000}"/>
    <cellStyle name="常规 2 5 3 20 4" xfId="19437" xr:uid="{00000000-0005-0000-0000-0000952B0000}"/>
    <cellStyle name="常规 2 5 3 21" xfId="19438" xr:uid="{00000000-0005-0000-0000-0000962B0000}"/>
    <cellStyle name="常规 2 5 3 21 2" xfId="19439" xr:uid="{00000000-0005-0000-0000-0000972B0000}"/>
    <cellStyle name="常规 2 5 3 21 3" xfId="19440" xr:uid="{00000000-0005-0000-0000-0000982B0000}"/>
    <cellStyle name="常规 2 5 3 21 4" xfId="19441" xr:uid="{00000000-0005-0000-0000-0000992B0000}"/>
    <cellStyle name="常规 2 5 3 22" xfId="19442" xr:uid="{00000000-0005-0000-0000-00009A2B0000}"/>
    <cellStyle name="常规 2 5 3 22 2" xfId="19443" xr:uid="{00000000-0005-0000-0000-00009B2B0000}"/>
    <cellStyle name="常规 2 5 3 22 3" xfId="19444" xr:uid="{00000000-0005-0000-0000-00009C2B0000}"/>
    <cellStyle name="常规 2 5 3 22 4" xfId="19445" xr:uid="{00000000-0005-0000-0000-00009D2B0000}"/>
    <cellStyle name="常规 2 5 3 23" xfId="19446" xr:uid="{00000000-0005-0000-0000-00009E2B0000}"/>
    <cellStyle name="常规 2 5 3 23 2" xfId="19447" xr:uid="{00000000-0005-0000-0000-00009F2B0000}"/>
    <cellStyle name="常规 2 5 3 23 3" xfId="19448" xr:uid="{00000000-0005-0000-0000-0000A02B0000}"/>
    <cellStyle name="常规 2 5 3 23 4" xfId="19449" xr:uid="{00000000-0005-0000-0000-0000A12B0000}"/>
    <cellStyle name="常规 2 5 3 24" xfId="19450" xr:uid="{00000000-0005-0000-0000-0000A22B0000}"/>
    <cellStyle name="常规 2 5 3 24 2" xfId="19451" xr:uid="{00000000-0005-0000-0000-0000A32B0000}"/>
    <cellStyle name="常规 2 5 3 24 3" xfId="19452" xr:uid="{00000000-0005-0000-0000-0000A42B0000}"/>
    <cellStyle name="常规 2 5 3 24 4" xfId="19453" xr:uid="{00000000-0005-0000-0000-0000A52B0000}"/>
    <cellStyle name="常规 2 5 3 25" xfId="19454" xr:uid="{00000000-0005-0000-0000-0000A62B0000}"/>
    <cellStyle name="常规 2 5 3 25 2" xfId="19455" xr:uid="{00000000-0005-0000-0000-0000A72B0000}"/>
    <cellStyle name="常规 2 5 3 25 3" xfId="19456" xr:uid="{00000000-0005-0000-0000-0000A82B0000}"/>
    <cellStyle name="常规 2 5 3 25 4" xfId="19457" xr:uid="{00000000-0005-0000-0000-0000A92B0000}"/>
    <cellStyle name="常规 2 5 3 26" xfId="19458" xr:uid="{00000000-0005-0000-0000-0000AA2B0000}"/>
    <cellStyle name="常规 2 5 3 26 2" xfId="19459" xr:uid="{00000000-0005-0000-0000-0000AB2B0000}"/>
    <cellStyle name="常规 2 5 3 26 3" xfId="19460" xr:uid="{00000000-0005-0000-0000-0000AC2B0000}"/>
    <cellStyle name="常规 2 5 3 26 4" xfId="19461" xr:uid="{00000000-0005-0000-0000-0000AD2B0000}"/>
    <cellStyle name="常规 2 5 3 27" xfId="19462" xr:uid="{00000000-0005-0000-0000-0000AE2B0000}"/>
    <cellStyle name="常规 2 5 3 27 2" xfId="19463" xr:uid="{00000000-0005-0000-0000-0000AF2B0000}"/>
    <cellStyle name="常规 2 5 3 27 3" xfId="19464" xr:uid="{00000000-0005-0000-0000-0000B02B0000}"/>
    <cellStyle name="常规 2 5 3 27 4" xfId="19465" xr:uid="{00000000-0005-0000-0000-0000B12B0000}"/>
    <cellStyle name="常规 2 5 3 28" xfId="19466" xr:uid="{00000000-0005-0000-0000-0000B22B0000}"/>
    <cellStyle name="常规 2 5 3 28 2" xfId="19467" xr:uid="{00000000-0005-0000-0000-0000B32B0000}"/>
    <cellStyle name="常规 2 5 3 28 3" xfId="19468" xr:uid="{00000000-0005-0000-0000-0000B42B0000}"/>
    <cellStyle name="常规 2 5 3 28 4" xfId="19469" xr:uid="{00000000-0005-0000-0000-0000B52B0000}"/>
    <cellStyle name="常规 2 5 3 29" xfId="19470" xr:uid="{00000000-0005-0000-0000-0000B62B0000}"/>
    <cellStyle name="常规 2 5 3 29 2" xfId="19471" xr:uid="{00000000-0005-0000-0000-0000B72B0000}"/>
    <cellStyle name="常规 2 5 3 29 3" xfId="19472" xr:uid="{00000000-0005-0000-0000-0000B82B0000}"/>
    <cellStyle name="常规 2 5 3 29 4" xfId="19473" xr:uid="{00000000-0005-0000-0000-0000B92B0000}"/>
    <cellStyle name="常规 2 5 3 3" xfId="3463" xr:uid="{00000000-0005-0000-0000-0000BA2B0000}"/>
    <cellStyle name="常规 2 5 3 3 2" xfId="19474" xr:uid="{00000000-0005-0000-0000-0000BB2B0000}"/>
    <cellStyle name="常规 2 5 3 3 3" xfId="19475" xr:uid="{00000000-0005-0000-0000-0000BC2B0000}"/>
    <cellStyle name="常规 2 5 3 3 4" xfId="19476" xr:uid="{00000000-0005-0000-0000-0000BD2B0000}"/>
    <cellStyle name="常规 2 5 3 30" xfId="19477" xr:uid="{00000000-0005-0000-0000-0000BE2B0000}"/>
    <cellStyle name="常规 2 5 3 31" xfId="19478" xr:uid="{00000000-0005-0000-0000-0000BF2B0000}"/>
    <cellStyle name="常规 2 5 3 32" xfId="19479" xr:uid="{00000000-0005-0000-0000-0000C02B0000}"/>
    <cellStyle name="常规 2 5 3 33" xfId="28088" xr:uid="{00000000-0005-0000-0000-0000C12B0000}"/>
    <cellStyle name="常规 2 5 3 4" xfId="3464" xr:uid="{00000000-0005-0000-0000-0000C22B0000}"/>
    <cellStyle name="常规 2 5 3 4 2" xfId="11729" xr:uid="{00000000-0005-0000-0000-0000C32B0000}"/>
    <cellStyle name="常规 2 5 3 4 3" xfId="19480" xr:uid="{00000000-0005-0000-0000-0000C42B0000}"/>
    <cellStyle name="常规 2 5 3 4 4" xfId="19481" xr:uid="{00000000-0005-0000-0000-0000C52B0000}"/>
    <cellStyle name="常规 2 5 3 5" xfId="19482" xr:uid="{00000000-0005-0000-0000-0000C62B0000}"/>
    <cellStyle name="常规 2 5 3 5 2" xfId="19483" xr:uid="{00000000-0005-0000-0000-0000C72B0000}"/>
    <cellStyle name="常规 2 5 3 5 3" xfId="19484" xr:uid="{00000000-0005-0000-0000-0000C82B0000}"/>
    <cellStyle name="常规 2 5 3 5 4" xfId="19485" xr:uid="{00000000-0005-0000-0000-0000C92B0000}"/>
    <cellStyle name="常规 2 5 3 6" xfId="19486" xr:uid="{00000000-0005-0000-0000-0000CA2B0000}"/>
    <cellStyle name="常规 2 5 3 6 2" xfId="19487" xr:uid="{00000000-0005-0000-0000-0000CB2B0000}"/>
    <cellStyle name="常规 2 5 3 6 3" xfId="19488" xr:uid="{00000000-0005-0000-0000-0000CC2B0000}"/>
    <cellStyle name="常规 2 5 3 6 4" xfId="19489" xr:uid="{00000000-0005-0000-0000-0000CD2B0000}"/>
    <cellStyle name="常规 2 5 3 7" xfId="19490" xr:uid="{00000000-0005-0000-0000-0000CE2B0000}"/>
    <cellStyle name="常规 2 5 3 7 2" xfId="19491" xr:uid="{00000000-0005-0000-0000-0000CF2B0000}"/>
    <cellStyle name="常规 2 5 3 7 3" xfId="19492" xr:uid="{00000000-0005-0000-0000-0000D02B0000}"/>
    <cellStyle name="常规 2 5 3 7 4" xfId="19493" xr:uid="{00000000-0005-0000-0000-0000D12B0000}"/>
    <cellStyle name="常规 2 5 3 8" xfId="19494" xr:uid="{00000000-0005-0000-0000-0000D22B0000}"/>
    <cellStyle name="常规 2 5 3 8 2" xfId="19495" xr:uid="{00000000-0005-0000-0000-0000D32B0000}"/>
    <cellStyle name="常规 2 5 3 8 3" xfId="19496" xr:uid="{00000000-0005-0000-0000-0000D42B0000}"/>
    <cellStyle name="常规 2 5 3 8 4" xfId="19497" xr:uid="{00000000-0005-0000-0000-0000D52B0000}"/>
    <cellStyle name="常规 2 5 3 9" xfId="19498" xr:uid="{00000000-0005-0000-0000-0000D62B0000}"/>
    <cellStyle name="常规 2 5 3 9 2" xfId="19499" xr:uid="{00000000-0005-0000-0000-0000D72B0000}"/>
    <cellStyle name="常规 2 5 3 9 3" xfId="19500" xr:uid="{00000000-0005-0000-0000-0000D82B0000}"/>
    <cellStyle name="常规 2 5 3 9 4" xfId="19501" xr:uid="{00000000-0005-0000-0000-0000D92B0000}"/>
    <cellStyle name="常规 2 5 30" xfId="19502" xr:uid="{00000000-0005-0000-0000-0000DA2B0000}"/>
    <cellStyle name="常规 2 5 30 2" xfId="19503" xr:uid="{00000000-0005-0000-0000-0000DB2B0000}"/>
    <cellStyle name="常规 2 5 30 3" xfId="19504" xr:uid="{00000000-0005-0000-0000-0000DC2B0000}"/>
    <cellStyle name="常规 2 5 30 4" xfId="19505" xr:uid="{00000000-0005-0000-0000-0000DD2B0000}"/>
    <cellStyle name="常规 2 5 31" xfId="19506" xr:uid="{00000000-0005-0000-0000-0000DE2B0000}"/>
    <cellStyle name="常规 2 5 31 2" xfId="19507" xr:uid="{00000000-0005-0000-0000-0000DF2B0000}"/>
    <cellStyle name="常规 2 5 31 3" xfId="19508" xr:uid="{00000000-0005-0000-0000-0000E02B0000}"/>
    <cellStyle name="常规 2 5 31 4" xfId="19509" xr:uid="{00000000-0005-0000-0000-0000E12B0000}"/>
    <cellStyle name="常规 2 5 32" xfId="19510" xr:uid="{00000000-0005-0000-0000-0000E22B0000}"/>
    <cellStyle name="常规 2 5 32 2" xfId="19511" xr:uid="{00000000-0005-0000-0000-0000E32B0000}"/>
    <cellStyle name="常规 2 5 32 3" xfId="19512" xr:uid="{00000000-0005-0000-0000-0000E42B0000}"/>
    <cellStyle name="常规 2 5 32 4" xfId="19513" xr:uid="{00000000-0005-0000-0000-0000E52B0000}"/>
    <cellStyle name="常规 2 5 33" xfId="19514" xr:uid="{00000000-0005-0000-0000-0000E62B0000}"/>
    <cellStyle name="常规 2 5 33 2" xfId="19515" xr:uid="{00000000-0005-0000-0000-0000E72B0000}"/>
    <cellStyle name="常规 2 5 33 3" xfId="19516" xr:uid="{00000000-0005-0000-0000-0000E82B0000}"/>
    <cellStyle name="常规 2 5 33 4" xfId="19517" xr:uid="{00000000-0005-0000-0000-0000E92B0000}"/>
    <cellStyle name="常规 2 5 34" xfId="19518" xr:uid="{00000000-0005-0000-0000-0000EA2B0000}"/>
    <cellStyle name="常规 2 5 34 2" xfId="19519" xr:uid="{00000000-0005-0000-0000-0000EB2B0000}"/>
    <cellStyle name="常规 2 5 34 3" xfId="19520" xr:uid="{00000000-0005-0000-0000-0000EC2B0000}"/>
    <cellStyle name="常规 2 5 34 4" xfId="19521" xr:uid="{00000000-0005-0000-0000-0000ED2B0000}"/>
    <cellStyle name="常规 2 5 35" xfId="19522" xr:uid="{00000000-0005-0000-0000-0000EE2B0000}"/>
    <cellStyle name="常规 2 5 35 2" xfId="19523" xr:uid="{00000000-0005-0000-0000-0000EF2B0000}"/>
    <cellStyle name="常规 2 5 35 3" xfId="19524" xr:uid="{00000000-0005-0000-0000-0000F02B0000}"/>
    <cellStyle name="常规 2 5 35 4" xfId="19525" xr:uid="{00000000-0005-0000-0000-0000F12B0000}"/>
    <cellStyle name="常规 2 5 36" xfId="19526" xr:uid="{00000000-0005-0000-0000-0000F22B0000}"/>
    <cellStyle name="常规 2 5 36 2" xfId="19527" xr:uid="{00000000-0005-0000-0000-0000F32B0000}"/>
    <cellStyle name="常规 2 5 36 3" xfId="19528" xr:uid="{00000000-0005-0000-0000-0000F42B0000}"/>
    <cellStyle name="常规 2 5 36 4" xfId="19529" xr:uid="{00000000-0005-0000-0000-0000F52B0000}"/>
    <cellStyle name="常规 2 5 37" xfId="19530" xr:uid="{00000000-0005-0000-0000-0000F62B0000}"/>
    <cellStyle name="常规 2 5 37 2" xfId="19531" xr:uid="{00000000-0005-0000-0000-0000F72B0000}"/>
    <cellStyle name="常规 2 5 37 3" xfId="19532" xr:uid="{00000000-0005-0000-0000-0000F82B0000}"/>
    <cellStyle name="常规 2 5 37 4" xfId="19533" xr:uid="{00000000-0005-0000-0000-0000F92B0000}"/>
    <cellStyle name="常规 2 5 38" xfId="19534" xr:uid="{00000000-0005-0000-0000-0000FA2B0000}"/>
    <cellStyle name="常规 2 5 38 2" xfId="19535" xr:uid="{00000000-0005-0000-0000-0000FB2B0000}"/>
    <cellStyle name="常规 2 5 38 3" xfId="19536" xr:uid="{00000000-0005-0000-0000-0000FC2B0000}"/>
    <cellStyle name="常规 2 5 38 4" xfId="19537" xr:uid="{00000000-0005-0000-0000-0000FD2B0000}"/>
    <cellStyle name="常规 2 5 39" xfId="19538" xr:uid="{00000000-0005-0000-0000-0000FE2B0000}"/>
    <cellStyle name="常规 2 5 39 2" xfId="19539" xr:uid="{00000000-0005-0000-0000-0000FF2B0000}"/>
    <cellStyle name="常规 2 5 39 3" xfId="19540" xr:uid="{00000000-0005-0000-0000-0000002C0000}"/>
    <cellStyle name="常规 2 5 39 4" xfId="19541" xr:uid="{00000000-0005-0000-0000-0000012C0000}"/>
    <cellStyle name="常规 2 5 4" xfId="3465" xr:uid="{00000000-0005-0000-0000-0000022C0000}"/>
    <cellStyle name="常规 2 5 4 10" xfId="19542" xr:uid="{00000000-0005-0000-0000-0000032C0000}"/>
    <cellStyle name="常规 2 5 4 10 2" xfId="19543" xr:uid="{00000000-0005-0000-0000-0000042C0000}"/>
    <cellStyle name="常规 2 5 4 10 3" xfId="19544" xr:uid="{00000000-0005-0000-0000-0000052C0000}"/>
    <cellStyle name="常规 2 5 4 10 4" xfId="19545" xr:uid="{00000000-0005-0000-0000-0000062C0000}"/>
    <cellStyle name="常规 2 5 4 11" xfId="19546" xr:uid="{00000000-0005-0000-0000-0000072C0000}"/>
    <cellStyle name="常规 2 5 4 11 2" xfId="19547" xr:uid="{00000000-0005-0000-0000-0000082C0000}"/>
    <cellStyle name="常规 2 5 4 11 3" xfId="19548" xr:uid="{00000000-0005-0000-0000-0000092C0000}"/>
    <cellStyle name="常规 2 5 4 11 4" xfId="19549" xr:uid="{00000000-0005-0000-0000-00000A2C0000}"/>
    <cellStyle name="常规 2 5 4 12" xfId="19550" xr:uid="{00000000-0005-0000-0000-00000B2C0000}"/>
    <cellStyle name="常规 2 5 4 12 2" xfId="19551" xr:uid="{00000000-0005-0000-0000-00000C2C0000}"/>
    <cellStyle name="常规 2 5 4 12 3" xfId="19552" xr:uid="{00000000-0005-0000-0000-00000D2C0000}"/>
    <cellStyle name="常规 2 5 4 12 4" xfId="19553" xr:uid="{00000000-0005-0000-0000-00000E2C0000}"/>
    <cellStyle name="常规 2 5 4 13" xfId="19554" xr:uid="{00000000-0005-0000-0000-00000F2C0000}"/>
    <cellStyle name="常规 2 5 4 13 2" xfId="19555" xr:uid="{00000000-0005-0000-0000-0000102C0000}"/>
    <cellStyle name="常规 2 5 4 13 3" xfId="19556" xr:uid="{00000000-0005-0000-0000-0000112C0000}"/>
    <cellStyle name="常规 2 5 4 13 4" xfId="19557" xr:uid="{00000000-0005-0000-0000-0000122C0000}"/>
    <cellStyle name="常规 2 5 4 14" xfId="19558" xr:uid="{00000000-0005-0000-0000-0000132C0000}"/>
    <cellStyle name="常规 2 5 4 14 2" xfId="19559" xr:uid="{00000000-0005-0000-0000-0000142C0000}"/>
    <cellStyle name="常规 2 5 4 14 3" xfId="19560" xr:uid="{00000000-0005-0000-0000-0000152C0000}"/>
    <cellStyle name="常规 2 5 4 14 4" xfId="19561" xr:uid="{00000000-0005-0000-0000-0000162C0000}"/>
    <cellStyle name="常规 2 5 4 15" xfId="19562" xr:uid="{00000000-0005-0000-0000-0000172C0000}"/>
    <cellStyle name="常规 2 5 4 15 2" xfId="19563" xr:uid="{00000000-0005-0000-0000-0000182C0000}"/>
    <cellStyle name="常规 2 5 4 15 3" xfId="19564" xr:uid="{00000000-0005-0000-0000-0000192C0000}"/>
    <cellStyle name="常规 2 5 4 15 4" xfId="19565" xr:uid="{00000000-0005-0000-0000-00001A2C0000}"/>
    <cellStyle name="常规 2 5 4 16" xfId="19566" xr:uid="{00000000-0005-0000-0000-00001B2C0000}"/>
    <cellStyle name="常规 2 5 4 16 2" xfId="19567" xr:uid="{00000000-0005-0000-0000-00001C2C0000}"/>
    <cellStyle name="常规 2 5 4 16 3" xfId="19568" xr:uid="{00000000-0005-0000-0000-00001D2C0000}"/>
    <cellStyle name="常规 2 5 4 16 4" xfId="19569" xr:uid="{00000000-0005-0000-0000-00001E2C0000}"/>
    <cellStyle name="常规 2 5 4 17" xfId="19570" xr:uid="{00000000-0005-0000-0000-00001F2C0000}"/>
    <cellStyle name="常规 2 5 4 17 2" xfId="19571" xr:uid="{00000000-0005-0000-0000-0000202C0000}"/>
    <cellStyle name="常规 2 5 4 17 3" xfId="19572" xr:uid="{00000000-0005-0000-0000-0000212C0000}"/>
    <cellStyle name="常规 2 5 4 17 4" xfId="19573" xr:uid="{00000000-0005-0000-0000-0000222C0000}"/>
    <cellStyle name="常规 2 5 4 18" xfId="19574" xr:uid="{00000000-0005-0000-0000-0000232C0000}"/>
    <cellStyle name="常规 2 5 4 18 2" xfId="19575" xr:uid="{00000000-0005-0000-0000-0000242C0000}"/>
    <cellStyle name="常规 2 5 4 18 3" xfId="19576" xr:uid="{00000000-0005-0000-0000-0000252C0000}"/>
    <cellStyle name="常规 2 5 4 18 4" xfId="19577" xr:uid="{00000000-0005-0000-0000-0000262C0000}"/>
    <cellStyle name="常规 2 5 4 19" xfId="19578" xr:uid="{00000000-0005-0000-0000-0000272C0000}"/>
    <cellStyle name="常规 2 5 4 19 2" xfId="19579" xr:uid="{00000000-0005-0000-0000-0000282C0000}"/>
    <cellStyle name="常规 2 5 4 19 3" xfId="19580" xr:uid="{00000000-0005-0000-0000-0000292C0000}"/>
    <cellStyle name="常规 2 5 4 19 4" xfId="19581" xr:uid="{00000000-0005-0000-0000-00002A2C0000}"/>
    <cellStyle name="常规 2 5 4 2" xfId="3466" xr:uid="{00000000-0005-0000-0000-00002B2C0000}"/>
    <cellStyle name="常规 2 5 4 2 2" xfId="19582" xr:uid="{00000000-0005-0000-0000-00002C2C0000}"/>
    <cellStyle name="常规 2 5 4 2 3" xfId="19583" xr:uid="{00000000-0005-0000-0000-00002D2C0000}"/>
    <cellStyle name="常规 2 5 4 2 4" xfId="19584" xr:uid="{00000000-0005-0000-0000-00002E2C0000}"/>
    <cellStyle name="常规 2 5 4 20" xfId="19585" xr:uid="{00000000-0005-0000-0000-00002F2C0000}"/>
    <cellStyle name="常规 2 5 4 20 2" xfId="19586" xr:uid="{00000000-0005-0000-0000-0000302C0000}"/>
    <cellStyle name="常规 2 5 4 20 3" xfId="19587" xr:uid="{00000000-0005-0000-0000-0000312C0000}"/>
    <cellStyle name="常规 2 5 4 20 4" xfId="19588" xr:uid="{00000000-0005-0000-0000-0000322C0000}"/>
    <cellStyle name="常规 2 5 4 21" xfId="19589" xr:uid="{00000000-0005-0000-0000-0000332C0000}"/>
    <cellStyle name="常规 2 5 4 21 2" xfId="19590" xr:uid="{00000000-0005-0000-0000-0000342C0000}"/>
    <cellStyle name="常规 2 5 4 21 3" xfId="19591" xr:uid="{00000000-0005-0000-0000-0000352C0000}"/>
    <cellStyle name="常规 2 5 4 21 4" xfId="19592" xr:uid="{00000000-0005-0000-0000-0000362C0000}"/>
    <cellStyle name="常规 2 5 4 22" xfId="19593" xr:uid="{00000000-0005-0000-0000-0000372C0000}"/>
    <cellStyle name="常规 2 5 4 22 2" xfId="19594" xr:uid="{00000000-0005-0000-0000-0000382C0000}"/>
    <cellStyle name="常规 2 5 4 22 3" xfId="19595" xr:uid="{00000000-0005-0000-0000-0000392C0000}"/>
    <cellStyle name="常规 2 5 4 22 4" xfId="19596" xr:uid="{00000000-0005-0000-0000-00003A2C0000}"/>
    <cellStyle name="常规 2 5 4 23" xfId="19597" xr:uid="{00000000-0005-0000-0000-00003B2C0000}"/>
    <cellStyle name="常规 2 5 4 23 2" xfId="19598" xr:uid="{00000000-0005-0000-0000-00003C2C0000}"/>
    <cellStyle name="常规 2 5 4 23 3" xfId="19599" xr:uid="{00000000-0005-0000-0000-00003D2C0000}"/>
    <cellStyle name="常规 2 5 4 23 4" xfId="19600" xr:uid="{00000000-0005-0000-0000-00003E2C0000}"/>
    <cellStyle name="常规 2 5 4 24" xfId="19601" xr:uid="{00000000-0005-0000-0000-00003F2C0000}"/>
    <cellStyle name="常规 2 5 4 24 2" xfId="19602" xr:uid="{00000000-0005-0000-0000-0000402C0000}"/>
    <cellStyle name="常规 2 5 4 24 3" xfId="19603" xr:uid="{00000000-0005-0000-0000-0000412C0000}"/>
    <cellStyle name="常规 2 5 4 24 4" xfId="19604" xr:uid="{00000000-0005-0000-0000-0000422C0000}"/>
    <cellStyle name="常规 2 5 4 25" xfId="19605" xr:uid="{00000000-0005-0000-0000-0000432C0000}"/>
    <cellStyle name="常规 2 5 4 25 2" xfId="19606" xr:uid="{00000000-0005-0000-0000-0000442C0000}"/>
    <cellStyle name="常规 2 5 4 25 3" xfId="19607" xr:uid="{00000000-0005-0000-0000-0000452C0000}"/>
    <cellStyle name="常规 2 5 4 25 4" xfId="19608" xr:uid="{00000000-0005-0000-0000-0000462C0000}"/>
    <cellStyle name="常规 2 5 4 26" xfId="19609" xr:uid="{00000000-0005-0000-0000-0000472C0000}"/>
    <cellStyle name="常规 2 5 4 26 2" xfId="19610" xr:uid="{00000000-0005-0000-0000-0000482C0000}"/>
    <cellStyle name="常规 2 5 4 26 3" xfId="19611" xr:uid="{00000000-0005-0000-0000-0000492C0000}"/>
    <cellStyle name="常规 2 5 4 26 4" xfId="19612" xr:uid="{00000000-0005-0000-0000-00004A2C0000}"/>
    <cellStyle name="常规 2 5 4 27" xfId="19613" xr:uid="{00000000-0005-0000-0000-00004B2C0000}"/>
    <cellStyle name="常规 2 5 4 27 2" xfId="19614" xr:uid="{00000000-0005-0000-0000-00004C2C0000}"/>
    <cellStyle name="常规 2 5 4 27 3" xfId="19615" xr:uid="{00000000-0005-0000-0000-00004D2C0000}"/>
    <cellStyle name="常规 2 5 4 27 4" xfId="19616" xr:uid="{00000000-0005-0000-0000-00004E2C0000}"/>
    <cellStyle name="常规 2 5 4 28" xfId="19617" xr:uid="{00000000-0005-0000-0000-00004F2C0000}"/>
    <cellStyle name="常规 2 5 4 28 2" xfId="19618" xr:uid="{00000000-0005-0000-0000-0000502C0000}"/>
    <cellStyle name="常规 2 5 4 28 3" xfId="19619" xr:uid="{00000000-0005-0000-0000-0000512C0000}"/>
    <cellStyle name="常规 2 5 4 28 4" xfId="19620" xr:uid="{00000000-0005-0000-0000-0000522C0000}"/>
    <cellStyle name="常规 2 5 4 29" xfId="19621" xr:uid="{00000000-0005-0000-0000-0000532C0000}"/>
    <cellStyle name="常规 2 5 4 3" xfId="3467" xr:uid="{00000000-0005-0000-0000-0000542C0000}"/>
    <cellStyle name="常规 2 5 4 3 2" xfId="11731" xr:uid="{00000000-0005-0000-0000-0000552C0000}"/>
    <cellStyle name="常规 2 5 4 3 3" xfId="19622" xr:uid="{00000000-0005-0000-0000-0000562C0000}"/>
    <cellStyle name="常规 2 5 4 3 4" xfId="19623" xr:uid="{00000000-0005-0000-0000-0000572C0000}"/>
    <cellStyle name="常规 2 5 4 30" xfId="19624" xr:uid="{00000000-0005-0000-0000-0000582C0000}"/>
    <cellStyle name="常规 2 5 4 31" xfId="19625" xr:uid="{00000000-0005-0000-0000-0000592C0000}"/>
    <cellStyle name="常规 2 5 4 4" xfId="11730" xr:uid="{00000000-0005-0000-0000-00005A2C0000}"/>
    <cellStyle name="常规 2 5 4 4 2" xfId="19626" xr:uid="{00000000-0005-0000-0000-00005B2C0000}"/>
    <cellStyle name="常规 2 5 4 4 3" xfId="19627" xr:uid="{00000000-0005-0000-0000-00005C2C0000}"/>
    <cellStyle name="常规 2 5 4 4 4" xfId="19628" xr:uid="{00000000-0005-0000-0000-00005D2C0000}"/>
    <cellStyle name="常规 2 5 4 5" xfId="19629" xr:uid="{00000000-0005-0000-0000-00005E2C0000}"/>
    <cellStyle name="常规 2 5 4 5 2" xfId="19630" xr:uid="{00000000-0005-0000-0000-00005F2C0000}"/>
    <cellStyle name="常规 2 5 4 5 3" xfId="19631" xr:uid="{00000000-0005-0000-0000-0000602C0000}"/>
    <cellStyle name="常规 2 5 4 5 4" xfId="19632" xr:uid="{00000000-0005-0000-0000-0000612C0000}"/>
    <cellStyle name="常规 2 5 4 6" xfId="19633" xr:uid="{00000000-0005-0000-0000-0000622C0000}"/>
    <cellStyle name="常规 2 5 4 6 2" xfId="19634" xr:uid="{00000000-0005-0000-0000-0000632C0000}"/>
    <cellStyle name="常规 2 5 4 6 3" xfId="19635" xr:uid="{00000000-0005-0000-0000-0000642C0000}"/>
    <cellStyle name="常规 2 5 4 6 4" xfId="19636" xr:uid="{00000000-0005-0000-0000-0000652C0000}"/>
    <cellStyle name="常规 2 5 4 7" xfId="19637" xr:uid="{00000000-0005-0000-0000-0000662C0000}"/>
    <cellStyle name="常规 2 5 4 7 2" xfId="19638" xr:uid="{00000000-0005-0000-0000-0000672C0000}"/>
    <cellStyle name="常规 2 5 4 7 3" xfId="19639" xr:uid="{00000000-0005-0000-0000-0000682C0000}"/>
    <cellStyle name="常规 2 5 4 7 4" xfId="19640" xr:uid="{00000000-0005-0000-0000-0000692C0000}"/>
    <cellStyle name="常规 2 5 4 8" xfId="19641" xr:uid="{00000000-0005-0000-0000-00006A2C0000}"/>
    <cellStyle name="常规 2 5 4 8 2" xfId="19642" xr:uid="{00000000-0005-0000-0000-00006B2C0000}"/>
    <cellStyle name="常规 2 5 4 8 3" xfId="19643" xr:uid="{00000000-0005-0000-0000-00006C2C0000}"/>
    <cellStyle name="常规 2 5 4 8 4" xfId="19644" xr:uid="{00000000-0005-0000-0000-00006D2C0000}"/>
    <cellStyle name="常规 2 5 4 9" xfId="19645" xr:uid="{00000000-0005-0000-0000-00006E2C0000}"/>
    <cellStyle name="常规 2 5 4 9 2" xfId="19646" xr:uid="{00000000-0005-0000-0000-00006F2C0000}"/>
    <cellStyle name="常规 2 5 4 9 3" xfId="19647" xr:uid="{00000000-0005-0000-0000-0000702C0000}"/>
    <cellStyle name="常规 2 5 4 9 4" xfId="19648" xr:uid="{00000000-0005-0000-0000-0000712C0000}"/>
    <cellStyle name="常规 2 5 40" xfId="19649" xr:uid="{00000000-0005-0000-0000-0000722C0000}"/>
    <cellStyle name="常规 2 5 40 2" xfId="19650" xr:uid="{00000000-0005-0000-0000-0000732C0000}"/>
    <cellStyle name="常规 2 5 40 3" xfId="19651" xr:uid="{00000000-0005-0000-0000-0000742C0000}"/>
    <cellStyle name="常规 2 5 40 4" xfId="19652" xr:uid="{00000000-0005-0000-0000-0000752C0000}"/>
    <cellStyle name="常规 2 5 41" xfId="19653" xr:uid="{00000000-0005-0000-0000-0000762C0000}"/>
    <cellStyle name="常规 2 5 41 2" xfId="19654" xr:uid="{00000000-0005-0000-0000-0000772C0000}"/>
    <cellStyle name="常规 2 5 41 3" xfId="19655" xr:uid="{00000000-0005-0000-0000-0000782C0000}"/>
    <cellStyle name="常规 2 5 41 4" xfId="19656" xr:uid="{00000000-0005-0000-0000-0000792C0000}"/>
    <cellStyle name="常规 2 5 42" xfId="19657" xr:uid="{00000000-0005-0000-0000-00007A2C0000}"/>
    <cellStyle name="常规 2 5 42 2" xfId="19658" xr:uid="{00000000-0005-0000-0000-00007B2C0000}"/>
    <cellStyle name="常规 2 5 42 3" xfId="19659" xr:uid="{00000000-0005-0000-0000-00007C2C0000}"/>
    <cellStyle name="常规 2 5 42 4" xfId="19660" xr:uid="{00000000-0005-0000-0000-00007D2C0000}"/>
    <cellStyle name="常规 2 5 43" xfId="19661" xr:uid="{00000000-0005-0000-0000-00007E2C0000}"/>
    <cellStyle name="常规 2 5 43 2" xfId="19662" xr:uid="{00000000-0005-0000-0000-00007F2C0000}"/>
    <cellStyle name="常规 2 5 43 3" xfId="19663" xr:uid="{00000000-0005-0000-0000-0000802C0000}"/>
    <cellStyle name="常规 2 5 43 4" xfId="19664" xr:uid="{00000000-0005-0000-0000-0000812C0000}"/>
    <cellStyle name="常规 2 5 44" xfId="19665" xr:uid="{00000000-0005-0000-0000-0000822C0000}"/>
    <cellStyle name="常规 2 5 44 2" xfId="19666" xr:uid="{00000000-0005-0000-0000-0000832C0000}"/>
    <cellStyle name="常规 2 5 44 3" xfId="19667" xr:uid="{00000000-0005-0000-0000-0000842C0000}"/>
    <cellStyle name="常规 2 5 44 4" xfId="19668" xr:uid="{00000000-0005-0000-0000-0000852C0000}"/>
    <cellStyle name="常规 2 5 45" xfId="19669" xr:uid="{00000000-0005-0000-0000-0000862C0000}"/>
    <cellStyle name="常规 2 5 45 2" xfId="19670" xr:uid="{00000000-0005-0000-0000-0000872C0000}"/>
    <cellStyle name="常规 2 5 45 3" xfId="19671" xr:uid="{00000000-0005-0000-0000-0000882C0000}"/>
    <cellStyle name="常规 2 5 45 4" xfId="19672" xr:uid="{00000000-0005-0000-0000-0000892C0000}"/>
    <cellStyle name="常规 2 5 46" xfId="19673" xr:uid="{00000000-0005-0000-0000-00008A2C0000}"/>
    <cellStyle name="常规 2 5 46 2" xfId="19674" xr:uid="{00000000-0005-0000-0000-00008B2C0000}"/>
    <cellStyle name="常规 2 5 46 3" xfId="19675" xr:uid="{00000000-0005-0000-0000-00008C2C0000}"/>
    <cellStyle name="常规 2 5 46 4" xfId="19676" xr:uid="{00000000-0005-0000-0000-00008D2C0000}"/>
    <cellStyle name="常规 2 5 47" xfId="19677" xr:uid="{00000000-0005-0000-0000-00008E2C0000}"/>
    <cellStyle name="常规 2 5 47 2" xfId="19678" xr:uid="{00000000-0005-0000-0000-00008F2C0000}"/>
    <cellStyle name="常规 2 5 47 3" xfId="19679" xr:uid="{00000000-0005-0000-0000-0000902C0000}"/>
    <cellStyle name="常规 2 5 47 4" xfId="19680" xr:uid="{00000000-0005-0000-0000-0000912C0000}"/>
    <cellStyle name="常规 2 5 48" xfId="19681" xr:uid="{00000000-0005-0000-0000-0000922C0000}"/>
    <cellStyle name="常规 2 5 48 2" xfId="19682" xr:uid="{00000000-0005-0000-0000-0000932C0000}"/>
    <cellStyle name="常规 2 5 48 3" xfId="19683" xr:uid="{00000000-0005-0000-0000-0000942C0000}"/>
    <cellStyle name="常规 2 5 48 4" xfId="19684" xr:uid="{00000000-0005-0000-0000-0000952C0000}"/>
    <cellStyle name="常规 2 5 49" xfId="19685" xr:uid="{00000000-0005-0000-0000-0000962C0000}"/>
    <cellStyle name="常规 2 5 49 2" xfId="19686" xr:uid="{00000000-0005-0000-0000-0000972C0000}"/>
    <cellStyle name="常规 2 5 49 3" xfId="19687" xr:uid="{00000000-0005-0000-0000-0000982C0000}"/>
    <cellStyle name="常规 2 5 49 4" xfId="19688" xr:uid="{00000000-0005-0000-0000-0000992C0000}"/>
    <cellStyle name="常规 2 5 5" xfId="3468" xr:uid="{00000000-0005-0000-0000-00009A2C0000}"/>
    <cellStyle name="常规 2 5 5 10" xfId="19689" xr:uid="{00000000-0005-0000-0000-00009B2C0000}"/>
    <cellStyle name="常规 2 5 5 10 2" xfId="19690" xr:uid="{00000000-0005-0000-0000-00009C2C0000}"/>
    <cellStyle name="常规 2 5 5 10 3" xfId="19691" xr:uid="{00000000-0005-0000-0000-00009D2C0000}"/>
    <cellStyle name="常规 2 5 5 10 4" xfId="19692" xr:uid="{00000000-0005-0000-0000-00009E2C0000}"/>
    <cellStyle name="常规 2 5 5 11" xfId="19693" xr:uid="{00000000-0005-0000-0000-00009F2C0000}"/>
    <cellStyle name="常规 2 5 5 12" xfId="19694" xr:uid="{00000000-0005-0000-0000-0000A02C0000}"/>
    <cellStyle name="常规 2 5 5 13" xfId="19695" xr:uid="{00000000-0005-0000-0000-0000A12C0000}"/>
    <cellStyle name="常规 2 5 5 2" xfId="3469" xr:uid="{00000000-0005-0000-0000-0000A22C0000}"/>
    <cellStyle name="常规 2 5 5 2 2" xfId="19696" xr:uid="{00000000-0005-0000-0000-0000A32C0000}"/>
    <cellStyle name="常规 2 5 5 2 3" xfId="19697" xr:uid="{00000000-0005-0000-0000-0000A42C0000}"/>
    <cellStyle name="常规 2 5 5 2 4" xfId="19698" xr:uid="{00000000-0005-0000-0000-0000A52C0000}"/>
    <cellStyle name="常规 2 5 5 3" xfId="3470" xr:uid="{00000000-0005-0000-0000-0000A62C0000}"/>
    <cellStyle name="常规 2 5 5 3 2" xfId="11733" xr:uid="{00000000-0005-0000-0000-0000A72C0000}"/>
    <cellStyle name="常规 2 5 5 3 3" xfId="19699" xr:uid="{00000000-0005-0000-0000-0000A82C0000}"/>
    <cellStyle name="常规 2 5 5 3 4" xfId="19700" xr:uid="{00000000-0005-0000-0000-0000A92C0000}"/>
    <cellStyle name="常规 2 5 5 4" xfId="11732" xr:uid="{00000000-0005-0000-0000-0000AA2C0000}"/>
    <cellStyle name="常规 2 5 5 4 2" xfId="19701" xr:uid="{00000000-0005-0000-0000-0000AB2C0000}"/>
    <cellStyle name="常规 2 5 5 4 3" xfId="19702" xr:uid="{00000000-0005-0000-0000-0000AC2C0000}"/>
    <cellStyle name="常规 2 5 5 4 4" xfId="19703" xr:uid="{00000000-0005-0000-0000-0000AD2C0000}"/>
    <cellStyle name="常规 2 5 5 5" xfId="19704" xr:uid="{00000000-0005-0000-0000-0000AE2C0000}"/>
    <cellStyle name="常规 2 5 5 5 2" xfId="19705" xr:uid="{00000000-0005-0000-0000-0000AF2C0000}"/>
    <cellStyle name="常规 2 5 5 5 3" xfId="19706" xr:uid="{00000000-0005-0000-0000-0000B02C0000}"/>
    <cellStyle name="常规 2 5 5 5 4" xfId="19707" xr:uid="{00000000-0005-0000-0000-0000B12C0000}"/>
    <cellStyle name="常规 2 5 5 6" xfId="19708" xr:uid="{00000000-0005-0000-0000-0000B22C0000}"/>
    <cellStyle name="常规 2 5 5 6 2" xfId="19709" xr:uid="{00000000-0005-0000-0000-0000B32C0000}"/>
    <cellStyle name="常规 2 5 5 6 3" xfId="19710" xr:uid="{00000000-0005-0000-0000-0000B42C0000}"/>
    <cellStyle name="常规 2 5 5 6 4" xfId="19711" xr:uid="{00000000-0005-0000-0000-0000B52C0000}"/>
    <cellStyle name="常规 2 5 5 7" xfId="19712" xr:uid="{00000000-0005-0000-0000-0000B62C0000}"/>
    <cellStyle name="常规 2 5 5 7 2" xfId="19713" xr:uid="{00000000-0005-0000-0000-0000B72C0000}"/>
    <cellStyle name="常规 2 5 5 7 3" xfId="19714" xr:uid="{00000000-0005-0000-0000-0000B82C0000}"/>
    <cellStyle name="常规 2 5 5 7 4" xfId="19715" xr:uid="{00000000-0005-0000-0000-0000B92C0000}"/>
    <cellStyle name="常规 2 5 5 8" xfId="19716" xr:uid="{00000000-0005-0000-0000-0000BA2C0000}"/>
    <cellStyle name="常规 2 5 5 8 2" xfId="19717" xr:uid="{00000000-0005-0000-0000-0000BB2C0000}"/>
    <cellStyle name="常规 2 5 5 8 3" xfId="19718" xr:uid="{00000000-0005-0000-0000-0000BC2C0000}"/>
    <cellStyle name="常规 2 5 5 8 4" xfId="19719" xr:uid="{00000000-0005-0000-0000-0000BD2C0000}"/>
    <cellStyle name="常规 2 5 5 9" xfId="19720" xr:uid="{00000000-0005-0000-0000-0000BE2C0000}"/>
    <cellStyle name="常规 2 5 5 9 2" xfId="19721" xr:uid="{00000000-0005-0000-0000-0000BF2C0000}"/>
    <cellStyle name="常规 2 5 5 9 3" xfId="19722" xr:uid="{00000000-0005-0000-0000-0000C02C0000}"/>
    <cellStyle name="常规 2 5 5 9 4" xfId="19723" xr:uid="{00000000-0005-0000-0000-0000C12C0000}"/>
    <cellStyle name="常规 2 5 50" xfId="19724" xr:uid="{00000000-0005-0000-0000-0000C22C0000}"/>
    <cellStyle name="常规 2 5 50 2" xfId="19725" xr:uid="{00000000-0005-0000-0000-0000C32C0000}"/>
    <cellStyle name="常规 2 5 50 3" xfId="19726" xr:uid="{00000000-0005-0000-0000-0000C42C0000}"/>
    <cellStyle name="常规 2 5 50 4" xfId="19727" xr:uid="{00000000-0005-0000-0000-0000C52C0000}"/>
    <cellStyle name="常规 2 5 51" xfId="19728" xr:uid="{00000000-0005-0000-0000-0000C62C0000}"/>
    <cellStyle name="常规 2 5 51 2" xfId="19729" xr:uid="{00000000-0005-0000-0000-0000C72C0000}"/>
    <cellStyle name="常规 2 5 51 3" xfId="19730" xr:uid="{00000000-0005-0000-0000-0000C82C0000}"/>
    <cellStyle name="常规 2 5 51 4" xfId="19731" xr:uid="{00000000-0005-0000-0000-0000C92C0000}"/>
    <cellStyle name="常规 2 5 52" xfId="19732" xr:uid="{00000000-0005-0000-0000-0000CA2C0000}"/>
    <cellStyle name="常规 2 5 52 2" xfId="19733" xr:uid="{00000000-0005-0000-0000-0000CB2C0000}"/>
    <cellStyle name="常规 2 5 52 3" xfId="19734" xr:uid="{00000000-0005-0000-0000-0000CC2C0000}"/>
    <cellStyle name="常规 2 5 52 4" xfId="19735" xr:uid="{00000000-0005-0000-0000-0000CD2C0000}"/>
    <cellStyle name="常规 2 5 53" xfId="19736" xr:uid="{00000000-0005-0000-0000-0000CE2C0000}"/>
    <cellStyle name="常规 2 5 53 2" xfId="19737" xr:uid="{00000000-0005-0000-0000-0000CF2C0000}"/>
    <cellStyle name="常规 2 5 53 3" xfId="19738" xr:uid="{00000000-0005-0000-0000-0000D02C0000}"/>
    <cellStyle name="常规 2 5 53 4" xfId="19739" xr:uid="{00000000-0005-0000-0000-0000D12C0000}"/>
    <cellStyle name="常规 2 5 54" xfId="19740" xr:uid="{00000000-0005-0000-0000-0000D22C0000}"/>
    <cellStyle name="常规 2 5 54 2" xfId="19741" xr:uid="{00000000-0005-0000-0000-0000D32C0000}"/>
    <cellStyle name="常规 2 5 54 3" xfId="19742" xr:uid="{00000000-0005-0000-0000-0000D42C0000}"/>
    <cellStyle name="常规 2 5 54 4" xfId="19743" xr:uid="{00000000-0005-0000-0000-0000D52C0000}"/>
    <cellStyle name="常规 2 5 55" xfId="19744" xr:uid="{00000000-0005-0000-0000-0000D62C0000}"/>
    <cellStyle name="常规 2 5 55 2" xfId="19745" xr:uid="{00000000-0005-0000-0000-0000D72C0000}"/>
    <cellStyle name="常规 2 5 55 3" xfId="19746" xr:uid="{00000000-0005-0000-0000-0000D82C0000}"/>
    <cellStyle name="常规 2 5 55 4" xfId="19747" xr:uid="{00000000-0005-0000-0000-0000D92C0000}"/>
    <cellStyle name="常规 2 5 56" xfId="19748" xr:uid="{00000000-0005-0000-0000-0000DA2C0000}"/>
    <cellStyle name="常规 2 5 56 2" xfId="19749" xr:uid="{00000000-0005-0000-0000-0000DB2C0000}"/>
    <cellStyle name="常规 2 5 56 3" xfId="19750" xr:uid="{00000000-0005-0000-0000-0000DC2C0000}"/>
    <cellStyle name="常规 2 5 56 4" xfId="19751" xr:uid="{00000000-0005-0000-0000-0000DD2C0000}"/>
    <cellStyle name="常规 2 5 57" xfId="19752" xr:uid="{00000000-0005-0000-0000-0000DE2C0000}"/>
    <cellStyle name="常规 2 5 57 2" xfId="19753" xr:uid="{00000000-0005-0000-0000-0000DF2C0000}"/>
    <cellStyle name="常规 2 5 57 3" xfId="19754" xr:uid="{00000000-0005-0000-0000-0000E02C0000}"/>
    <cellStyle name="常规 2 5 57 4" xfId="19755" xr:uid="{00000000-0005-0000-0000-0000E12C0000}"/>
    <cellStyle name="常规 2 5 58" xfId="19756" xr:uid="{00000000-0005-0000-0000-0000E22C0000}"/>
    <cellStyle name="常规 2 5 58 2" xfId="19757" xr:uid="{00000000-0005-0000-0000-0000E32C0000}"/>
    <cellStyle name="常规 2 5 58 3" xfId="19758" xr:uid="{00000000-0005-0000-0000-0000E42C0000}"/>
    <cellStyle name="常规 2 5 58 4" xfId="19759" xr:uid="{00000000-0005-0000-0000-0000E52C0000}"/>
    <cellStyle name="常规 2 5 59" xfId="19760" xr:uid="{00000000-0005-0000-0000-0000E62C0000}"/>
    <cellStyle name="常规 2 5 59 2" xfId="19761" xr:uid="{00000000-0005-0000-0000-0000E72C0000}"/>
    <cellStyle name="常规 2 5 59 3" xfId="19762" xr:uid="{00000000-0005-0000-0000-0000E82C0000}"/>
    <cellStyle name="常规 2 5 59 4" xfId="19763" xr:uid="{00000000-0005-0000-0000-0000E92C0000}"/>
    <cellStyle name="常规 2 5 6" xfId="3471" xr:uid="{00000000-0005-0000-0000-0000EA2C0000}"/>
    <cellStyle name="常规 2 5 6 2" xfId="19764" xr:uid="{00000000-0005-0000-0000-0000EB2C0000}"/>
    <cellStyle name="常规 2 5 6 3" xfId="19765" xr:uid="{00000000-0005-0000-0000-0000EC2C0000}"/>
    <cellStyle name="常规 2 5 6 4" xfId="19766" xr:uid="{00000000-0005-0000-0000-0000ED2C0000}"/>
    <cellStyle name="常规 2 5 60" xfId="19767" xr:uid="{00000000-0005-0000-0000-0000EE2C0000}"/>
    <cellStyle name="常规 2 5 60 2" xfId="19768" xr:uid="{00000000-0005-0000-0000-0000EF2C0000}"/>
    <cellStyle name="常规 2 5 60 3" xfId="19769" xr:uid="{00000000-0005-0000-0000-0000F02C0000}"/>
    <cellStyle name="常规 2 5 60 4" xfId="19770" xr:uid="{00000000-0005-0000-0000-0000F12C0000}"/>
    <cellStyle name="常规 2 5 61" xfId="19771" xr:uid="{00000000-0005-0000-0000-0000F22C0000}"/>
    <cellStyle name="常规 2 5 61 2" xfId="19772" xr:uid="{00000000-0005-0000-0000-0000F32C0000}"/>
    <cellStyle name="常规 2 5 61 3" xfId="19773" xr:uid="{00000000-0005-0000-0000-0000F42C0000}"/>
    <cellStyle name="常规 2 5 61 4" xfId="19774" xr:uid="{00000000-0005-0000-0000-0000F52C0000}"/>
    <cellStyle name="常规 2 5 62" xfId="19775" xr:uid="{00000000-0005-0000-0000-0000F62C0000}"/>
    <cellStyle name="常规 2 5 62 2" xfId="19776" xr:uid="{00000000-0005-0000-0000-0000F72C0000}"/>
    <cellStyle name="常规 2 5 62 3" xfId="19777" xr:uid="{00000000-0005-0000-0000-0000F82C0000}"/>
    <cellStyle name="常规 2 5 62 4" xfId="19778" xr:uid="{00000000-0005-0000-0000-0000F92C0000}"/>
    <cellStyle name="常规 2 5 63" xfId="19779" xr:uid="{00000000-0005-0000-0000-0000FA2C0000}"/>
    <cellStyle name="常规 2 5 63 2" xfId="19780" xr:uid="{00000000-0005-0000-0000-0000FB2C0000}"/>
    <cellStyle name="常规 2 5 63 3" xfId="19781" xr:uid="{00000000-0005-0000-0000-0000FC2C0000}"/>
    <cellStyle name="常规 2 5 63 4" xfId="19782" xr:uid="{00000000-0005-0000-0000-0000FD2C0000}"/>
    <cellStyle name="常规 2 5 64" xfId="19783" xr:uid="{00000000-0005-0000-0000-0000FE2C0000}"/>
    <cellStyle name="常规 2 5 64 2" xfId="19784" xr:uid="{00000000-0005-0000-0000-0000FF2C0000}"/>
    <cellStyle name="常规 2 5 64 3" xfId="19785" xr:uid="{00000000-0005-0000-0000-0000002D0000}"/>
    <cellStyle name="常规 2 5 64 4" xfId="19786" xr:uid="{00000000-0005-0000-0000-0000012D0000}"/>
    <cellStyle name="常规 2 5 65" xfId="19787" xr:uid="{00000000-0005-0000-0000-0000022D0000}"/>
    <cellStyle name="常规 2 5 66" xfId="19788" xr:uid="{00000000-0005-0000-0000-0000032D0000}"/>
    <cellStyle name="常规 2 5 67" xfId="19789" xr:uid="{00000000-0005-0000-0000-0000042D0000}"/>
    <cellStyle name="常规 2 5 68" xfId="28085" xr:uid="{00000000-0005-0000-0000-0000052D0000}"/>
    <cellStyle name="常规 2 5 7" xfId="19790" xr:uid="{00000000-0005-0000-0000-0000062D0000}"/>
    <cellStyle name="常规 2 5 7 2" xfId="19791" xr:uid="{00000000-0005-0000-0000-0000072D0000}"/>
    <cellStyle name="常规 2 5 7 3" xfId="19792" xr:uid="{00000000-0005-0000-0000-0000082D0000}"/>
    <cellStyle name="常规 2 5 7 4" xfId="19793" xr:uid="{00000000-0005-0000-0000-0000092D0000}"/>
    <cellStyle name="常规 2 5 8" xfId="19794" xr:uid="{00000000-0005-0000-0000-00000A2D0000}"/>
    <cellStyle name="常规 2 5 8 2" xfId="19795" xr:uid="{00000000-0005-0000-0000-00000B2D0000}"/>
    <cellStyle name="常规 2 5 8 3" xfId="19796" xr:uid="{00000000-0005-0000-0000-00000C2D0000}"/>
    <cellStyle name="常规 2 5 8 4" xfId="19797" xr:uid="{00000000-0005-0000-0000-00000D2D0000}"/>
    <cellStyle name="常规 2 5 9" xfId="19798" xr:uid="{00000000-0005-0000-0000-00000E2D0000}"/>
    <cellStyle name="常规 2 5 9 2" xfId="19799" xr:uid="{00000000-0005-0000-0000-00000F2D0000}"/>
    <cellStyle name="常规 2 5 9 3" xfId="19800" xr:uid="{00000000-0005-0000-0000-0000102D0000}"/>
    <cellStyle name="常规 2 5 9 4" xfId="19801" xr:uid="{00000000-0005-0000-0000-0000112D0000}"/>
    <cellStyle name="常规 2 5_06烟台" xfId="19802" xr:uid="{00000000-0005-0000-0000-0000122D0000}"/>
    <cellStyle name="常规 2 50" xfId="19803" xr:uid="{00000000-0005-0000-0000-0000132D0000}"/>
    <cellStyle name="常规 2 50 2" xfId="19804" xr:uid="{00000000-0005-0000-0000-0000142D0000}"/>
    <cellStyle name="常规 2 50 3" xfId="19805" xr:uid="{00000000-0005-0000-0000-0000152D0000}"/>
    <cellStyle name="常规 2 50 4" xfId="19806" xr:uid="{00000000-0005-0000-0000-0000162D0000}"/>
    <cellStyle name="常规 2 51" xfId="19807" xr:uid="{00000000-0005-0000-0000-0000172D0000}"/>
    <cellStyle name="常规 2 52" xfId="19808" xr:uid="{00000000-0005-0000-0000-0000182D0000}"/>
    <cellStyle name="常规 2 53" xfId="19809" xr:uid="{00000000-0005-0000-0000-0000192D0000}"/>
    <cellStyle name="常规 2 54" xfId="19810" xr:uid="{00000000-0005-0000-0000-00001A2D0000}"/>
    <cellStyle name="常规 2 55" xfId="19811" xr:uid="{00000000-0005-0000-0000-00001B2D0000}"/>
    <cellStyle name="常规 2 56" xfId="19812" xr:uid="{00000000-0005-0000-0000-00001C2D0000}"/>
    <cellStyle name="常规 2 57" xfId="19813" xr:uid="{00000000-0005-0000-0000-00001D2D0000}"/>
    <cellStyle name="常规 2 57 2" xfId="19814" xr:uid="{00000000-0005-0000-0000-00001E2D0000}"/>
    <cellStyle name="常规 2 58" xfId="19815" xr:uid="{00000000-0005-0000-0000-00001F2D0000}"/>
    <cellStyle name="常规 2 59" xfId="19816" xr:uid="{00000000-0005-0000-0000-0000202D0000}"/>
    <cellStyle name="常规 2 6" xfId="113" xr:uid="{00000000-0005-0000-0000-0000212D0000}"/>
    <cellStyle name="常规 2 6 10" xfId="19817" xr:uid="{00000000-0005-0000-0000-0000222D0000}"/>
    <cellStyle name="常规 2 6 10 2" xfId="19818" xr:uid="{00000000-0005-0000-0000-0000232D0000}"/>
    <cellStyle name="常规 2 6 10 3" xfId="19819" xr:uid="{00000000-0005-0000-0000-0000242D0000}"/>
    <cellStyle name="常规 2 6 10 4" xfId="19820" xr:uid="{00000000-0005-0000-0000-0000252D0000}"/>
    <cellStyle name="常规 2 6 11" xfId="19821" xr:uid="{00000000-0005-0000-0000-0000262D0000}"/>
    <cellStyle name="常规 2 6 11 2" xfId="19822" xr:uid="{00000000-0005-0000-0000-0000272D0000}"/>
    <cellStyle name="常规 2 6 11 3" xfId="19823" xr:uid="{00000000-0005-0000-0000-0000282D0000}"/>
    <cellStyle name="常规 2 6 11 4" xfId="19824" xr:uid="{00000000-0005-0000-0000-0000292D0000}"/>
    <cellStyle name="常规 2 6 12" xfId="19825" xr:uid="{00000000-0005-0000-0000-00002A2D0000}"/>
    <cellStyle name="常规 2 6 12 2" xfId="19826" xr:uid="{00000000-0005-0000-0000-00002B2D0000}"/>
    <cellStyle name="常规 2 6 12 3" xfId="19827" xr:uid="{00000000-0005-0000-0000-00002C2D0000}"/>
    <cellStyle name="常规 2 6 12 4" xfId="19828" xr:uid="{00000000-0005-0000-0000-00002D2D0000}"/>
    <cellStyle name="常规 2 6 13" xfId="19829" xr:uid="{00000000-0005-0000-0000-00002E2D0000}"/>
    <cellStyle name="常规 2 6 13 2" xfId="19830" xr:uid="{00000000-0005-0000-0000-00002F2D0000}"/>
    <cellStyle name="常规 2 6 13 3" xfId="19831" xr:uid="{00000000-0005-0000-0000-0000302D0000}"/>
    <cellStyle name="常规 2 6 13 4" xfId="19832" xr:uid="{00000000-0005-0000-0000-0000312D0000}"/>
    <cellStyle name="常规 2 6 14" xfId="19833" xr:uid="{00000000-0005-0000-0000-0000322D0000}"/>
    <cellStyle name="常规 2 6 14 2" xfId="19834" xr:uid="{00000000-0005-0000-0000-0000332D0000}"/>
    <cellStyle name="常规 2 6 14 3" xfId="19835" xr:uid="{00000000-0005-0000-0000-0000342D0000}"/>
    <cellStyle name="常规 2 6 14 4" xfId="19836" xr:uid="{00000000-0005-0000-0000-0000352D0000}"/>
    <cellStyle name="常规 2 6 15" xfId="19837" xr:uid="{00000000-0005-0000-0000-0000362D0000}"/>
    <cellStyle name="常规 2 6 15 2" xfId="19838" xr:uid="{00000000-0005-0000-0000-0000372D0000}"/>
    <cellStyle name="常规 2 6 15 3" xfId="19839" xr:uid="{00000000-0005-0000-0000-0000382D0000}"/>
    <cellStyle name="常规 2 6 15 4" xfId="19840" xr:uid="{00000000-0005-0000-0000-0000392D0000}"/>
    <cellStyle name="常规 2 6 16" xfId="19841" xr:uid="{00000000-0005-0000-0000-00003A2D0000}"/>
    <cellStyle name="常规 2 6 16 2" xfId="19842" xr:uid="{00000000-0005-0000-0000-00003B2D0000}"/>
    <cellStyle name="常规 2 6 16 3" xfId="19843" xr:uid="{00000000-0005-0000-0000-00003C2D0000}"/>
    <cellStyle name="常规 2 6 16 4" xfId="19844" xr:uid="{00000000-0005-0000-0000-00003D2D0000}"/>
    <cellStyle name="常规 2 6 17" xfId="19845" xr:uid="{00000000-0005-0000-0000-00003E2D0000}"/>
    <cellStyle name="常规 2 6 17 2" xfId="19846" xr:uid="{00000000-0005-0000-0000-00003F2D0000}"/>
    <cellStyle name="常规 2 6 17 3" xfId="19847" xr:uid="{00000000-0005-0000-0000-0000402D0000}"/>
    <cellStyle name="常规 2 6 17 4" xfId="19848" xr:uid="{00000000-0005-0000-0000-0000412D0000}"/>
    <cellStyle name="常规 2 6 18" xfId="19849" xr:uid="{00000000-0005-0000-0000-0000422D0000}"/>
    <cellStyle name="常规 2 6 18 2" xfId="19850" xr:uid="{00000000-0005-0000-0000-0000432D0000}"/>
    <cellStyle name="常规 2 6 18 3" xfId="19851" xr:uid="{00000000-0005-0000-0000-0000442D0000}"/>
    <cellStyle name="常规 2 6 18 4" xfId="19852" xr:uid="{00000000-0005-0000-0000-0000452D0000}"/>
    <cellStyle name="常规 2 6 19" xfId="19853" xr:uid="{00000000-0005-0000-0000-0000462D0000}"/>
    <cellStyle name="常规 2 6 19 2" xfId="19854" xr:uid="{00000000-0005-0000-0000-0000472D0000}"/>
    <cellStyle name="常规 2 6 19 3" xfId="19855" xr:uid="{00000000-0005-0000-0000-0000482D0000}"/>
    <cellStyle name="常规 2 6 19 4" xfId="19856" xr:uid="{00000000-0005-0000-0000-0000492D0000}"/>
    <cellStyle name="常规 2 6 2" xfId="365" xr:uid="{00000000-0005-0000-0000-00004A2D0000}"/>
    <cellStyle name="常规 2 6 2 10" xfId="19857" xr:uid="{00000000-0005-0000-0000-00004B2D0000}"/>
    <cellStyle name="常规 2 6 2 10 2" xfId="19858" xr:uid="{00000000-0005-0000-0000-00004C2D0000}"/>
    <cellStyle name="常规 2 6 2 10 3" xfId="19859" xr:uid="{00000000-0005-0000-0000-00004D2D0000}"/>
    <cellStyle name="常规 2 6 2 10 4" xfId="19860" xr:uid="{00000000-0005-0000-0000-00004E2D0000}"/>
    <cellStyle name="常规 2 6 2 11" xfId="19861" xr:uid="{00000000-0005-0000-0000-00004F2D0000}"/>
    <cellStyle name="常规 2 6 2 11 2" xfId="19862" xr:uid="{00000000-0005-0000-0000-0000502D0000}"/>
    <cellStyle name="常规 2 6 2 11 3" xfId="19863" xr:uid="{00000000-0005-0000-0000-0000512D0000}"/>
    <cellStyle name="常规 2 6 2 11 4" xfId="19864" xr:uid="{00000000-0005-0000-0000-0000522D0000}"/>
    <cellStyle name="常规 2 6 2 12" xfId="19865" xr:uid="{00000000-0005-0000-0000-0000532D0000}"/>
    <cellStyle name="常规 2 6 2 12 2" xfId="19866" xr:uid="{00000000-0005-0000-0000-0000542D0000}"/>
    <cellStyle name="常规 2 6 2 12 3" xfId="19867" xr:uid="{00000000-0005-0000-0000-0000552D0000}"/>
    <cellStyle name="常规 2 6 2 12 4" xfId="19868" xr:uid="{00000000-0005-0000-0000-0000562D0000}"/>
    <cellStyle name="常规 2 6 2 13" xfId="19869" xr:uid="{00000000-0005-0000-0000-0000572D0000}"/>
    <cellStyle name="常规 2 6 2 13 2" xfId="19870" xr:uid="{00000000-0005-0000-0000-0000582D0000}"/>
    <cellStyle name="常规 2 6 2 13 3" xfId="19871" xr:uid="{00000000-0005-0000-0000-0000592D0000}"/>
    <cellStyle name="常规 2 6 2 13 4" xfId="19872" xr:uid="{00000000-0005-0000-0000-00005A2D0000}"/>
    <cellStyle name="常规 2 6 2 14" xfId="19873" xr:uid="{00000000-0005-0000-0000-00005B2D0000}"/>
    <cellStyle name="常规 2 6 2 14 2" xfId="19874" xr:uid="{00000000-0005-0000-0000-00005C2D0000}"/>
    <cellStyle name="常规 2 6 2 14 3" xfId="19875" xr:uid="{00000000-0005-0000-0000-00005D2D0000}"/>
    <cellStyle name="常规 2 6 2 14 4" xfId="19876" xr:uid="{00000000-0005-0000-0000-00005E2D0000}"/>
    <cellStyle name="常规 2 6 2 15" xfId="19877" xr:uid="{00000000-0005-0000-0000-00005F2D0000}"/>
    <cellStyle name="常规 2 6 2 15 2" xfId="19878" xr:uid="{00000000-0005-0000-0000-0000602D0000}"/>
    <cellStyle name="常规 2 6 2 15 3" xfId="19879" xr:uid="{00000000-0005-0000-0000-0000612D0000}"/>
    <cellStyle name="常规 2 6 2 15 4" xfId="19880" xr:uid="{00000000-0005-0000-0000-0000622D0000}"/>
    <cellStyle name="常规 2 6 2 16" xfId="19881" xr:uid="{00000000-0005-0000-0000-0000632D0000}"/>
    <cellStyle name="常规 2 6 2 16 2" xfId="19882" xr:uid="{00000000-0005-0000-0000-0000642D0000}"/>
    <cellStyle name="常规 2 6 2 16 3" xfId="19883" xr:uid="{00000000-0005-0000-0000-0000652D0000}"/>
    <cellStyle name="常规 2 6 2 16 4" xfId="19884" xr:uid="{00000000-0005-0000-0000-0000662D0000}"/>
    <cellStyle name="常规 2 6 2 17" xfId="19885" xr:uid="{00000000-0005-0000-0000-0000672D0000}"/>
    <cellStyle name="常规 2 6 2 17 2" xfId="19886" xr:uid="{00000000-0005-0000-0000-0000682D0000}"/>
    <cellStyle name="常规 2 6 2 17 3" xfId="19887" xr:uid="{00000000-0005-0000-0000-0000692D0000}"/>
    <cellStyle name="常规 2 6 2 17 4" xfId="19888" xr:uid="{00000000-0005-0000-0000-00006A2D0000}"/>
    <cellStyle name="常规 2 6 2 18" xfId="19889" xr:uid="{00000000-0005-0000-0000-00006B2D0000}"/>
    <cellStyle name="常规 2 6 2 18 2" xfId="19890" xr:uid="{00000000-0005-0000-0000-00006C2D0000}"/>
    <cellStyle name="常规 2 6 2 18 3" xfId="19891" xr:uid="{00000000-0005-0000-0000-00006D2D0000}"/>
    <cellStyle name="常规 2 6 2 18 4" xfId="19892" xr:uid="{00000000-0005-0000-0000-00006E2D0000}"/>
    <cellStyle name="常规 2 6 2 19" xfId="19893" xr:uid="{00000000-0005-0000-0000-00006F2D0000}"/>
    <cellStyle name="常规 2 6 2 19 2" xfId="19894" xr:uid="{00000000-0005-0000-0000-0000702D0000}"/>
    <cellStyle name="常规 2 6 2 19 3" xfId="19895" xr:uid="{00000000-0005-0000-0000-0000712D0000}"/>
    <cellStyle name="常规 2 6 2 19 4" xfId="19896" xr:uid="{00000000-0005-0000-0000-0000722D0000}"/>
    <cellStyle name="常规 2 6 2 2" xfId="3472" xr:uid="{00000000-0005-0000-0000-0000732D0000}"/>
    <cellStyle name="常规 2 6 2 2 10" xfId="19897" xr:uid="{00000000-0005-0000-0000-0000742D0000}"/>
    <cellStyle name="常规 2 6 2 2 10 2" xfId="19898" xr:uid="{00000000-0005-0000-0000-0000752D0000}"/>
    <cellStyle name="常规 2 6 2 2 10 3" xfId="19899" xr:uid="{00000000-0005-0000-0000-0000762D0000}"/>
    <cellStyle name="常规 2 6 2 2 10 4" xfId="19900" xr:uid="{00000000-0005-0000-0000-0000772D0000}"/>
    <cellStyle name="常规 2 6 2 2 11" xfId="19901" xr:uid="{00000000-0005-0000-0000-0000782D0000}"/>
    <cellStyle name="常规 2 6 2 2 11 2" xfId="19902" xr:uid="{00000000-0005-0000-0000-0000792D0000}"/>
    <cellStyle name="常规 2 6 2 2 11 3" xfId="19903" xr:uid="{00000000-0005-0000-0000-00007A2D0000}"/>
    <cellStyle name="常规 2 6 2 2 11 4" xfId="19904" xr:uid="{00000000-0005-0000-0000-00007B2D0000}"/>
    <cellStyle name="常规 2 6 2 2 12" xfId="19905" xr:uid="{00000000-0005-0000-0000-00007C2D0000}"/>
    <cellStyle name="常规 2 6 2 2 12 2" xfId="19906" xr:uid="{00000000-0005-0000-0000-00007D2D0000}"/>
    <cellStyle name="常规 2 6 2 2 12 3" xfId="19907" xr:uid="{00000000-0005-0000-0000-00007E2D0000}"/>
    <cellStyle name="常规 2 6 2 2 12 4" xfId="19908" xr:uid="{00000000-0005-0000-0000-00007F2D0000}"/>
    <cellStyle name="常规 2 6 2 2 13" xfId="19909" xr:uid="{00000000-0005-0000-0000-0000802D0000}"/>
    <cellStyle name="常规 2 6 2 2 13 2" xfId="19910" xr:uid="{00000000-0005-0000-0000-0000812D0000}"/>
    <cellStyle name="常规 2 6 2 2 13 3" xfId="19911" xr:uid="{00000000-0005-0000-0000-0000822D0000}"/>
    <cellStyle name="常规 2 6 2 2 13 4" xfId="19912" xr:uid="{00000000-0005-0000-0000-0000832D0000}"/>
    <cellStyle name="常规 2 6 2 2 14" xfId="19913" xr:uid="{00000000-0005-0000-0000-0000842D0000}"/>
    <cellStyle name="常规 2 6 2 2 14 2" xfId="19914" xr:uid="{00000000-0005-0000-0000-0000852D0000}"/>
    <cellStyle name="常规 2 6 2 2 14 3" xfId="19915" xr:uid="{00000000-0005-0000-0000-0000862D0000}"/>
    <cellStyle name="常规 2 6 2 2 14 4" xfId="19916" xr:uid="{00000000-0005-0000-0000-0000872D0000}"/>
    <cellStyle name="常规 2 6 2 2 15" xfId="19917" xr:uid="{00000000-0005-0000-0000-0000882D0000}"/>
    <cellStyle name="常规 2 6 2 2 15 2" xfId="19918" xr:uid="{00000000-0005-0000-0000-0000892D0000}"/>
    <cellStyle name="常规 2 6 2 2 15 3" xfId="19919" xr:uid="{00000000-0005-0000-0000-00008A2D0000}"/>
    <cellStyle name="常规 2 6 2 2 15 4" xfId="19920" xr:uid="{00000000-0005-0000-0000-00008B2D0000}"/>
    <cellStyle name="常规 2 6 2 2 16" xfId="19921" xr:uid="{00000000-0005-0000-0000-00008C2D0000}"/>
    <cellStyle name="常规 2 6 2 2 16 2" xfId="19922" xr:uid="{00000000-0005-0000-0000-00008D2D0000}"/>
    <cellStyle name="常规 2 6 2 2 16 3" xfId="19923" xr:uid="{00000000-0005-0000-0000-00008E2D0000}"/>
    <cellStyle name="常规 2 6 2 2 16 4" xfId="19924" xr:uid="{00000000-0005-0000-0000-00008F2D0000}"/>
    <cellStyle name="常规 2 6 2 2 17" xfId="19925" xr:uid="{00000000-0005-0000-0000-0000902D0000}"/>
    <cellStyle name="常规 2 6 2 2 18" xfId="19926" xr:uid="{00000000-0005-0000-0000-0000912D0000}"/>
    <cellStyle name="常规 2 6 2 2 19" xfId="19927" xr:uid="{00000000-0005-0000-0000-0000922D0000}"/>
    <cellStyle name="常规 2 6 2 2 2" xfId="3473" xr:uid="{00000000-0005-0000-0000-0000932D0000}"/>
    <cellStyle name="常规 2 6 2 2 2 2" xfId="3474" xr:uid="{00000000-0005-0000-0000-0000942D0000}"/>
    <cellStyle name="常规 2 6 2 2 2 3" xfId="3475" xr:uid="{00000000-0005-0000-0000-0000952D0000}"/>
    <cellStyle name="常规 2 6 2 2 2 3 2" xfId="11736" xr:uid="{00000000-0005-0000-0000-0000962D0000}"/>
    <cellStyle name="常规 2 6 2 2 2 4" xfId="11735" xr:uid="{00000000-0005-0000-0000-0000972D0000}"/>
    <cellStyle name="常规 2 6 2 2 20" xfId="28089" xr:uid="{00000000-0005-0000-0000-0000982D0000}"/>
    <cellStyle name="常规 2 6 2 2 3" xfId="3476" xr:uid="{00000000-0005-0000-0000-0000992D0000}"/>
    <cellStyle name="常规 2 6 2 2 3 2" xfId="19928" xr:uid="{00000000-0005-0000-0000-00009A2D0000}"/>
    <cellStyle name="常规 2 6 2 2 3 3" xfId="19929" xr:uid="{00000000-0005-0000-0000-00009B2D0000}"/>
    <cellStyle name="常规 2 6 2 2 3 4" xfId="19930" xr:uid="{00000000-0005-0000-0000-00009C2D0000}"/>
    <cellStyle name="常规 2 6 2 2 4" xfId="3477" xr:uid="{00000000-0005-0000-0000-00009D2D0000}"/>
    <cellStyle name="常规 2 6 2 2 4 2" xfId="11737" xr:uid="{00000000-0005-0000-0000-00009E2D0000}"/>
    <cellStyle name="常规 2 6 2 2 4 3" xfId="19931" xr:uid="{00000000-0005-0000-0000-00009F2D0000}"/>
    <cellStyle name="常规 2 6 2 2 4 4" xfId="19932" xr:uid="{00000000-0005-0000-0000-0000A02D0000}"/>
    <cellStyle name="常规 2 6 2 2 5" xfId="11734" xr:uid="{00000000-0005-0000-0000-0000A12D0000}"/>
    <cellStyle name="常规 2 6 2 2 5 2" xfId="19933" xr:uid="{00000000-0005-0000-0000-0000A22D0000}"/>
    <cellStyle name="常规 2 6 2 2 5 3" xfId="19934" xr:uid="{00000000-0005-0000-0000-0000A32D0000}"/>
    <cellStyle name="常规 2 6 2 2 5 4" xfId="19935" xr:uid="{00000000-0005-0000-0000-0000A42D0000}"/>
    <cellStyle name="常规 2 6 2 2 6" xfId="19936" xr:uid="{00000000-0005-0000-0000-0000A52D0000}"/>
    <cellStyle name="常规 2 6 2 2 6 2" xfId="19937" xr:uid="{00000000-0005-0000-0000-0000A62D0000}"/>
    <cellStyle name="常规 2 6 2 2 6 3" xfId="19938" xr:uid="{00000000-0005-0000-0000-0000A72D0000}"/>
    <cellStyle name="常规 2 6 2 2 6 4" xfId="19939" xr:uid="{00000000-0005-0000-0000-0000A82D0000}"/>
    <cellStyle name="常规 2 6 2 2 7" xfId="19940" xr:uid="{00000000-0005-0000-0000-0000A92D0000}"/>
    <cellStyle name="常规 2 6 2 2 7 2" xfId="19941" xr:uid="{00000000-0005-0000-0000-0000AA2D0000}"/>
    <cellStyle name="常规 2 6 2 2 7 3" xfId="19942" xr:uid="{00000000-0005-0000-0000-0000AB2D0000}"/>
    <cellStyle name="常规 2 6 2 2 7 4" xfId="19943" xr:uid="{00000000-0005-0000-0000-0000AC2D0000}"/>
    <cellStyle name="常规 2 6 2 2 8" xfId="19944" xr:uid="{00000000-0005-0000-0000-0000AD2D0000}"/>
    <cellStyle name="常规 2 6 2 2 8 2" xfId="19945" xr:uid="{00000000-0005-0000-0000-0000AE2D0000}"/>
    <cellStyle name="常规 2 6 2 2 8 3" xfId="19946" xr:uid="{00000000-0005-0000-0000-0000AF2D0000}"/>
    <cellStyle name="常规 2 6 2 2 8 4" xfId="19947" xr:uid="{00000000-0005-0000-0000-0000B02D0000}"/>
    <cellStyle name="常规 2 6 2 2 9" xfId="19948" xr:uid="{00000000-0005-0000-0000-0000B12D0000}"/>
    <cellStyle name="常规 2 6 2 2 9 2" xfId="19949" xr:uid="{00000000-0005-0000-0000-0000B22D0000}"/>
    <cellStyle name="常规 2 6 2 2 9 3" xfId="19950" xr:uid="{00000000-0005-0000-0000-0000B32D0000}"/>
    <cellStyle name="常规 2 6 2 2 9 4" xfId="19951" xr:uid="{00000000-0005-0000-0000-0000B42D0000}"/>
    <cellStyle name="常规 2 6 2 20" xfId="19952" xr:uid="{00000000-0005-0000-0000-0000B52D0000}"/>
    <cellStyle name="常规 2 6 2 20 2" xfId="19953" xr:uid="{00000000-0005-0000-0000-0000B62D0000}"/>
    <cellStyle name="常规 2 6 2 20 3" xfId="19954" xr:uid="{00000000-0005-0000-0000-0000B72D0000}"/>
    <cellStyle name="常规 2 6 2 20 4" xfId="19955" xr:uid="{00000000-0005-0000-0000-0000B82D0000}"/>
    <cellStyle name="常规 2 6 2 21" xfId="19956" xr:uid="{00000000-0005-0000-0000-0000B92D0000}"/>
    <cellStyle name="常规 2 6 2 21 2" xfId="19957" xr:uid="{00000000-0005-0000-0000-0000BA2D0000}"/>
    <cellStyle name="常规 2 6 2 21 3" xfId="19958" xr:uid="{00000000-0005-0000-0000-0000BB2D0000}"/>
    <cellStyle name="常规 2 6 2 21 4" xfId="19959" xr:uid="{00000000-0005-0000-0000-0000BC2D0000}"/>
    <cellStyle name="常规 2 6 2 22" xfId="19960" xr:uid="{00000000-0005-0000-0000-0000BD2D0000}"/>
    <cellStyle name="常规 2 6 2 22 2" xfId="19961" xr:uid="{00000000-0005-0000-0000-0000BE2D0000}"/>
    <cellStyle name="常规 2 6 2 22 3" xfId="19962" xr:uid="{00000000-0005-0000-0000-0000BF2D0000}"/>
    <cellStyle name="常规 2 6 2 22 4" xfId="19963" xr:uid="{00000000-0005-0000-0000-0000C02D0000}"/>
    <cellStyle name="常规 2 6 2 23" xfId="19964" xr:uid="{00000000-0005-0000-0000-0000C12D0000}"/>
    <cellStyle name="常规 2 6 2 23 2" xfId="19965" xr:uid="{00000000-0005-0000-0000-0000C22D0000}"/>
    <cellStyle name="常规 2 6 2 23 3" xfId="19966" xr:uid="{00000000-0005-0000-0000-0000C32D0000}"/>
    <cellStyle name="常规 2 6 2 23 4" xfId="19967" xr:uid="{00000000-0005-0000-0000-0000C42D0000}"/>
    <cellStyle name="常规 2 6 2 24" xfId="19968" xr:uid="{00000000-0005-0000-0000-0000C52D0000}"/>
    <cellStyle name="常规 2 6 2 24 2" xfId="19969" xr:uid="{00000000-0005-0000-0000-0000C62D0000}"/>
    <cellStyle name="常规 2 6 2 24 3" xfId="19970" xr:uid="{00000000-0005-0000-0000-0000C72D0000}"/>
    <cellStyle name="常规 2 6 2 24 4" xfId="19971" xr:uid="{00000000-0005-0000-0000-0000C82D0000}"/>
    <cellStyle name="常规 2 6 2 25" xfId="19972" xr:uid="{00000000-0005-0000-0000-0000C92D0000}"/>
    <cellStyle name="常规 2 6 2 25 2" xfId="19973" xr:uid="{00000000-0005-0000-0000-0000CA2D0000}"/>
    <cellStyle name="常规 2 6 2 25 3" xfId="19974" xr:uid="{00000000-0005-0000-0000-0000CB2D0000}"/>
    <cellStyle name="常规 2 6 2 25 4" xfId="19975" xr:uid="{00000000-0005-0000-0000-0000CC2D0000}"/>
    <cellStyle name="常规 2 6 2 26" xfId="19976" xr:uid="{00000000-0005-0000-0000-0000CD2D0000}"/>
    <cellStyle name="常规 2 6 2 26 2" xfId="19977" xr:uid="{00000000-0005-0000-0000-0000CE2D0000}"/>
    <cellStyle name="常规 2 6 2 26 3" xfId="19978" xr:uid="{00000000-0005-0000-0000-0000CF2D0000}"/>
    <cellStyle name="常规 2 6 2 26 4" xfId="19979" xr:uid="{00000000-0005-0000-0000-0000D02D0000}"/>
    <cellStyle name="常规 2 6 2 27" xfId="19980" xr:uid="{00000000-0005-0000-0000-0000D12D0000}"/>
    <cellStyle name="常规 2 6 2 27 2" xfId="19981" xr:uid="{00000000-0005-0000-0000-0000D22D0000}"/>
    <cellStyle name="常规 2 6 2 27 3" xfId="19982" xr:uid="{00000000-0005-0000-0000-0000D32D0000}"/>
    <cellStyle name="常规 2 6 2 27 4" xfId="19983" xr:uid="{00000000-0005-0000-0000-0000D42D0000}"/>
    <cellStyle name="常规 2 6 2 28" xfId="19984" xr:uid="{00000000-0005-0000-0000-0000D52D0000}"/>
    <cellStyle name="常规 2 6 2 28 2" xfId="19985" xr:uid="{00000000-0005-0000-0000-0000D62D0000}"/>
    <cellStyle name="常规 2 6 2 28 3" xfId="19986" xr:uid="{00000000-0005-0000-0000-0000D72D0000}"/>
    <cellStyle name="常规 2 6 2 28 4" xfId="19987" xr:uid="{00000000-0005-0000-0000-0000D82D0000}"/>
    <cellStyle name="常规 2 6 2 29" xfId="19988" xr:uid="{00000000-0005-0000-0000-0000D92D0000}"/>
    <cellStyle name="常规 2 6 2 29 2" xfId="19989" xr:uid="{00000000-0005-0000-0000-0000DA2D0000}"/>
    <cellStyle name="常规 2 6 2 29 3" xfId="19990" xr:uid="{00000000-0005-0000-0000-0000DB2D0000}"/>
    <cellStyle name="常规 2 6 2 29 4" xfId="19991" xr:uid="{00000000-0005-0000-0000-0000DC2D0000}"/>
    <cellStyle name="常规 2 6 2 3" xfId="3478" xr:uid="{00000000-0005-0000-0000-0000DD2D0000}"/>
    <cellStyle name="常规 2 6 2 3 2" xfId="3479" xr:uid="{00000000-0005-0000-0000-0000DE2D0000}"/>
    <cellStyle name="常规 2 6 2 3 3" xfId="3480" xr:uid="{00000000-0005-0000-0000-0000DF2D0000}"/>
    <cellStyle name="常规 2 6 2 3 3 2" xfId="11739" xr:uid="{00000000-0005-0000-0000-0000E02D0000}"/>
    <cellStyle name="常规 2 6 2 3 4" xfId="11738" xr:uid="{00000000-0005-0000-0000-0000E12D0000}"/>
    <cellStyle name="常规 2 6 2 30" xfId="19992" xr:uid="{00000000-0005-0000-0000-0000E22D0000}"/>
    <cellStyle name="常规 2 6 2 30 2" xfId="19993" xr:uid="{00000000-0005-0000-0000-0000E32D0000}"/>
    <cellStyle name="常规 2 6 2 30 3" xfId="19994" xr:uid="{00000000-0005-0000-0000-0000E42D0000}"/>
    <cellStyle name="常规 2 6 2 30 4" xfId="19995" xr:uid="{00000000-0005-0000-0000-0000E52D0000}"/>
    <cellStyle name="常规 2 6 2 31" xfId="19996" xr:uid="{00000000-0005-0000-0000-0000E62D0000}"/>
    <cellStyle name="常规 2 6 2 31 2" xfId="19997" xr:uid="{00000000-0005-0000-0000-0000E72D0000}"/>
    <cellStyle name="常规 2 6 2 31 3" xfId="19998" xr:uid="{00000000-0005-0000-0000-0000E82D0000}"/>
    <cellStyle name="常规 2 6 2 31 4" xfId="19999" xr:uid="{00000000-0005-0000-0000-0000E92D0000}"/>
    <cellStyle name="常规 2 6 2 32" xfId="20000" xr:uid="{00000000-0005-0000-0000-0000EA2D0000}"/>
    <cellStyle name="常规 2 6 2 32 2" xfId="20001" xr:uid="{00000000-0005-0000-0000-0000EB2D0000}"/>
    <cellStyle name="常规 2 6 2 32 3" xfId="20002" xr:uid="{00000000-0005-0000-0000-0000EC2D0000}"/>
    <cellStyle name="常规 2 6 2 32 4" xfId="20003" xr:uid="{00000000-0005-0000-0000-0000ED2D0000}"/>
    <cellStyle name="常规 2 6 2 33" xfId="20004" xr:uid="{00000000-0005-0000-0000-0000EE2D0000}"/>
    <cellStyle name="常规 2 6 2 33 2" xfId="20005" xr:uid="{00000000-0005-0000-0000-0000EF2D0000}"/>
    <cellStyle name="常规 2 6 2 33 3" xfId="20006" xr:uid="{00000000-0005-0000-0000-0000F02D0000}"/>
    <cellStyle name="常规 2 6 2 33 4" xfId="20007" xr:uid="{00000000-0005-0000-0000-0000F12D0000}"/>
    <cellStyle name="常规 2 6 2 34" xfId="20008" xr:uid="{00000000-0005-0000-0000-0000F22D0000}"/>
    <cellStyle name="常规 2 6 2 34 2" xfId="20009" xr:uid="{00000000-0005-0000-0000-0000F32D0000}"/>
    <cellStyle name="常规 2 6 2 34 3" xfId="20010" xr:uid="{00000000-0005-0000-0000-0000F42D0000}"/>
    <cellStyle name="常规 2 6 2 34 4" xfId="20011" xr:uid="{00000000-0005-0000-0000-0000F52D0000}"/>
    <cellStyle name="常规 2 6 2 35" xfId="20012" xr:uid="{00000000-0005-0000-0000-0000F62D0000}"/>
    <cellStyle name="常规 2 6 2 35 2" xfId="20013" xr:uid="{00000000-0005-0000-0000-0000F72D0000}"/>
    <cellStyle name="常规 2 6 2 35 3" xfId="20014" xr:uid="{00000000-0005-0000-0000-0000F82D0000}"/>
    <cellStyle name="常规 2 6 2 35 4" xfId="20015" xr:uid="{00000000-0005-0000-0000-0000F92D0000}"/>
    <cellStyle name="常规 2 6 2 36" xfId="20016" xr:uid="{00000000-0005-0000-0000-0000FA2D0000}"/>
    <cellStyle name="常规 2 6 2 36 2" xfId="20017" xr:uid="{00000000-0005-0000-0000-0000FB2D0000}"/>
    <cellStyle name="常规 2 6 2 36 3" xfId="20018" xr:uid="{00000000-0005-0000-0000-0000FC2D0000}"/>
    <cellStyle name="常规 2 6 2 36 4" xfId="20019" xr:uid="{00000000-0005-0000-0000-0000FD2D0000}"/>
    <cellStyle name="常规 2 6 2 37" xfId="20020" xr:uid="{00000000-0005-0000-0000-0000FE2D0000}"/>
    <cellStyle name="常规 2 6 2 37 2" xfId="20021" xr:uid="{00000000-0005-0000-0000-0000FF2D0000}"/>
    <cellStyle name="常规 2 6 2 37 3" xfId="20022" xr:uid="{00000000-0005-0000-0000-0000002E0000}"/>
    <cellStyle name="常规 2 6 2 37 4" xfId="20023" xr:uid="{00000000-0005-0000-0000-0000012E0000}"/>
    <cellStyle name="常规 2 6 2 38" xfId="20024" xr:uid="{00000000-0005-0000-0000-0000022E0000}"/>
    <cellStyle name="常规 2 6 2 38 2" xfId="20025" xr:uid="{00000000-0005-0000-0000-0000032E0000}"/>
    <cellStyle name="常规 2 6 2 38 3" xfId="20026" xr:uid="{00000000-0005-0000-0000-0000042E0000}"/>
    <cellStyle name="常规 2 6 2 38 4" xfId="20027" xr:uid="{00000000-0005-0000-0000-0000052E0000}"/>
    <cellStyle name="常规 2 6 2 39" xfId="20028" xr:uid="{00000000-0005-0000-0000-0000062E0000}"/>
    <cellStyle name="常规 2 6 2 39 2" xfId="20029" xr:uid="{00000000-0005-0000-0000-0000072E0000}"/>
    <cellStyle name="常规 2 6 2 39 3" xfId="20030" xr:uid="{00000000-0005-0000-0000-0000082E0000}"/>
    <cellStyle name="常规 2 6 2 39 4" xfId="20031" xr:uid="{00000000-0005-0000-0000-0000092E0000}"/>
    <cellStyle name="常规 2 6 2 4" xfId="3481" xr:uid="{00000000-0005-0000-0000-00000A2E0000}"/>
    <cellStyle name="常规 2 6 2 4 2" xfId="3482" xr:uid="{00000000-0005-0000-0000-00000B2E0000}"/>
    <cellStyle name="常规 2 6 2 4 3" xfId="3483" xr:uid="{00000000-0005-0000-0000-00000C2E0000}"/>
    <cellStyle name="常规 2 6 2 4 3 2" xfId="11741" xr:uid="{00000000-0005-0000-0000-00000D2E0000}"/>
    <cellStyle name="常规 2 6 2 4 4" xfId="11740" xr:uid="{00000000-0005-0000-0000-00000E2E0000}"/>
    <cellStyle name="常规 2 6 2 40" xfId="20032" xr:uid="{00000000-0005-0000-0000-00000F2E0000}"/>
    <cellStyle name="常规 2 6 2 40 2" xfId="20033" xr:uid="{00000000-0005-0000-0000-0000102E0000}"/>
    <cellStyle name="常规 2 6 2 40 3" xfId="20034" xr:uid="{00000000-0005-0000-0000-0000112E0000}"/>
    <cellStyle name="常规 2 6 2 40 4" xfId="20035" xr:uid="{00000000-0005-0000-0000-0000122E0000}"/>
    <cellStyle name="常规 2 6 2 41" xfId="20036" xr:uid="{00000000-0005-0000-0000-0000132E0000}"/>
    <cellStyle name="常规 2 6 2 41 2" xfId="20037" xr:uid="{00000000-0005-0000-0000-0000142E0000}"/>
    <cellStyle name="常规 2 6 2 41 3" xfId="20038" xr:uid="{00000000-0005-0000-0000-0000152E0000}"/>
    <cellStyle name="常规 2 6 2 41 4" xfId="20039" xr:uid="{00000000-0005-0000-0000-0000162E0000}"/>
    <cellStyle name="常规 2 6 2 42" xfId="20040" xr:uid="{00000000-0005-0000-0000-0000172E0000}"/>
    <cellStyle name="常规 2 6 2 42 2" xfId="20041" xr:uid="{00000000-0005-0000-0000-0000182E0000}"/>
    <cellStyle name="常规 2 6 2 42 3" xfId="20042" xr:uid="{00000000-0005-0000-0000-0000192E0000}"/>
    <cellStyle name="常规 2 6 2 42 4" xfId="20043" xr:uid="{00000000-0005-0000-0000-00001A2E0000}"/>
    <cellStyle name="常规 2 6 2 43" xfId="20044" xr:uid="{00000000-0005-0000-0000-00001B2E0000}"/>
    <cellStyle name="常规 2 6 2 43 2" xfId="20045" xr:uid="{00000000-0005-0000-0000-00001C2E0000}"/>
    <cellStyle name="常规 2 6 2 43 3" xfId="20046" xr:uid="{00000000-0005-0000-0000-00001D2E0000}"/>
    <cellStyle name="常规 2 6 2 43 4" xfId="20047" xr:uid="{00000000-0005-0000-0000-00001E2E0000}"/>
    <cellStyle name="常规 2 6 2 44" xfId="20048" xr:uid="{00000000-0005-0000-0000-00001F2E0000}"/>
    <cellStyle name="常规 2 6 2 44 2" xfId="20049" xr:uid="{00000000-0005-0000-0000-0000202E0000}"/>
    <cellStyle name="常规 2 6 2 44 3" xfId="20050" xr:uid="{00000000-0005-0000-0000-0000212E0000}"/>
    <cellStyle name="常规 2 6 2 44 4" xfId="20051" xr:uid="{00000000-0005-0000-0000-0000222E0000}"/>
    <cellStyle name="常规 2 6 2 45" xfId="20052" xr:uid="{00000000-0005-0000-0000-0000232E0000}"/>
    <cellStyle name="常规 2 6 2 45 2" xfId="20053" xr:uid="{00000000-0005-0000-0000-0000242E0000}"/>
    <cellStyle name="常规 2 6 2 45 3" xfId="20054" xr:uid="{00000000-0005-0000-0000-0000252E0000}"/>
    <cellStyle name="常规 2 6 2 45 4" xfId="20055" xr:uid="{00000000-0005-0000-0000-0000262E0000}"/>
    <cellStyle name="常规 2 6 2 46" xfId="20056" xr:uid="{00000000-0005-0000-0000-0000272E0000}"/>
    <cellStyle name="常规 2 6 2 46 2" xfId="20057" xr:uid="{00000000-0005-0000-0000-0000282E0000}"/>
    <cellStyle name="常规 2 6 2 46 3" xfId="20058" xr:uid="{00000000-0005-0000-0000-0000292E0000}"/>
    <cellStyle name="常规 2 6 2 46 4" xfId="20059" xr:uid="{00000000-0005-0000-0000-00002A2E0000}"/>
    <cellStyle name="常规 2 6 2 47" xfId="20060" xr:uid="{00000000-0005-0000-0000-00002B2E0000}"/>
    <cellStyle name="常规 2 6 2 48" xfId="20061" xr:uid="{00000000-0005-0000-0000-00002C2E0000}"/>
    <cellStyle name="常规 2 6 2 49" xfId="20062" xr:uid="{00000000-0005-0000-0000-00002D2E0000}"/>
    <cellStyle name="常规 2 6 2 5" xfId="3484" xr:uid="{00000000-0005-0000-0000-00002E2E0000}"/>
    <cellStyle name="常规 2 6 2 5 2" xfId="20063" xr:uid="{00000000-0005-0000-0000-00002F2E0000}"/>
    <cellStyle name="常规 2 6 2 5 3" xfId="20064" xr:uid="{00000000-0005-0000-0000-0000302E0000}"/>
    <cellStyle name="常规 2 6 2 5 4" xfId="20065" xr:uid="{00000000-0005-0000-0000-0000312E0000}"/>
    <cellStyle name="常规 2 6 2 6" xfId="20066" xr:uid="{00000000-0005-0000-0000-0000322E0000}"/>
    <cellStyle name="常规 2 6 2 6 2" xfId="20067" xr:uid="{00000000-0005-0000-0000-0000332E0000}"/>
    <cellStyle name="常规 2 6 2 6 3" xfId="20068" xr:uid="{00000000-0005-0000-0000-0000342E0000}"/>
    <cellStyle name="常规 2 6 2 6 4" xfId="20069" xr:uid="{00000000-0005-0000-0000-0000352E0000}"/>
    <cellStyle name="常规 2 6 2 7" xfId="20070" xr:uid="{00000000-0005-0000-0000-0000362E0000}"/>
    <cellStyle name="常规 2 6 2 7 2" xfId="20071" xr:uid="{00000000-0005-0000-0000-0000372E0000}"/>
    <cellStyle name="常规 2 6 2 7 3" xfId="20072" xr:uid="{00000000-0005-0000-0000-0000382E0000}"/>
    <cellStyle name="常规 2 6 2 7 4" xfId="20073" xr:uid="{00000000-0005-0000-0000-0000392E0000}"/>
    <cellStyle name="常规 2 6 2 8" xfId="20074" xr:uid="{00000000-0005-0000-0000-00003A2E0000}"/>
    <cellStyle name="常规 2 6 2 8 2" xfId="20075" xr:uid="{00000000-0005-0000-0000-00003B2E0000}"/>
    <cellStyle name="常规 2 6 2 8 3" xfId="20076" xr:uid="{00000000-0005-0000-0000-00003C2E0000}"/>
    <cellStyle name="常规 2 6 2 8 4" xfId="20077" xr:uid="{00000000-0005-0000-0000-00003D2E0000}"/>
    <cellStyle name="常规 2 6 2 9" xfId="20078" xr:uid="{00000000-0005-0000-0000-00003E2E0000}"/>
    <cellStyle name="常规 2 6 2 9 2" xfId="20079" xr:uid="{00000000-0005-0000-0000-00003F2E0000}"/>
    <cellStyle name="常规 2 6 2 9 3" xfId="20080" xr:uid="{00000000-0005-0000-0000-0000402E0000}"/>
    <cellStyle name="常规 2 6 2 9 4" xfId="20081" xr:uid="{00000000-0005-0000-0000-0000412E0000}"/>
    <cellStyle name="常规 2 6 20" xfId="20082" xr:uid="{00000000-0005-0000-0000-0000422E0000}"/>
    <cellStyle name="常规 2 6 20 2" xfId="20083" xr:uid="{00000000-0005-0000-0000-0000432E0000}"/>
    <cellStyle name="常规 2 6 20 3" xfId="20084" xr:uid="{00000000-0005-0000-0000-0000442E0000}"/>
    <cellStyle name="常规 2 6 20 4" xfId="20085" xr:uid="{00000000-0005-0000-0000-0000452E0000}"/>
    <cellStyle name="常规 2 6 21" xfId="20086" xr:uid="{00000000-0005-0000-0000-0000462E0000}"/>
    <cellStyle name="常规 2 6 21 2" xfId="20087" xr:uid="{00000000-0005-0000-0000-0000472E0000}"/>
    <cellStyle name="常规 2 6 21 3" xfId="20088" xr:uid="{00000000-0005-0000-0000-0000482E0000}"/>
    <cellStyle name="常规 2 6 21 4" xfId="20089" xr:uid="{00000000-0005-0000-0000-0000492E0000}"/>
    <cellStyle name="常规 2 6 22" xfId="20090" xr:uid="{00000000-0005-0000-0000-00004A2E0000}"/>
    <cellStyle name="常规 2 6 22 2" xfId="20091" xr:uid="{00000000-0005-0000-0000-00004B2E0000}"/>
    <cellStyle name="常规 2 6 22 3" xfId="20092" xr:uid="{00000000-0005-0000-0000-00004C2E0000}"/>
    <cellStyle name="常规 2 6 22 4" xfId="20093" xr:uid="{00000000-0005-0000-0000-00004D2E0000}"/>
    <cellStyle name="常规 2 6 23" xfId="20094" xr:uid="{00000000-0005-0000-0000-00004E2E0000}"/>
    <cellStyle name="常规 2 6 23 2" xfId="20095" xr:uid="{00000000-0005-0000-0000-00004F2E0000}"/>
    <cellStyle name="常规 2 6 23 3" xfId="20096" xr:uid="{00000000-0005-0000-0000-0000502E0000}"/>
    <cellStyle name="常规 2 6 23 4" xfId="20097" xr:uid="{00000000-0005-0000-0000-0000512E0000}"/>
    <cellStyle name="常规 2 6 24" xfId="20098" xr:uid="{00000000-0005-0000-0000-0000522E0000}"/>
    <cellStyle name="常规 2 6 24 2" xfId="20099" xr:uid="{00000000-0005-0000-0000-0000532E0000}"/>
    <cellStyle name="常规 2 6 24 3" xfId="20100" xr:uid="{00000000-0005-0000-0000-0000542E0000}"/>
    <cellStyle name="常规 2 6 24 4" xfId="20101" xr:uid="{00000000-0005-0000-0000-0000552E0000}"/>
    <cellStyle name="常规 2 6 25" xfId="20102" xr:uid="{00000000-0005-0000-0000-0000562E0000}"/>
    <cellStyle name="常规 2 6 25 2" xfId="20103" xr:uid="{00000000-0005-0000-0000-0000572E0000}"/>
    <cellStyle name="常规 2 6 25 3" xfId="20104" xr:uid="{00000000-0005-0000-0000-0000582E0000}"/>
    <cellStyle name="常规 2 6 25 4" xfId="20105" xr:uid="{00000000-0005-0000-0000-0000592E0000}"/>
    <cellStyle name="常规 2 6 26" xfId="20106" xr:uid="{00000000-0005-0000-0000-00005A2E0000}"/>
    <cellStyle name="常规 2 6 26 2" xfId="20107" xr:uid="{00000000-0005-0000-0000-00005B2E0000}"/>
    <cellStyle name="常规 2 6 26 3" xfId="20108" xr:uid="{00000000-0005-0000-0000-00005C2E0000}"/>
    <cellStyle name="常规 2 6 26 4" xfId="20109" xr:uid="{00000000-0005-0000-0000-00005D2E0000}"/>
    <cellStyle name="常规 2 6 27" xfId="20110" xr:uid="{00000000-0005-0000-0000-00005E2E0000}"/>
    <cellStyle name="常规 2 6 27 2" xfId="20111" xr:uid="{00000000-0005-0000-0000-00005F2E0000}"/>
    <cellStyle name="常规 2 6 27 3" xfId="20112" xr:uid="{00000000-0005-0000-0000-0000602E0000}"/>
    <cellStyle name="常规 2 6 27 4" xfId="20113" xr:uid="{00000000-0005-0000-0000-0000612E0000}"/>
    <cellStyle name="常规 2 6 28" xfId="20114" xr:uid="{00000000-0005-0000-0000-0000622E0000}"/>
    <cellStyle name="常规 2 6 28 2" xfId="20115" xr:uid="{00000000-0005-0000-0000-0000632E0000}"/>
    <cellStyle name="常规 2 6 28 3" xfId="20116" xr:uid="{00000000-0005-0000-0000-0000642E0000}"/>
    <cellStyle name="常规 2 6 28 4" xfId="20117" xr:uid="{00000000-0005-0000-0000-0000652E0000}"/>
    <cellStyle name="常规 2 6 29" xfId="20118" xr:uid="{00000000-0005-0000-0000-0000662E0000}"/>
    <cellStyle name="常规 2 6 29 2" xfId="20119" xr:uid="{00000000-0005-0000-0000-0000672E0000}"/>
    <cellStyle name="常规 2 6 29 3" xfId="20120" xr:uid="{00000000-0005-0000-0000-0000682E0000}"/>
    <cellStyle name="常规 2 6 29 4" xfId="20121" xr:uid="{00000000-0005-0000-0000-0000692E0000}"/>
    <cellStyle name="常规 2 6 3" xfId="374" xr:uid="{00000000-0005-0000-0000-00006A2E0000}"/>
    <cellStyle name="常规 2 6 3 10" xfId="20122" xr:uid="{00000000-0005-0000-0000-00006B2E0000}"/>
    <cellStyle name="常规 2 6 3 10 2" xfId="20123" xr:uid="{00000000-0005-0000-0000-00006C2E0000}"/>
    <cellStyle name="常规 2 6 3 10 3" xfId="20124" xr:uid="{00000000-0005-0000-0000-00006D2E0000}"/>
    <cellStyle name="常规 2 6 3 10 4" xfId="20125" xr:uid="{00000000-0005-0000-0000-00006E2E0000}"/>
    <cellStyle name="常规 2 6 3 11" xfId="20126" xr:uid="{00000000-0005-0000-0000-00006F2E0000}"/>
    <cellStyle name="常规 2 6 3 11 2" xfId="20127" xr:uid="{00000000-0005-0000-0000-0000702E0000}"/>
    <cellStyle name="常规 2 6 3 11 3" xfId="20128" xr:uid="{00000000-0005-0000-0000-0000712E0000}"/>
    <cellStyle name="常规 2 6 3 11 4" xfId="20129" xr:uid="{00000000-0005-0000-0000-0000722E0000}"/>
    <cellStyle name="常规 2 6 3 12" xfId="20130" xr:uid="{00000000-0005-0000-0000-0000732E0000}"/>
    <cellStyle name="常规 2 6 3 12 2" xfId="20131" xr:uid="{00000000-0005-0000-0000-0000742E0000}"/>
    <cellStyle name="常规 2 6 3 12 3" xfId="20132" xr:uid="{00000000-0005-0000-0000-0000752E0000}"/>
    <cellStyle name="常规 2 6 3 12 4" xfId="20133" xr:uid="{00000000-0005-0000-0000-0000762E0000}"/>
    <cellStyle name="常规 2 6 3 13" xfId="20134" xr:uid="{00000000-0005-0000-0000-0000772E0000}"/>
    <cellStyle name="常规 2 6 3 13 2" xfId="20135" xr:uid="{00000000-0005-0000-0000-0000782E0000}"/>
    <cellStyle name="常规 2 6 3 13 3" xfId="20136" xr:uid="{00000000-0005-0000-0000-0000792E0000}"/>
    <cellStyle name="常规 2 6 3 13 4" xfId="20137" xr:uid="{00000000-0005-0000-0000-00007A2E0000}"/>
    <cellStyle name="常规 2 6 3 14" xfId="20138" xr:uid="{00000000-0005-0000-0000-00007B2E0000}"/>
    <cellStyle name="常规 2 6 3 14 2" xfId="20139" xr:uid="{00000000-0005-0000-0000-00007C2E0000}"/>
    <cellStyle name="常规 2 6 3 14 3" xfId="20140" xr:uid="{00000000-0005-0000-0000-00007D2E0000}"/>
    <cellStyle name="常规 2 6 3 14 4" xfId="20141" xr:uid="{00000000-0005-0000-0000-00007E2E0000}"/>
    <cellStyle name="常规 2 6 3 15" xfId="20142" xr:uid="{00000000-0005-0000-0000-00007F2E0000}"/>
    <cellStyle name="常规 2 6 3 15 2" xfId="20143" xr:uid="{00000000-0005-0000-0000-0000802E0000}"/>
    <cellStyle name="常规 2 6 3 15 3" xfId="20144" xr:uid="{00000000-0005-0000-0000-0000812E0000}"/>
    <cellStyle name="常规 2 6 3 15 4" xfId="20145" xr:uid="{00000000-0005-0000-0000-0000822E0000}"/>
    <cellStyle name="常规 2 6 3 16" xfId="20146" xr:uid="{00000000-0005-0000-0000-0000832E0000}"/>
    <cellStyle name="常规 2 6 3 16 2" xfId="20147" xr:uid="{00000000-0005-0000-0000-0000842E0000}"/>
    <cellStyle name="常规 2 6 3 16 3" xfId="20148" xr:uid="{00000000-0005-0000-0000-0000852E0000}"/>
    <cellStyle name="常规 2 6 3 16 4" xfId="20149" xr:uid="{00000000-0005-0000-0000-0000862E0000}"/>
    <cellStyle name="常规 2 6 3 17" xfId="20150" xr:uid="{00000000-0005-0000-0000-0000872E0000}"/>
    <cellStyle name="常规 2 6 3 17 2" xfId="20151" xr:uid="{00000000-0005-0000-0000-0000882E0000}"/>
    <cellStyle name="常规 2 6 3 17 3" xfId="20152" xr:uid="{00000000-0005-0000-0000-0000892E0000}"/>
    <cellStyle name="常规 2 6 3 17 4" xfId="20153" xr:uid="{00000000-0005-0000-0000-00008A2E0000}"/>
    <cellStyle name="常规 2 6 3 18" xfId="20154" xr:uid="{00000000-0005-0000-0000-00008B2E0000}"/>
    <cellStyle name="常规 2 6 3 18 2" xfId="20155" xr:uid="{00000000-0005-0000-0000-00008C2E0000}"/>
    <cellStyle name="常规 2 6 3 18 3" xfId="20156" xr:uid="{00000000-0005-0000-0000-00008D2E0000}"/>
    <cellStyle name="常规 2 6 3 18 4" xfId="20157" xr:uid="{00000000-0005-0000-0000-00008E2E0000}"/>
    <cellStyle name="常规 2 6 3 19" xfId="20158" xr:uid="{00000000-0005-0000-0000-00008F2E0000}"/>
    <cellStyle name="常规 2 6 3 19 2" xfId="20159" xr:uid="{00000000-0005-0000-0000-0000902E0000}"/>
    <cellStyle name="常规 2 6 3 19 3" xfId="20160" xr:uid="{00000000-0005-0000-0000-0000912E0000}"/>
    <cellStyle name="常规 2 6 3 19 4" xfId="20161" xr:uid="{00000000-0005-0000-0000-0000922E0000}"/>
    <cellStyle name="常规 2 6 3 2" xfId="3485" xr:uid="{00000000-0005-0000-0000-0000932E0000}"/>
    <cellStyle name="常规 2 6 3 2 10" xfId="20162" xr:uid="{00000000-0005-0000-0000-0000942E0000}"/>
    <cellStyle name="常规 2 6 3 2 10 2" xfId="20163" xr:uid="{00000000-0005-0000-0000-0000952E0000}"/>
    <cellStyle name="常规 2 6 3 2 10 3" xfId="20164" xr:uid="{00000000-0005-0000-0000-0000962E0000}"/>
    <cellStyle name="常规 2 6 3 2 10 4" xfId="20165" xr:uid="{00000000-0005-0000-0000-0000972E0000}"/>
    <cellStyle name="常规 2 6 3 2 11" xfId="20166" xr:uid="{00000000-0005-0000-0000-0000982E0000}"/>
    <cellStyle name="常规 2 6 3 2 11 2" xfId="20167" xr:uid="{00000000-0005-0000-0000-0000992E0000}"/>
    <cellStyle name="常规 2 6 3 2 11 3" xfId="20168" xr:uid="{00000000-0005-0000-0000-00009A2E0000}"/>
    <cellStyle name="常规 2 6 3 2 11 4" xfId="20169" xr:uid="{00000000-0005-0000-0000-00009B2E0000}"/>
    <cellStyle name="常规 2 6 3 2 12" xfId="20170" xr:uid="{00000000-0005-0000-0000-00009C2E0000}"/>
    <cellStyle name="常规 2 6 3 2 12 2" xfId="20171" xr:uid="{00000000-0005-0000-0000-00009D2E0000}"/>
    <cellStyle name="常规 2 6 3 2 12 3" xfId="20172" xr:uid="{00000000-0005-0000-0000-00009E2E0000}"/>
    <cellStyle name="常规 2 6 3 2 12 4" xfId="20173" xr:uid="{00000000-0005-0000-0000-00009F2E0000}"/>
    <cellStyle name="常规 2 6 3 2 13" xfId="20174" xr:uid="{00000000-0005-0000-0000-0000A02E0000}"/>
    <cellStyle name="常规 2 6 3 2 13 2" xfId="20175" xr:uid="{00000000-0005-0000-0000-0000A12E0000}"/>
    <cellStyle name="常规 2 6 3 2 13 3" xfId="20176" xr:uid="{00000000-0005-0000-0000-0000A22E0000}"/>
    <cellStyle name="常规 2 6 3 2 13 4" xfId="20177" xr:uid="{00000000-0005-0000-0000-0000A32E0000}"/>
    <cellStyle name="常规 2 6 3 2 14" xfId="20178" xr:uid="{00000000-0005-0000-0000-0000A42E0000}"/>
    <cellStyle name="常规 2 6 3 2 14 2" xfId="20179" xr:uid="{00000000-0005-0000-0000-0000A52E0000}"/>
    <cellStyle name="常规 2 6 3 2 14 3" xfId="20180" xr:uid="{00000000-0005-0000-0000-0000A62E0000}"/>
    <cellStyle name="常规 2 6 3 2 14 4" xfId="20181" xr:uid="{00000000-0005-0000-0000-0000A72E0000}"/>
    <cellStyle name="常规 2 6 3 2 15" xfId="20182" xr:uid="{00000000-0005-0000-0000-0000A82E0000}"/>
    <cellStyle name="常规 2 6 3 2 15 2" xfId="20183" xr:uid="{00000000-0005-0000-0000-0000A92E0000}"/>
    <cellStyle name="常规 2 6 3 2 15 3" xfId="20184" xr:uid="{00000000-0005-0000-0000-0000AA2E0000}"/>
    <cellStyle name="常规 2 6 3 2 15 4" xfId="20185" xr:uid="{00000000-0005-0000-0000-0000AB2E0000}"/>
    <cellStyle name="常规 2 6 3 2 16" xfId="20186" xr:uid="{00000000-0005-0000-0000-0000AC2E0000}"/>
    <cellStyle name="常规 2 6 3 2 16 2" xfId="20187" xr:uid="{00000000-0005-0000-0000-0000AD2E0000}"/>
    <cellStyle name="常规 2 6 3 2 16 3" xfId="20188" xr:uid="{00000000-0005-0000-0000-0000AE2E0000}"/>
    <cellStyle name="常规 2 6 3 2 16 4" xfId="20189" xr:uid="{00000000-0005-0000-0000-0000AF2E0000}"/>
    <cellStyle name="常规 2 6 3 2 17" xfId="20190" xr:uid="{00000000-0005-0000-0000-0000B02E0000}"/>
    <cellStyle name="常规 2 6 3 2 18" xfId="20191" xr:uid="{00000000-0005-0000-0000-0000B12E0000}"/>
    <cellStyle name="常规 2 6 3 2 19" xfId="20192" xr:uid="{00000000-0005-0000-0000-0000B22E0000}"/>
    <cellStyle name="常规 2 6 3 2 2" xfId="3486" xr:uid="{00000000-0005-0000-0000-0000B32E0000}"/>
    <cellStyle name="常规 2 6 3 2 2 2" xfId="20193" xr:uid="{00000000-0005-0000-0000-0000B42E0000}"/>
    <cellStyle name="常规 2 6 3 2 2 3" xfId="20194" xr:uid="{00000000-0005-0000-0000-0000B52E0000}"/>
    <cellStyle name="常规 2 6 3 2 2 4" xfId="20195" xr:uid="{00000000-0005-0000-0000-0000B62E0000}"/>
    <cellStyle name="常规 2 6 3 2 3" xfId="3487" xr:uid="{00000000-0005-0000-0000-0000B72E0000}"/>
    <cellStyle name="常规 2 6 3 2 3 2" xfId="11743" xr:uid="{00000000-0005-0000-0000-0000B82E0000}"/>
    <cellStyle name="常规 2 6 3 2 3 3" xfId="20196" xr:uid="{00000000-0005-0000-0000-0000B92E0000}"/>
    <cellStyle name="常规 2 6 3 2 3 4" xfId="20197" xr:uid="{00000000-0005-0000-0000-0000BA2E0000}"/>
    <cellStyle name="常规 2 6 3 2 4" xfId="11742" xr:uid="{00000000-0005-0000-0000-0000BB2E0000}"/>
    <cellStyle name="常规 2 6 3 2 4 2" xfId="20198" xr:uid="{00000000-0005-0000-0000-0000BC2E0000}"/>
    <cellStyle name="常规 2 6 3 2 4 3" xfId="20199" xr:uid="{00000000-0005-0000-0000-0000BD2E0000}"/>
    <cellStyle name="常规 2 6 3 2 4 4" xfId="20200" xr:uid="{00000000-0005-0000-0000-0000BE2E0000}"/>
    <cellStyle name="常规 2 6 3 2 5" xfId="20201" xr:uid="{00000000-0005-0000-0000-0000BF2E0000}"/>
    <cellStyle name="常规 2 6 3 2 5 2" xfId="20202" xr:uid="{00000000-0005-0000-0000-0000C02E0000}"/>
    <cellStyle name="常规 2 6 3 2 5 3" xfId="20203" xr:uid="{00000000-0005-0000-0000-0000C12E0000}"/>
    <cellStyle name="常规 2 6 3 2 5 4" xfId="20204" xr:uid="{00000000-0005-0000-0000-0000C22E0000}"/>
    <cellStyle name="常规 2 6 3 2 6" xfId="20205" xr:uid="{00000000-0005-0000-0000-0000C32E0000}"/>
    <cellStyle name="常规 2 6 3 2 6 2" xfId="20206" xr:uid="{00000000-0005-0000-0000-0000C42E0000}"/>
    <cellStyle name="常规 2 6 3 2 6 3" xfId="20207" xr:uid="{00000000-0005-0000-0000-0000C52E0000}"/>
    <cellStyle name="常规 2 6 3 2 6 4" xfId="20208" xr:uid="{00000000-0005-0000-0000-0000C62E0000}"/>
    <cellStyle name="常规 2 6 3 2 7" xfId="20209" xr:uid="{00000000-0005-0000-0000-0000C72E0000}"/>
    <cellStyle name="常规 2 6 3 2 7 2" xfId="20210" xr:uid="{00000000-0005-0000-0000-0000C82E0000}"/>
    <cellStyle name="常规 2 6 3 2 7 3" xfId="20211" xr:uid="{00000000-0005-0000-0000-0000C92E0000}"/>
    <cellStyle name="常规 2 6 3 2 7 4" xfId="20212" xr:uid="{00000000-0005-0000-0000-0000CA2E0000}"/>
    <cellStyle name="常规 2 6 3 2 8" xfId="20213" xr:uid="{00000000-0005-0000-0000-0000CB2E0000}"/>
    <cellStyle name="常规 2 6 3 2 8 2" xfId="20214" xr:uid="{00000000-0005-0000-0000-0000CC2E0000}"/>
    <cellStyle name="常规 2 6 3 2 8 3" xfId="20215" xr:uid="{00000000-0005-0000-0000-0000CD2E0000}"/>
    <cellStyle name="常规 2 6 3 2 8 4" xfId="20216" xr:uid="{00000000-0005-0000-0000-0000CE2E0000}"/>
    <cellStyle name="常规 2 6 3 2 9" xfId="20217" xr:uid="{00000000-0005-0000-0000-0000CF2E0000}"/>
    <cellStyle name="常规 2 6 3 2 9 2" xfId="20218" xr:uid="{00000000-0005-0000-0000-0000D02E0000}"/>
    <cellStyle name="常规 2 6 3 2 9 3" xfId="20219" xr:uid="{00000000-0005-0000-0000-0000D12E0000}"/>
    <cellStyle name="常规 2 6 3 2 9 4" xfId="20220" xr:uid="{00000000-0005-0000-0000-0000D22E0000}"/>
    <cellStyle name="常规 2 6 3 20" xfId="20221" xr:uid="{00000000-0005-0000-0000-0000D32E0000}"/>
    <cellStyle name="常规 2 6 3 20 2" xfId="20222" xr:uid="{00000000-0005-0000-0000-0000D42E0000}"/>
    <cellStyle name="常规 2 6 3 20 3" xfId="20223" xr:uid="{00000000-0005-0000-0000-0000D52E0000}"/>
    <cellStyle name="常规 2 6 3 20 4" xfId="20224" xr:uid="{00000000-0005-0000-0000-0000D62E0000}"/>
    <cellStyle name="常规 2 6 3 21" xfId="20225" xr:uid="{00000000-0005-0000-0000-0000D72E0000}"/>
    <cellStyle name="常规 2 6 3 21 2" xfId="20226" xr:uid="{00000000-0005-0000-0000-0000D82E0000}"/>
    <cellStyle name="常规 2 6 3 21 3" xfId="20227" xr:uid="{00000000-0005-0000-0000-0000D92E0000}"/>
    <cellStyle name="常规 2 6 3 21 4" xfId="20228" xr:uid="{00000000-0005-0000-0000-0000DA2E0000}"/>
    <cellStyle name="常规 2 6 3 22" xfId="20229" xr:uid="{00000000-0005-0000-0000-0000DB2E0000}"/>
    <cellStyle name="常规 2 6 3 22 2" xfId="20230" xr:uid="{00000000-0005-0000-0000-0000DC2E0000}"/>
    <cellStyle name="常规 2 6 3 22 3" xfId="20231" xr:uid="{00000000-0005-0000-0000-0000DD2E0000}"/>
    <cellStyle name="常规 2 6 3 22 4" xfId="20232" xr:uid="{00000000-0005-0000-0000-0000DE2E0000}"/>
    <cellStyle name="常规 2 6 3 23" xfId="20233" xr:uid="{00000000-0005-0000-0000-0000DF2E0000}"/>
    <cellStyle name="常规 2 6 3 23 2" xfId="20234" xr:uid="{00000000-0005-0000-0000-0000E02E0000}"/>
    <cellStyle name="常规 2 6 3 23 3" xfId="20235" xr:uid="{00000000-0005-0000-0000-0000E12E0000}"/>
    <cellStyle name="常规 2 6 3 23 4" xfId="20236" xr:uid="{00000000-0005-0000-0000-0000E22E0000}"/>
    <cellStyle name="常规 2 6 3 24" xfId="20237" xr:uid="{00000000-0005-0000-0000-0000E32E0000}"/>
    <cellStyle name="常规 2 6 3 24 2" xfId="20238" xr:uid="{00000000-0005-0000-0000-0000E42E0000}"/>
    <cellStyle name="常规 2 6 3 24 3" xfId="20239" xr:uid="{00000000-0005-0000-0000-0000E52E0000}"/>
    <cellStyle name="常规 2 6 3 24 4" xfId="20240" xr:uid="{00000000-0005-0000-0000-0000E62E0000}"/>
    <cellStyle name="常规 2 6 3 25" xfId="20241" xr:uid="{00000000-0005-0000-0000-0000E72E0000}"/>
    <cellStyle name="常规 2 6 3 25 2" xfId="20242" xr:uid="{00000000-0005-0000-0000-0000E82E0000}"/>
    <cellStyle name="常规 2 6 3 25 3" xfId="20243" xr:uid="{00000000-0005-0000-0000-0000E92E0000}"/>
    <cellStyle name="常规 2 6 3 25 4" xfId="20244" xr:uid="{00000000-0005-0000-0000-0000EA2E0000}"/>
    <cellStyle name="常规 2 6 3 26" xfId="20245" xr:uid="{00000000-0005-0000-0000-0000EB2E0000}"/>
    <cellStyle name="常规 2 6 3 26 2" xfId="20246" xr:uid="{00000000-0005-0000-0000-0000EC2E0000}"/>
    <cellStyle name="常规 2 6 3 26 3" xfId="20247" xr:uid="{00000000-0005-0000-0000-0000ED2E0000}"/>
    <cellStyle name="常规 2 6 3 26 4" xfId="20248" xr:uid="{00000000-0005-0000-0000-0000EE2E0000}"/>
    <cellStyle name="常规 2 6 3 27" xfId="20249" xr:uid="{00000000-0005-0000-0000-0000EF2E0000}"/>
    <cellStyle name="常规 2 6 3 27 2" xfId="20250" xr:uid="{00000000-0005-0000-0000-0000F02E0000}"/>
    <cellStyle name="常规 2 6 3 27 3" xfId="20251" xr:uid="{00000000-0005-0000-0000-0000F12E0000}"/>
    <cellStyle name="常规 2 6 3 27 4" xfId="20252" xr:uid="{00000000-0005-0000-0000-0000F22E0000}"/>
    <cellStyle name="常规 2 6 3 28" xfId="20253" xr:uid="{00000000-0005-0000-0000-0000F32E0000}"/>
    <cellStyle name="常规 2 6 3 28 2" xfId="20254" xr:uid="{00000000-0005-0000-0000-0000F42E0000}"/>
    <cellStyle name="常规 2 6 3 28 3" xfId="20255" xr:uid="{00000000-0005-0000-0000-0000F52E0000}"/>
    <cellStyle name="常规 2 6 3 28 4" xfId="20256" xr:uid="{00000000-0005-0000-0000-0000F62E0000}"/>
    <cellStyle name="常规 2 6 3 29" xfId="20257" xr:uid="{00000000-0005-0000-0000-0000F72E0000}"/>
    <cellStyle name="常规 2 6 3 29 2" xfId="20258" xr:uid="{00000000-0005-0000-0000-0000F82E0000}"/>
    <cellStyle name="常规 2 6 3 29 3" xfId="20259" xr:uid="{00000000-0005-0000-0000-0000F92E0000}"/>
    <cellStyle name="常规 2 6 3 29 4" xfId="20260" xr:uid="{00000000-0005-0000-0000-0000FA2E0000}"/>
    <cellStyle name="常规 2 6 3 3" xfId="3488" xr:uid="{00000000-0005-0000-0000-0000FB2E0000}"/>
    <cellStyle name="常规 2 6 3 3 2" xfId="20261" xr:uid="{00000000-0005-0000-0000-0000FC2E0000}"/>
    <cellStyle name="常规 2 6 3 3 3" xfId="20262" xr:uid="{00000000-0005-0000-0000-0000FD2E0000}"/>
    <cellStyle name="常规 2 6 3 3 4" xfId="20263" xr:uid="{00000000-0005-0000-0000-0000FE2E0000}"/>
    <cellStyle name="常规 2 6 3 30" xfId="20264" xr:uid="{00000000-0005-0000-0000-0000FF2E0000}"/>
    <cellStyle name="常规 2 6 3 31" xfId="20265" xr:uid="{00000000-0005-0000-0000-0000002F0000}"/>
    <cellStyle name="常规 2 6 3 32" xfId="20266" xr:uid="{00000000-0005-0000-0000-0000012F0000}"/>
    <cellStyle name="常规 2 6 3 33" xfId="28090" xr:uid="{00000000-0005-0000-0000-0000022F0000}"/>
    <cellStyle name="常规 2 6 3 4" xfId="3489" xr:uid="{00000000-0005-0000-0000-0000032F0000}"/>
    <cellStyle name="常规 2 6 3 4 2" xfId="11744" xr:uid="{00000000-0005-0000-0000-0000042F0000}"/>
    <cellStyle name="常规 2 6 3 4 3" xfId="20267" xr:uid="{00000000-0005-0000-0000-0000052F0000}"/>
    <cellStyle name="常规 2 6 3 4 4" xfId="20268" xr:uid="{00000000-0005-0000-0000-0000062F0000}"/>
    <cellStyle name="常规 2 6 3 5" xfId="9617" xr:uid="{00000000-0005-0000-0000-0000072F0000}"/>
    <cellStyle name="常规 2 6 3 5 2" xfId="20269" xr:uid="{00000000-0005-0000-0000-0000082F0000}"/>
    <cellStyle name="常规 2 6 3 5 3" xfId="20270" xr:uid="{00000000-0005-0000-0000-0000092F0000}"/>
    <cellStyle name="常规 2 6 3 5 4" xfId="20271" xr:uid="{00000000-0005-0000-0000-00000A2F0000}"/>
    <cellStyle name="常规 2 6 3 6" xfId="20272" xr:uid="{00000000-0005-0000-0000-00000B2F0000}"/>
    <cellStyle name="常规 2 6 3 6 2" xfId="20273" xr:uid="{00000000-0005-0000-0000-00000C2F0000}"/>
    <cellStyle name="常规 2 6 3 6 3" xfId="20274" xr:uid="{00000000-0005-0000-0000-00000D2F0000}"/>
    <cellStyle name="常规 2 6 3 6 4" xfId="20275" xr:uid="{00000000-0005-0000-0000-00000E2F0000}"/>
    <cellStyle name="常规 2 6 3 7" xfId="20276" xr:uid="{00000000-0005-0000-0000-00000F2F0000}"/>
    <cellStyle name="常规 2 6 3 7 2" xfId="20277" xr:uid="{00000000-0005-0000-0000-0000102F0000}"/>
    <cellStyle name="常规 2 6 3 7 3" xfId="20278" xr:uid="{00000000-0005-0000-0000-0000112F0000}"/>
    <cellStyle name="常规 2 6 3 7 4" xfId="20279" xr:uid="{00000000-0005-0000-0000-0000122F0000}"/>
    <cellStyle name="常规 2 6 3 8" xfId="20280" xr:uid="{00000000-0005-0000-0000-0000132F0000}"/>
    <cellStyle name="常规 2 6 3 8 2" xfId="20281" xr:uid="{00000000-0005-0000-0000-0000142F0000}"/>
    <cellStyle name="常规 2 6 3 8 3" xfId="20282" xr:uid="{00000000-0005-0000-0000-0000152F0000}"/>
    <cellStyle name="常规 2 6 3 8 4" xfId="20283" xr:uid="{00000000-0005-0000-0000-0000162F0000}"/>
    <cellStyle name="常规 2 6 3 9" xfId="20284" xr:uid="{00000000-0005-0000-0000-0000172F0000}"/>
    <cellStyle name="常规 2 6 3 9 2" xfId="20285" xr:uid="{00000000-0005-0000-0000-0000182F0000}"/>
    <cellStyle name="常规 2 6 3 9 3" xfId="20286" xr:uid="{00000000-0005-0000-0000-0000192F0000}"/>
    <cellStyle name="常规 2 6 3 9 4" xfId="20287" xr:uid="{00000000-0005-0000-0000-00001A2F0000}"/>
    <cellStyle name="常规 2 6 30" xfId="20288" xr:uid="{00000000-0005-0000-0000-00001B2F0000}"/>
    <cellStyle name="常规 2 6 30 2" xfId="20289" xr:uid="{00000000-0005-0000-0000-00001C2F0000}"/>
    <cellStyle name="常规 2 6 30 3" xfId="20290" xr:uid="{00000000-0005-0000-0000-00001D2F0000}"/>
    <cellStyle name="常规 2 6 30 4" xfId="20291" xr:uid="{00000000-0005-0000-0000-00001E2F0000}"/>
    <cellStyle name="常规 2 6 31" xfId="20292" xr:uid="{00000000-0005-0000-0000-00001F2F0000}"/>
    <cellStyle name="常规 2 6 31 2" xfId="20293" xr:uid="{00000000-0005-0000-0000-0000202F0000}"/>
    <cellStyle name="常规 2 6 31 3" xfId="20294" xr:uid="{00000000-0005-0000-0000-0000212F0000}"/>
    <cellStyle name="常规 2 6 31 4" xfId="20295" xr:uid="{00000000-0005-0000-0000-0000222F0000}"/>
    <cellStyle name="常规 2 6 32" xfId="20296" xr:uid="{00000000-0005-0000-0000-0000232F0000}"/>
    <cellStyle name="常规 2 6 32 2" xfId="20297" xr:uid="{00000000-0005-0000-0000-0000242F0000}"/>
    <cellStyle name="常规 2 6 32 3" xfId="20298" xr:uid="{00000000-0005-0000-0000-0000252F0000}"/>
    <cellStyle name="常规 2 6 32 4" xfId="20299" xr:uid="{00000000-0005-0000-0000-0000262F0000}"/>
    <cellStyle name="常规 2 6 33" xfId="20300" xr:uid="{00000000-0005-0000-0000-0000272F0000}"/>
    <cellStyle name="常规 2 6 33 2" xfId="20301" xr:uid="{00000000-0005-0000-0000-0000282F0000}"/>
    <cellStyle name="常规 2 6 33 3" xfId="20302" xr:uid="{00000000-0005-0000-0000-0000292F0000}"/>
    <cellStyle name="常规 2 6 33 4" xfId="20303" xr:uid="{00000000-0005-0000-0000-00002A2F0000}"/>
    <cellStyle name="常规 2 6 34" xfId="20304" xr:uid="{00000000-0005-0000-0000-00002B2F0000}"/>
    <cellStyle name="常规 2 6 34 2" xfId="20305" xr:uid="{00000000-0005-0000-0000-00002C2F0000}"/>
    <cellStyle name="常规 2 6 34 3" xfId="20306" xr:uid="{00000000-0005-0000-0000-00002D2F0000}"/>
    <cellStyle name="常规 2 6 34 4" xfId="20307" xr:uid="{00000000-0005-0000-0000-00002E2F0000}"/>
    <cellStyle name="常规 2 6 35" xfId="20308" xr:uid="{00000000-0005-0000-0000-00002F2F0000}"/>
    <cellStyle name="常规 2 6 35 2" xfId="20309" xr:uid="{00000000-0005-0000-0000-0000302F0000}"/>
    <cellStyle name="常规 2 6 35 3" xfId="20310" xr:uid="{00000000-0005-0000-0000-0000312F0000}"/>
    <cellStyle name="常规 2 6 35 4" xfId="20311" xr:uid="{00000000-0005-0000-0000-0000322F0000}"/>
    <cellStyle name="常规 2 6 36" xfId="20312" xr:uid="{00000000-0005-0000-0000-0000332F0000}"/>
    <cellStyle name="常规 2 6 36 2" xfId="20313" xr:uid="{00000000-0005-0000-0000-0000342F0000}"/>
    <cellStyle name="常规 2 6 36 3" xfId="20314" xr:uid="{00000000-0005-0000-0000-0000352F0000}"/>
    <cellStyle name="常规 2 6 36 4" xfId="20315" xr:uid="{00000000-0005-0000-0000-0000362F0000}"/>
    <cellStyle name="常规 2 6 37" xfId="20316" xr:uid="{00000000-0005-0000-0000-0000372F0000}"/>
    <cellStyle name="常规 2 6 37 2" xfId="20317" xr:uid="{00000000-0005-0000-0000-0000382F0000}"/>
    <cellStyle name="常规 2 6 37 3" xfId="20318" xr:uid="{00000000-0005-0000-0000-0000392F0000}"/>
    <cellStyle name="常规 2 6 37 4" xfId="20319" xr:uid="{00000000-0005-0000-0000-00003A2F0000}"/>
    <cellStyle name="常规 2 6 38" xfId="20320" xr:uid="{00000000-0005-0000-0000-00003B2F0000}"/>
    <cellStyle name="常规 2 6 38 2" xfId="20321" xr:uid="{00000000-0005-0000-0000-00003C2F0000}"/>
    <cellStyle name="常规 2 6 38 3" xfId="20322" xr:uid="{00000000-0005-0000-0000-00003D2F0000}"/>
    <cellStyle name="常规 2 6 38 4" xfId="20323" xr:uid="{00000000-0005-0000-0000-00003E2F0000}"/>
    <cellStyle name="常规 2 6 39" xfId="20324" xr:uid="{00000000-0005-0000-0000-00003F2F0000}"/>
    <cellStyle name="常规 2 6 39 2" xfId="20325" xr:uid="{00000000-0005-0000-0000-0000402F0000}"/>
    <cellStyle name="常规 2 6 39 3" xfId="20326" xr:uid="{00000000-0005-0000-0000-0000412F0000}"/>
    <cellStyle name="常规 2 6 39 4" xfId="20327" xr:uid="{00000000-0005-0000-0000-0000422F0000}"/>
    <cellStyle name="常规 2 6 4" xfId="551" xr:uid="{00000000-0005-0000-0000-0000432F0000}"/>
    <cellStyle name="常规 2 6 4 10" xfId="20328" xr:uid="{00000000-0005-0000-0000-0000442F0000}"/>
    <cellStyle name="常规 2 6 4 10 2" xfId="20329" xr:uid="{00000000-0005-0000-0000-0000452F0000}"/>
    <cellStyle name="常规 2 6 4 10 3" xfId="20330" xr:uid="{00000000-0005-0000-0000-0000462F0000}"/>
    <cellStyle name="常规 2 6 4 10 4" xfId="20331" xr:uid="{00000000-0005-0000-0000-0000472F0000}"/>
    <cellStyle name="常规 2 6 4 11" xfId="20332" xr:uid="{00000000-0005-0000-0000-0000482F0000}"/>
    <cellStyle name="常规 2 6 4 11 2" xfId="20333" xr:uid="{00000000-0005-0000-0000-0000492F0000}"/>
    <cellStyle name="常规 2 6 4 11 3" xfId="20334" xr:uid="{00000000-0005-0000-0000-00004A2F0000}"/>
    <cellStyle name="常规 2 6 4 11 4" xfId="20335" xr:uid="{00000000-0005-0000-0000-00004B2F0000}"/>
    <cellStyle name="常规 2 6 4 12" xfId="20336" xr:uid="{00000000-0005-0000-0000-00004C2F0000}"/>
    <cellStyle name="常规 2 6 4 12 2" xfId="20337" xr:uid="{00000000-0005-0000-0000-00004D2F0000}"/>
    <cellStyle name="常规 2 6 4 12 3" xfId="20338" xr:uid="{00000000-0005-0000-0000-00004E2F0000}"/>
    <cellStyle name="常规 2 6 4 12 4" xfId="20339" xr:uid="{00000000-0005-0000-0000-00004F2F0000}"/>
    <cellStyle name="常规 2 6 4 13" xfId="20340" xr:uid="{00000000-0005-0000-0000-0000502F0000}"/>
    <cellStyle name="常规 2 6 4 13 2" xfId="20341" xr:uid="{00000000-0005-0000-0000-0000512F0000}"/>
    <cellStyle name="常规 2 6 4 13 3" xfId="20342" xr:uid="{00000000-0005-0000-0000-0000522F0000}"/>
    <cellStyle name="常规 2 6 4 13 4" xfId="20343" xr:uid="{00000000-0005-0000-0000-0000532F0000}"/>
    <cellStyle name="常规 2 6 4 14" xfId="20344" xr:uid="{00000000-0005-0000-0000-0000542F0000}"/>
    <cellStyle name="常规 2 6 4 14 2" xfId="20345" xr:uid="{00000000-0005-0000-0000-0000552F0000}"/>
    <cellStyle name="常规 2 6 4 14 3" xfId="20346" xr:uid="{00000000-0005-0000-0000-0000562F0000}"/>
    <cellStyle name="常规 2 6 4 14 4" xfId="20347" xr:uid="{00000000-0005-0000-0000-0000572F0000}"/>
    <cellStyle name="常规 2 6 4 15" xfId="20348" xr:uid="{00000000-0005-0000-0000-0000582F0000}"/>
    <cellStyle name="常规 2 6 4 15 2" xfId="20349" xr:uid="{00000000-0005-0000-0000-0000592F0000}"/>
    <cellStyle name="常规 2 6 4 15 3" xfId="20350" xr:uid="{00000000-0005-0000-0000-00005A2F0000}"/>
    <cellStyle name="常规 2 6 4 15 4" xfId="20351" xr:uid="{00000000-0005-0000-0000-00005B2F0000}"/>
    <cellStyle name="常规 2 6 4 16" xfId="20352" xr:uid="{00000000-0005-0000-0000-00005C2F0000}"/>
    <cellStyle name="常规 2 6 4 16 2" xfId="20353" xr:uid="{00000000-0005-0000-0000-00005D2F0000}"/>
    <cellStyle name="常规 2 6 4 16 3" xfId="20354" xr:uid="{00000000-0005-0000-0000-00005E2F0000}"/>
    <cellStyle name="常规 2 6 4 16 4" xfId="20355" xr:uid="{00000000-0005-0000-0000-00005F2F0000}"/>
    <cellStyle name="常规 2 6 4 17" xfId="20356" xr:uid="{00000000-0005-0000-0000-0000602F0000}"/>
    <cellStyle name="常规 2 6 4 17 2" xfId="20357" xr:uid="{00000000-0005-0000-0000-0000612F0000}"/>
    <cellStyle name="常规 2 6 4 17 3" xfId="20358" xr:uid="{00000000-0005-0000-0000-0000622F0000}"/>
    <cellStyle name="常规 2 6 4 17 4" xfId="20359" xr:uid="{00000000-0005-0000-0000-0000632F0000}"/>
    <cellStyle name="常规 2 6 4 18" xfId="20360" xr:uid="{00000000-0005-0000-0000-0000642F0000}"/>
    <cellStyle name="常规 2 6 4 18 2" xfId="20361" xr:uid="{00000000-0005-0000-0000-0000652F0000}"/>
    <cellStyle name="常规 2 6 4 18 3" xfId="20362" xr:uid="{00000000-0005-0000-0000-0000662F0000}"/>
    <cellStyle name="常规 2 6 4 18 4" xfId="20363" xr:uid="{00000000-0005-0000-0000-0000672F0000}"/>
    <cellStyle name="常规 2 6 4 19" xfId="20364" xr:uid="{00000000-0005-0000-0000-0000682F0000}"/>
    <cellStyle name="常规 2 6 4 19 2" xfId="20365" xr:uid="{00000000-0005-0000-0000-0000692F0000}"/>
    <cellStyle name="常规 2 6 4 19 3" xfId="20366" xr:uid="{00000000-0005-0000-0000-00006A2F0000}"/>
    <cellStyle name="常规 2 6 4 19 4" xfId="20367" xr:uid="{00000000-0005-0000-0000-00006B2F0000}"/>
    <cellStyle name="常规 2 6 4 2" xfId="3490" xr:uid="{00000000-0005-0000-0000-00006C2F0000}"/>
    <cellStyle name="常规 2 6 4 2 2" xfId="20368" xr:uid="{00000000-0005-0000-0000-00006D2F0000}"/>
    <cellStyle name="常规 2 6 4 2 3" xfId="20369" xr:uid="{00000000-0005-0000-0000-00006E2F0000}"/>
    <cellStyle name="常规 2 6 4 2 4" xfId="20370" xr:uid="{00000000-0005-0000-0000-00006F2F0000}"/>
    <cellStyle name="常规 2 6 4 20" xfId="20371" xr:uid="{00000000-0005-0000-0000-0000702F0000}"/>
    <cellStyle name="常规 2 6 4 20 2" xfId="20372" xr:uid="{00000000-0005-0000-0000-0000712F0000}"/>
    <cellStyle name="常规 2 6 4 20 3" xfId="20373" xr:uid="{00000000-0005-0000-0000-0000722F0000}"/>
    <cellStyle name="常规 2 6 4 20 4" xfId="20374" xr:uid="{00000000-0005-0000-0000-0000732F0000}"/>
    <cellStyle name="常规 2 6 4 21" xfId="20375" xr:uid="{00000000-0005-0000-0000-0000742F0000}"/>
    <cellStyle name="常规 2 6 4 21 2" xfId="20376" xr:uid="{00000000-0005-0000-0000-0000752F0000}"/>
    <cellStyle name="常规 2 6 4 21 3" xfId="20377" xr:uid="{00000000-0005-0000-0000-0000762F0000}"/>
    <cellStyle name="常规 2 6 4 21 4" xfId="20378" xr:uid="{00000000-0005-0000-0000-0000772F0000}"/>
    <cellStyle name="常规 2 6 4 22" xfId="20379" xr:uid="{00000000-0005-0000-0000-0000782F0000}"/>
    <cellStyle name="常规 2 6 4 22 2" xfId="20380" xr:uid="{00000000-0005-0000-0000-0000792F0000}"/>
    <cellStyle name="常规 2 6 4 22 3" xfId="20381" xr:uid="{00000000-0005-0000-0000-00007A2F0000}"/>
    <cellStyle name="常规 2 6 4 22 4" xfId="20382" xr:uid="{00000000-0005-0000-0000-00007B2F0000}"/>
    <cellStyle name="常规 2 6 4 23" xfId="20383" xr:uid="{00000000-0005-0000-0000-00007C2F0000}"/>
    <cellStyle name="常规 2 6 4 23 2" xfId="20384" xr:uid="{00000000-0005-0000-0000-00007D2F0000}"/>
    <cellStyle name="常规 2 6 4 23 3" xfId="20385" xr:uid="{00000000-0005-0000-0000-00007E2F0000}"/>
    <cellStyle name="常规 2 6 4 23 4" xfId="20386" xr:uid="{00000000-0005-0000-0000-00007F2F0000}"/>
    <cellStyle name="常规 2 6 4 24" xfId="20387" xr:uid="{00000000-0005-0000-0000-0000802F0000}"/>
    <cellStyle name="常规 2 6 4 24 2" xfId="20388" xr:uid="{00000000-0005-0000-0000-0000812F0000}"/>
    <cellStyle name="常规 2 6 4 24 3" xfId="20389" xr:uid="{00000000-0005-0000-0000-0000822F0000}"/>
    <cellStyle name="常规 2 6 4 24 4" xfId="20390" xr:uid="{00000000-0005-0000-0000-0000832F0000}"/>
    <cellStyle name="常规 2 6 4 25" xfId="20391" xr:uid="{00000000-0005-0000-0000-0000842F0000}"/>
    <cellStyle name="常规 2 6 4 25 2" xfId="20392" xr:uid="{00000000-0005-0000-0000-0000852F0000}"/>
    <cellStyle name="常规 2 6 4 25 3" xfId="20393" xr:uid="{00000000-0005-0000-0000-0000862F0000}"/>
    <cellStyle name="常规 2 6 4 25 4" xfId="20394" xr:uid="{00000000-0005-0000-0000-0000872F0000}"/>
    <cellStyle name="常规 2 6 4 26" xfId="20395" xr:uid="{00000000-0005-0000-0000-0000882F0000}"/>
    <cellStyle name="常规 2 6 4 26 2" xfId="20396" xr:uid="{00000000-0005-0000-0000-0000892F0000}"/>
    <cellStyle name="常规 2 6 4 26 3" xfId="20397" xr:uid="{00000000-0005-0000-0000-00008A2F0000}"/>
    <cellStyle name="常规 2 6 4 26 4" xfId="20398" xr:uid="{00000000-0005-0000-0000-00008B2F0000}"/>
    <cellStyle name="常规 2 6 4 27" xfId="20399" xr:uid="{00000000-0005-0000-0000-00008C2F0000}"/>
    <cellStyle name="常规 2 6 4 27 2" xfId="20400" xr:uid="{00000000-0005-0000-0000-00008D2F0000}"/>
    <cellStyle name="常规 2 6 4 27 3" xfId="20401" xr:uid="{00000000-0005-0000-0000-00008E2F0000}"/>
    <cellStyle name="常规 2 6 4 27 4" xfId="20402" xr:uid="{00000000-0005-0000-0000-00008F2F0000}"/>
    <cellStyle name="常规 2 6 4 28" xfId="20403" xr:uid="{00000000-0005-0000-0000-0000902F0000}"/>
    <cellStyle name="常规 2 6 4 28 2" xfId="20404" xr:uid="{00000000-0005-0000-0000-0000912F0000}"/>
    <cellStyle name="常规 2 6 4 28 3" xfId="20405" xr:uid="{00000000-0005-0000-0000-0000922F0000}"/>
    <cellStyle name="常规 2 6 4 28 4" xfId="20406" xr:uid="{00000000-0005-0000-0000-0000932F0000}"/>
    <cellStyle name="常规 2 6 4 29" xfId="20407" xr:uid="{00000000-0005-0000-0000-0000942F0000}"/>
    <cellStyle name="常规 2 6 4 3" xfId="3491" xr:uid="{00000000-0005-0000-0000-0000952F0000}"/>
    <cellStyle name="常规 2 6 4 3 2" xfId="11745" xr:uid="{00000000-0005-0000-0000-0000962F0000}"/>
    <cellStyle name="常规 2 6 4 3 3" xfId="20408" xr:uid="{00000000-0005-0000-0000-0000972F0000}"/>
    <cellStyle name="常规 2 6 4 3 4" xfId="20409" xr:uid="{00000000-0005-0000-0000-0000982F0000}"/>
    <cellStyle name="常规 2 6 4 30" xfId="20410" xr:uid="{00000000-0005-0000-0000-0000992F0000}"/>
    <cellStyle name="常规 2 6 4 31" xfId="20411" xr:uid="{00000000-0005-0000-0000-00009A2F0000}"/>
    <cellStyle name="常规 2 6 4 4" xfId="20412" xr:uid="{00000000-0005-0000-0000-00009B2F0000}"/>
    <cellStyle name="常规 2 6 4 4 2" xfId="20413" xr:uid="{00000000-0005-0000-0000-00009C2F0000}"/>
    <cellStyle name="常规 2 6 4 4 3" xfId="20414" xr:uid="{00000000-0005-0000-0000-00009D2F0000}"/>
    <cellStyle name="常规 2 6 4 4 4" xfId="20415" xr:uid="{00000000-0005-0000-0000-00009E2F0000}"/>
    <cellStyle name="常规 2 6 4 5" xfId="20416" xr:uid="{00000000-0005-0000-0000-00009F2F0000}"/>
    <cellStyle name="常规 2 6 4 5 2" xfId="20417" xr:uid="{00000000-0005-0000-0000-0000A02F0000}"/>
    <cellStyle name="常规 2 6 4 5 3" xfId="20418" xr:uid="{00000000-0005-0000-0000-0000A12F0000}"/>
    <cellStyle name="常规 2 6 4 5 4" xfId="20419" xr:uid="{00000000-0005-0000-0000-0000A22F0000}"/>
    <cellStyle name="常规 2 6 4 6" xfId="20420" xr:uid="{00000000-0005-0000-0000-0000A32F0000}"/>
    <cellStyle name="常规 2 6 4 6 2" xfId="20421" xr:uid="{00000000-0005-0000-0000-0000A42F0000}"/>
    <cellStyle name="常规 2 6 4 6 3" xfId="20422" xr:uid="{00000000-0005-0000-0000-0000A52F0000}"/>
    <cellStyle name="常规 2 6 4 6 4" xfId="20423" xr:uid="{00000000-0005-0000-0000-0000A62F0000}"/>
    <cellStyle name="常规 2 6 4 7" xfId="20424" xr:uid="{00000000-0005-0000-0000-0000A72F0000}"/>
    <cellStyle name="常规 2 6 4 7 2" xfId="20425" xr:uid="{00000000-0005-0000-0000-0000A82F0000}"/>
    <cellStyle name="常规 2 6 4 7 3" xfId="20426" xr:uid="{00000000-0005-0000-0000-0000A92F0000}"/>
    <cellStyle name="常规 2 6 4 7 4" xfId="20427" xr:uid="{00000000-0005-0000-0000-0000AA2F0000}"/>
    <cellStyle name="常规 2 6 4 8" xfId="20428" xr:uid="{00000000-0005-0000-0000-0000AB2F0000}"/>
    <cellStyle name="常规 2 6 4 8 2" xfId="20429" xr:uid="{00000000-0005-0000-0000-0000AC2F0000}"/>
    <cellStyle name="常规 2 6 4 8 3" xfId="20430" xr:uid="{00000000-0005-0000-0000-0000AD2F0000}"/>
    <cellStyle name="常规 2 6 4 8 4" xfId="20431" xr:uid="{00000000-0005-0000-0000-0000AE2F0000}"/>
    <cellStyle name="常规 2 6 4 9" xfId="20432" xr:uid="{00000000-0005-0000-0000-0000AF2F0000}"/>
    <cellStyle name="常规 2 6 4 9 2" xfId="20433" xr:uid="{00000000-0005-0000-0000-0000B02F0000}"/>
    <cellStyle name="常规 2 6 4 9 3" xfId="20434" xr:uid="{00000000-0005-0000-0000-0000B12F0000}"/>
    <cellStyle name="常规 2 6 4 9 4" xfId="20435" xr:uid="{00000000-0005-0000-0000-0000B22F0000}"/>
    <cellStyle name="常规 2 6 40" xfId="20436" xr:uid="{00000000-0005-0000-0000-0000B32F0000}"/>
    <cellStyle name="常规 2 6 40 2" xfId="20437" xr:uid="{00000000-0005-0000-0000-0000B42F0000}"/>
    <cellStyle name="常规 2 6 40 3" xfId="20438" xr:uid="{00000000-0005-0000-0000-0000B52F0000}"/>
    <cellStyle name="常规 2 6 40 4" xfId="20439" xr:uid="{00000000-0005-0000-0000-0000B62F0000}"/>
    <cellStyle name="常规 2 6 41" xfId="20440" xr:uid="{00000000-0005-0000-0000-0000B72F0000}"/>
    <cellStyle name="常规 2 6 41 2" xfId="20441" xr:uid="{00000000-0005-0000-0000-0000B82F0000}"/>
    <cellStyle name="常规 2 6 41 3" xfId="20442" xr:uid="{00000000-0005-0000-0000-0000B92F0000}"/>
    <cellStyle name="常规 2 6 41 4" xfId="20443" xr:uid="{00000000-0005-0000-0000-0000BA2F0000}"/>
    <cellStyle name="常规 2 6 42" xfId="20444" xr:uid="{00000000-0005-0000-0000-0000BB2F0000}"/>
    <cellStyle name="常规 2 6 42 2" xfId="20445" xr:uid="{00000000-0005-0000-0000-0000BC2F0000}"/>
    <cellStyle name="常规 2 6 42 3" xfId="20446" xr:uid="{00000000-0005-0000-0000-0000BD2F0000}"/>
    <cellStyle name="常规 2 6 42 4" xfId="20447" xr:uid="{00000000-0005-0000-0000-0000BE2F0000}"/>
    <cellStyle name="常规 2 6 43" xfId="20448" xr:uid="{00000000-0005-0000-0000-0000BF2F0000}"/>
    <cellStyle name="常规 2 6 43 2" xfId="20449" xr:uid="{00000000-0005-0000-0000-0000C02F0000}"/>
    <cellStyle name="常规 2 6 43 3" xfId="20450" xr:uid="{00000000-0005-0000-0000-0000C12F0000}"/>
    <cellStyle name="常规 2 6 43 4" xfId="20451" xr:uid="{00000000-0005-0000-0000-0000C22F0000}"/>
    <cellStyle name="常规 2 6 44" xfId="20452" xr:uid="{00000000-0005-0000-0000-0000C32F0000}"/>
    <cellStyle name="常规 2 6 44 2" xfId="20453" xr:uid="{00000000-0005-0000-0000-0000C42F0000}"/>
    <cellStyle name="常规 2 6 44 3" xfId="20454" xr:uid="{00000000-0005-0000-0000-0000C52F0000}"/>
    <cellStyle name="常规 2 6 44 4" xfId="20455" xr:uid="{00000000-0005-0000-0000-0000C62F0000}"/>
    <cellStyle name="常规 2 6 45" xfId="20456" xr:uid="{00000000-0005-0000-0000-0000C72F0000}"/>
    <cellStyle name="常规 2 6 45 2" xfId="20457" xr:uid="{00000000-0005-0000-0000-0000C82F0000}"/>
    <cellStyle name="常规 2 6 45 3" xfId="20458" xr:uid="{00000000-0005-0000-0000-0000C92F0000}"/>
    <cellStyle name="常规 2 6 45 4" xfId="20459" xr:uid="{00000000-0005-0000-0000-0000CA2F0000}"/>
    <cellStyle name="常规 2 6 46" xfId="20460" xr:uid="{00000000-0005-0000-0000-0000CB2F0000}"/>
    <cellStyle name="常规 2 6 46 2" xfId="20461" xr:uid="{00000000-0005-0000-0000-0000CC2F0000}"/>
    <cellStyle name="常规 2 6 46 3" xfId="20462" xr:uid="{00000000-0005-0000-0000-0000CD2F0000}"/>
    <cellStyle name="常规 2 6 46 4" xfId="20463" xr:uid="{00000000-0005-0000-0000-0000CE2F0000}"/>
    <cellStyle name="常规 2 6 47" xfId="20464" xr:uid="{00000000-0005-0000-0000-0000CF2F0000}"/>
    <cellStyle name="常规 2 6 47 2" xfId="20465" xr:uid="{00000000-0005-0000-0000-0000D02F0000}"/>
    <cellStyle name="常规 2 6 47 3" xfId="20466" xr:uid="{00000000-0005-0000-0000-0000D12F0000}"/>
    <cellStyle name="常规 2 6 47 4" xfId="20467" xr:uid="{00000000-0005-0000-0000-0000D22F0000}"/>
    <cellStyle name="常规 2 6 48" xfId="20468" xr:uid="{00000000-0005-0000-0000-0000D32F0000}"/>
    <cellStyle name="常规 2 6 48 2" xfId="20469" xr:uid="{00000000-0005-0000-0000-0000D42F0000}"/>
    <cellStyle name="常规 2 6 48 3" xfId="20470" xr:uid="{00000000-0005-0000-0000-0000D52F0000}"/>
    <cellStyle name="常规 2 6 48 4" xfId="20471" xr:uid="{00000000-0005-0000-0000-0000D62F0000}"/>
    <cellStyle name="常规 2 6 49" xfId="20472" xr:uid="{00000000-0005-0000-0000-0000D72F0000}"/>
    <cellStyle name="常规 2 6 49 2" xfId="20473" xr:uid="{00000000-0005-0000-0000-0000D82F0000}"/>
    <cellStyle name="常规 2 6 49 3" xfId="20474" xr:uid="{00000000-0005-0000-0000-0000D92F0000}"/>
    <cellStyle name="常规 2 6 49 4" xfId="20475" xr:uid="{00000000-0005-0000-0000-0000DA2F0000}"/>
    <cellStyle name="常规 2 6 5" xfId="3492" xr:uid="{00000000-0005-0000-0000-0000DB2F0000}"/>
    <cellStyle name="常规 2 6 5 10" xfId="20476" xr:uid="{00000000-0005-0000-0000-0000DC2F0000}"/>
    <cellStyle name="常规 2 6 5 10 2" xfId="20477" xr:uid="{00000000-0005-0000-0000-0000DD2F0000}"/>
    <cellStyle name="常规 2 6 5 10 3" xfId="20478" xr:uid="{00000000-0005-0000-0000-0000DE2F0000}"/>
    <cellStyle name="常规 2 6 5 10 4" xfId="20479" xr:uid="{00000000-0005-0000-0000-0000DF2F0000}"/>
    <cellStyle name="常规 2 6 5 11" xfId="20480" xr:uid="{00000000-0005-0000-0000-0000E02F0000}"/>
    <cellStyle name="常规 2 6 5 12" xfId="20481" xr:uid="{00000000-0005-0000-0000-0000E12F0000}"/>
    <cellStyle name="常规 2 6 5 13" xfId="20482" xr:uid="{00000000-0005-0000-0000-0000E22F0000}"/>
    <cellStyle name="常规 2 6 5 2" xfId="3493" xr:uid="{00000000-0005-0000-0000-0000E32F0000}"/>
    <cellStyle name="常规 2 6 5 2 2" xfId="20483" xr:uid="{00000000-0005-0000-0000-0000E42F0000}"/>
    <cellStyle name="常规 2 6 5 2 3" xfId="20484" xr:uid="{00000000-0005-0000-0000-0000E52F0000}"/>
    <cellStyle name="常规 2 6 5 2 4" xfId="20485" xr:uid="{00000000-0005-0000-0000-0000E62F0000}"/>
    <cellStyle name="常规 2 6 5 3" xfId="3494" xr:uid="{00000000-0005-0000-0000-0000E72F0000}"/>
    <cellStyle name="常规 2 6 5 3 2" xfId="11747" xr:uid="{00000000-0005-0000-0000-0000E82F0000}"/>
    <cellStyle name="常规 2 6 5 3 3" xfId="20486" xr:uid="{00000000-0005-0000-0000-0000E92F0000}"/>
    <cellStyle name="常规 2 6 5 3 4" xfId="20487" xr:uid="{00000000-0005-0000-0000-0000EA2F0000}"/>
    <cellStyle name="常规 2 6 5 4" xfId="11746" xr:uid="{00000000-0005-0000-0000-0000EB2F0000}"/>
    <cellStyle name="常规 2 6 5 4 2" xfId="20488" xr:uid="{00000000-0005-0000-0000-0000EC2F0000}"/>
    <cellStyle name="常规 2 6 5 4 3" xfId="20489" xr:uid="{00000000-0005-0000-0000-0000ED2F0000}"/>
    <cellStyle name="常规 2 6 5 4 4" xfId="20490" xr:uid="{00000000-0005-0000-0000-0000EE2F0000}"/>
    <cellStyle name="常规 2 6 5 5" xfId="20491" xr:uid="{00000000-0005-0000-0000-0000EF2F0000}"/>
    <cellStyle name="常规 2 6 5 5 2" xfId="20492" xr:uid="{00000000-0005-0000-0000-0000F02F0000}"/>
    <cellStyle name="常规 2 6 5 5 3" xfId="20493" xr:uid="{00000000-0005-0000-0000-0000F12F0000}"/>
    <cellStyle name="常规 2 6 5 5 4" xfId="20494" xr:uid="{00000000-0005-0000-0000-0000F22F0000}"/>
    <cellStyle name="常规 2 6 5 6" xfId="20495" xr:uid="{00000000-0005-0000-0000-0000F32F0000}"/>
    <cellStyle name="常规 2 6 5 6 2" xfId="20496" xr:uid="{00000000-0005-0000-0000-0000F42F0000}"/>
    <cellStyle name="常规 2 6 5 6 3" xfId="20497" xr:uid="{00000000-0005-0000-0000-0000F52F0000}"/>
    <cellStyle name="常规 2 6 5 6 4" xfId="20498" xr:uid="{00000000-0005-0000-0000-0000F62F0000}"/>
    <cellStyle name="常规 2 6 5 7" xfId="20499" xr:uid="{00000000-0005-0000-0000-0000F72F0000}"/>
    <cellStyle name="常规 2 6 5 7 2" xfId="20500" xr:uid="{00000000-0005-0000-0000-0000F82F0000}"/>
    <cellStyle name="常规 2 6 5 7 3" xfId="20501" xr:uid="{00000000-0005-0000-0000-0000F92F0000}"/>
    <cellStyle name="常规 2 6 5 7 4" xfId="20502" xr:uid="{00000000-0005-0000-0000-0000FA2F0000}"/>
    <cellStyle name="常规 2 6 5 8" xfId="20503" xr:uid="{00000000-0005-0000-0000-0000FB2F0000}"/>
    <cellStyle name="常规 2 6 5 8 2" xfId="20504" xr:uid="{00000000-0005-0000-0000-0000FC2F0000}"/>
    <cellStyle name="常规 2 6 5 8 3" xfId="20505" xr:uid="{00000000-0005-0000-0000-0000FD2F0000}"/>
    <cellStyle name="常规 2 6 5 8 4" xfId="20506" xr:uid="{00000000-0005-0000-0000-0000FE2F0000}"/>
    <cellStyle name="常规 2 6 5 9" xfId="20507" xr:uid="{00000000-0005-0000-0000-0000FF2F0000}"/>
    <cellStyle name="常规 2 6 5 9 2" xfId="20508" xr:uid="{00000000-0005-0000-0000-000000300000}"/>
    <cellStyle name="常规 2 6 5 9 3" xfId="20509" xr:uid="{00000000-0005-0000-0000-000001300000}"/>
    <cellStyle name="常规 2 6 5 9 4" xfId="20510" xr:uid="{00000000-0005-0000-0000-000002300000}"/>
    <cellStyle name="常规 2 6 50" xfId="20511" xr:uid="{00000000-0005-0000-0000-000003300000}"/>
    <cellStyle name="常规 2 6 50 2" xfId="20512" xr:uid="{00000000-0005-0000-0000-000004300000}"/>
    <cellStyle name="常规 2 6 50 3" xfId="20513" xr:uid="{00000000-0005-0000-0000-000005300000}"/>
    <cellStyle name="常规 2 6 50 4" xfId="20514" xr:uid="{00000000-0005-0000-0000-000006300000}"/>
    <cellStyle name="常规 2 6 51" xfId="20515" xr:uid="{00000000-0005-0000-0000-000007300000}"/>
    <cellStyle name="常规 2 6 51 2" xfId="20516" xr:uid="{00000000-0005-0000-0000-000008300000}"/>
    <cellStyle name="常规 2 6 51 3" xfId="20517" xr:uid="{00000000-0005-0000-0000-000009300000}"/>
    <cellStyle name="常规 2 6 51 4" xfId="20518" xr:uid="{00000000-0005-0000-0000-00000A300000}"/>
    <cellStyle name="常规 2 6 52" xfId="20519" xr:uid="{00000000-0005-0000-0000-00000B300000}"/>
    <cellStyle name="常规 2 6 52 2" xfId="20520" xr:uid="{00000000-0005-0000-0000-00000C300000}"/>
    <cellStyle name="常规 2 6 52 3" xfId="20521" xr:uid="{00000000-0005-0000-0000-00000D300000}"/>
    <cellStyle name="常规 2 6 52 4" xfId="20522" xr:uid="{00000000-0005-0000-0000-00000E300000}"/>
    <cellStyle name="常规 2 6 53" xfId="20523" xr:uid="{00000000-0005-0000-0000-00000F300000}"/>
    <cellStyle name="常规 2 6 53 2" xfId="20524" xr:uid="{00000000-0005-0000-0000-000010300000}"/>
    <cellStyle name="常规 2 6 53 3" xfId="20525" xr:uid="{00000000-0005-0000-0000-000011300000}"/>
    <cellStyle name="常规 2 6 53 4" xfId="20526" xr:uid="{00000000-0005-0000-0000-000012300000}"/>
    <cellStyle name="常规 2 6 54" xfId="20527" xr:uid="{00000000-0005-0000-0000-000013300000}"/>
    <cellStyle name="常规 2 6 54 2" xfId="20528" xr:uid="{00000000-0005-0000-0000-000014300000}"/>
    <cellStyle name="常规 2 6 54 3" xfId="20529" xr:uid="{00000000-0005-0000-0000-000015300000}"/>
    <cellStyle name="常规 2 6 54 4" xfId="20530" xr:uid="{00000000-0005-0000-0000-000016300000}"/>
    <cellStyle name="常规 2 6 55" xfId="20531" xr:uid="{00000000-0005-0000-0000-000017300000}"/>
    <cellStyle name="常规 2 6 55 2" xfId="20532" xr:uid="{00000000-0005-0000-0000-000018300000}"/>
    <cellStyle name="常规 2 6 55 3" xfId="20533" xr:uid="{00000000-0005-0000-0000-000019300000}"/>
    <cellStyle name="常规 2 6 55 4" xfId="20534" xr:uid="{00000000-0005-0000-0000-00001A300000}"/>
    <cellStyle name="常规 2 6 56" xfId="20535" xr:uid="{00000000-0005-0000-0000-00001B300000}"/>
    <cellStyle name="常规 2 6 56 2" xfId="20536" xr:uid="{00000000-0005-0000-0000-00001C300000}"/>
    <cellStyle name="常规 2 6 56 3" xfId="20537" xr:uid="{00000000-0005-0000-0000-00001D300000}"/>
    <cellStyle name="常规 2 6 56 4" xfId="20538" xr:uid="{00000000-0005-0000-0000-00001E300000}"/>
    <cellStyle name="常规 2 6 57" xfId="20539" xr:uid="{00000000-0005-0000-0000-00001F300000}"/>
    <cellStyle name="常规 2 6 57 2" xfId="20540" xr:uid="{00000000-0005-0000-0000-000020300000}"/>
    <cellStyle name="常规 2 6 57 3" xfId="20541" xr:uid="{00000000-0005-0000-0000-000021300000}"/>
    <cellStyle name="常规 2 6 57 4" xfId="20542" xr:uid="{00000000-0005-0000-0000-000022300000}"/>
    <cellStyle name="常规 2 6 58" xfId="20543" xr:uid="{00000000-0005-0000-0000-000023300000}"/>
    <cellStyle name="常规 2 6 58 2" xfId="20544" xr:uid="{00000000-0005-0000-0000-000024300000}"/>
    <cellStyle name="常规 2 6 58 3" xfId="20545" xr:uid="{00000000-0005-0000-0000-000025300000}"/>
    <cellStyle name="常规 2 6 58 4" xfId="20546" xr:uid="{00000000-0005-0000-0000-000026300000}"/>
    <cellStyle name="常规 2 6 59" xfId="20547" xr:uid="{00000000-0005-0000-0000-000027300000}"/>
    <cellStyle name="常规 2 6 59 2" xfId="20548" xr:uid="{00000000-0005-0000-0000-000028300000}"/>
    <cellStyle name="常规 2 6 59 3" xfId="20549" xr:uid="{00000000-0005-0000-0000-000029300000}"/>
    <cellStyle name="常规 2 6 59 4" xfId="20550" xr:uid="{00000000-0005-0000-0000-00002A300000}"/>
    <cellStyle name="常规 2 6 6" xfId="3495" xr:uid="{00000000-0005-0000-0000-00002B300000}"/>
    <cellStyle name="常规 2 6 6 2" xfId="20551" xr:uid="{00000000-0005-0000-0000-00002C300000}"/>
    <cellStyle name="常规 2 6 6 3" xfId="20552" xr:uid="{00000000-0005-0000-0000-00002D300000}"/>
    <cellStyle name="常规 2 6 6 4" xfId="20553" xr:uid="{00000000-0005-0000-0000-00002E300000}"/>
    <cellStyle name="常规 2 6 60" xfId="20554" xr:uid="{00000000-0005-0000-0000-00002F300000}"/>
    <cellStyle name="常规 2 6 60 2" xfId="20555" xr:uid="{00000000-0005-0000-0000-000030300000}"/>
    <cellStyle name="常规 2 6 60 3" xfId="20556" xr:uid="{00000000-0005-0000-0000-000031300000}"/>
    <cellStyle name="常规 2 6 60 4" xfId="20557" xr:uid="{00000000-0005-0000-0000-000032300000}"/>
    <cellStyle name="常规 2 6 61" xfId="20558" xr:uid="{00000000-0005-0000-0000-000033300000}"/>
    <cellStyle name="常规 2 6 61 2" xfId="20559" xr:uid="{00000000-0005-0000-0000-000034300000}"/>
    <cellStyle name="常规 2 6 61 3" xfId="20560" xr:uid="{00000000-0005-0000-0000-000035300000}"/>
    <cellStyle name="常规 2 6 61 4" xfId="20561" xr:uid="{00000000-0005-0000-0000-000036300000}"/>
    <cellStyle name="常规 2 6 62" xfId="20562" xr:uid="{00000000-0005-0000-0000-000037300000}"/>
    <cellStyle name="常规 2 6 62 2" xfId="20563" xr:uid="{00000000-0005-0000-0000-000038300000}"/>
    <cellStyle name="常规 2 6 62 3" xfId="20564" xr:uid="{00000000-0005-0000-0000-000039300000}"/>
    <cellStyle name="常规 2 6 62 4" xfId="20565" xr:uid="{00000000-0005-0000-0000-00003A300000}"/>
    <cellStyle name="常规 2 6 63" xfId="20566" xr:uid="{00000000-0005-0000-0000-00003B300000}"/>
    <cellStyle name="常规 2 6 63 2" xfId="20567" xr:uid="{00000000-0005-0000-0000-00003C300000}"/>
    <cellStyle name="常规 2 6 63 3" xfId="20568" xr:uid="{00000000-0005-0000-0000-00003D300000}"/>
    <cellStyle name="常规 2 6 63 4" xfId="20569" xr:uid="{00000000-0005-0000-0000-00003E300000}"/>
    <cellStyle name="常规 2 6 64" xfId="20570" xr:uid="{00000000-0005-0000-0000-00003F300000}"/>
    <cellStyle name="常规 2 6 64 2" xfId="20571" xr:uid="{00000000-0005-0000-0000-000040300000}"/>
    <cellStyle name="常规 2 6 64 3" xfId="20572" xr:uid="{00000000-0005-0000-0000-000041300000}"/>
    <cellStyle name="常规 2 6 64 4" xfId="20573" xr:uid="{00000000-0005-0000-0000-000042300000}"/>
    <cellStyle name="常规 2 6 65" xfId="20574" xr:uid="{00000000-0005-0000-0000-000043300000}"/>
    <cellStyle name="常规 2 6 65 2" xfId="20575" xr:uid="{00000000-0005-0000-0000-000044300000}"/>
    <cellStyle name="常规 2 6 66" xfId="20576" xr:uid="{00000000-0005-0000-0000-000045300000}"/>
    <cellStyle name="常规 2 6 67" xfId="20577" xr:uid="{00000000-0005-0000-0000-000046300000}"/>
    <cellStyle name="常规 2 6 68" xfId="20578" xr:uid="{00000000-0005-0000-0000-000047300000}"/>
    <cellStyle name="常规 2 6 7" xfId="20579" xr:uid="{00000000-0005-0000-0000-000048300000}"/>
    <cellStyle name="常规 2 6 7 2" xfId="20580" xr:uid="{00000000-0005-0000-0000-000049300000}"/>
    <cellStyle name="常规 2 6 7 3" xfId="20581" xr:uid="{00000000-0005-0000-0000-00004A300000}"/>
    <cellStyle name="常规 2 6 7 4" xfId="20582" xr:uid="{00000000-0005-0000-0000-00004B300000}"/>
    <cellStyle name="常规 2 6 8" xfId="20583" xr:uid="{00000000-0005-0000-0000-00004C300000}"/>
    <cellStyle name="常规 2 6 8 2" xfId="20584" xr:uid="{00000000-0005-0000-0000-00004D300000}"/>
    <cellStyle name="常规 2 6 8 3" xfId="20585" xr:uid="{00000000-0005-0000-0000-00004E300000}"/>
    <cellStyle name="常规 2 6 8 4" xfId="20586" xr:uid="{00000000-0005-0000-0000-00004F300000}"/>
    <cellStyle name="常规 2 6 9" xfId="20587" xr:uid="{00000000-0005-0000-0000-000050300000}"/>
    <cellStyle name="常规 2 6 9 2" xfId="20588" xr:uid="{00000000-0005-0000-0000-000051300000}"/>
    <cellStyle name="常规 2 6 9 3" xfId="20589" xr:uid="{00000000-0005-0000-0000-000052300000}"/>
    <cellStyle name="常规 2 6 9 4" xfId="20590" xr:uid="{00000000-0005-0000-0000-000053300000}"/>
    <cellStyle name="常规 2 60" xfId="20591" xr:uid="{00000000-0005-0000-0000-000054300000}"/>
    <cellStyle name="常规 2 61" xfId="27626" xr:uid="{00000000-0005-0000-0000-000055300000}"/>
    <cellStyle name="常规 2 62" xfId="27517" xr:uid="{00000000-0005-0000-0000-000056300000}"/>
    <cellStyle name="常规 2 63" xfId="27630" xr:uid="{00000000-0005-0000-0000-000057300000}"/>
    <cellStyle name="常规 2 7" xfId="397" xr:uid="{00000000-0005-0000-0000-000058300000}"/>
    <cellStyle name="常规 2 7 10" xfId="20592" xr:uid="{00000000-0005-0000-0000-000059300000}"/>
    <cellStyle name="常规 2 7 10 2" xfId="20593" xr:uid="{00000000-0005-0000-0000-00005A300000}"/>
    <cellStyle name="常规 2 7 10 3" xfId="20594" xr:uid="{00000000-0005-0000-0000-00005B300000}"/>
    <cellStyle name="常规 2 7 10 4" xfId="20595" xr:uid="{00000000-0005-0000-0000-00005C300000}"/>
    <cellStyle name="常规 2 7 11" xfId="20596" xr:uid="{00000000-0005-0000-0000-00005D300000}"/>
    <cellStyle name="常规 2 7 11 2" xfId="20597" xr:uid="{00000000-0005-0000-0000-00005E300000}"/>
    <cellStyle name="常规 2 7 11 3" xfId="20598" xr:uid="{00000000-0005-0000-0000-00005F300000}"/>
    <cellStyle name="常规 2 7 11 4" xfId="20599" xr:uid="{00000000-0005-0000-0000-000060300000}"/>
    <cellStyle name="常规 2 7 12" xfId="20600" xr:uid="{00000000-0005-0000-0000-000061300000}"/>
    <cellStyle name="常规 2 7 12 2" xfId="20601" xr:uid="{00000000-0005-0000-0000-000062300000}"/>
    <cellStyle name="常规 2 7 12 3" xfId="20602" xr:uid="{00000000-0005-0000-0000-000063300000}"/>
    <cellStyle name="常规 2 7 12 4" xfId="20603" xr:uid="{00000000-0005-0000-0000-000064300000}"/>
    <cellStyle name="常规 2 7 13" xfId="20604" xr:uid="{00000000-0005-0000-0000-000065300000}"/>
    <cellStyle name="常规 2 7 13 2" xfId="20605" xr:uid="{00000000-0005-0000-0000-000066300000}"/>
    <cellStyle name="常规 2 7 13 3" xfId="20606" xr:uid="{00000000-0005-0000-0000-000067300000}"/>
    <cellStyle name="常规 2 7 13 4" xfId="20607" xr:uid="{00000000-0005-0000-0000-000068300000}"/>
    <cellStyle name="常规 2 7 14" xfId="20608" xr:uid="{00000000-0005-0000-0000-000069300000}"/>
    <cellStyle name="常规 2 7 14 2" xfId="20609" xr:uid="{00000000-0005-0000-0000-00006A300000}"/>
    <cellStyle name="常规 2 7 14 3" xfId="20610" xr:uid="{00000000-0005-0000-0000-00006B300000}"/>
    <cellStyle name="常规 2 7 14 4" xfId="20611" xr:uid="{00000000-0005-0000-0000-00006C300000}"/>
    <cellStyle name="常规 2 7 15" xfId="20612" xr:uid="{00000000-0005-0000-0000-00006D300000}"/>
    <cellStyle name="常规 2 7 15 2" xfId="20613" xr:uid="{00000000-0005-0000-0000-00006E300000}"/>
    <cellStyle name="常规 2 7 15 3" xfId="20614" xr:uid="{00000000-0005-0000-0000-00006F300000}"/>
    <cellStyle name="常规 2 7 15 4" xfId="20615" xr:uid="{00000000-0005-0000-0000-000070300000}"/>
    <cellStyle name="常规 2 7 16" xfId="20616" xr:uid="{00000000-0005-0000-0000-000071300000}"/>
    <cellStyle name="常规 2 7 16 2" xfId="20617" xr:uid="{00000000-0005-0000-0000-000072300000}"/>
    <cellStyle name="常规 2 7 16 3" xfId="20618" xr:uid="{00000000-0005-0000-0000-000073300000}"/>
    <cellStyle name="常规 2 7 16 4" xfId="20619" xr:uid="{00000000-0005-0000-0000-000074300000}"/>
    <cellStyle name="常规 2 7 17" xfId="20620" xr:uid="{00000000-0005-0000-0000-000075300000}"/>
    <cellStyle name="常规 2 7 17 2" xfId="20621" xr:uid="{00000000-0005-0000-0000-000076300000}"/>
    <cellStyle name="常规 2 7 17 3" xfId="20622" xr:uid="{00000000-0005-0000-0000-000077300000}"/>
    <cellStyle name="常规 2 7 17 4" xfId="20623" xr:uid="{00000000-0005-0000-0000-000078300000}"/>
    <cellStyle name="常规 2 7 18" xfId="20624" xr:uid="{00000000-0005-0000-0000-000079300000}"/>
    <cellStyle name="常规 2 7 18 2" xfId="20625" xr:uid="{00000000-0005-0000-0000-00007A300000}"/>
    <cellStyle name="常规 2 7 18 3" xfId="20626" xr:uid="{00000000-0005-0000-0000-00007B300000}"/>
    <cellStyle name="常规 2 7 18 4" xfId="20627" xr:uid="{00000000-0005-0000-0000-00007C300000}"/>
    <cellStyle name="常规 2 7 19" xfId="20628" xr:uid="{00000000-0005-0000-0000-00007D300000}"/>
    <cellStyle name="常规 2 7 19 2" xfId="20629" xr:uid="{00000000-0005-0000-0000-00007E300000}"/>
    <cellStyle name="常规 2 7 19 3" xfId="20630" xr:uid="{00000000-0005-0000-0000-00007F300000}"/>
    <cellStyle name="常规 2 7 19 4" xfId="20631" xr:uid="{00000000-0005-0000-0000-000080300000}"/>
    <cellStyle name="常规 2 7 2" xfId="3496" xr:uid="{00000000-0005-0000-0000-000081300000}"/>
    <cellStyle name="常规 2 7 2 10" xfId="20632" xr:uid="{00000000-0005-0000-0000-000082300000}"/>
    <cellStyle name="常规 2 7 2 10 2" xfId="20633" xr:uid="{00000000-0005-0000-0000-000083300000}"/>
    <cellStyle name="常规 2 7 2 10 3" xfId="20634" xr:uid="{00000000-0005-0000-0000-000084300000}"/>
    <cellStyle name="常规 2 7 2 10 4" xfId="20635" xr:uid="{00000000-0005-0000-0000-000085300000}"/>
    <cellStyle name="常规 2 7 2 11" xfId="20636" xr:uid="{00000000-0005-0000-0000-000086300000}"/>
    <cellStyle name="常规 2 7 2 11 2" xfId="20637" xr:uid="{00000000-0005-0000-0000-000087300000}"/>
    <cellStyle name="常规 2 7 2 11 3" xfId="20638" xr:uid="{00000000-0005-0000-0000-000088300000}"/>
    <cellStyle name="常规 2 7 2 11 4" xfId="20639" xr:uid="{00000000-0005-0000-0000-000089300000}"/>
    <cellStyle name="常规 2 7 2 12" xfId="20640" xr:uid="{00000000-0005-0000-0000-00008A300000}"/>
    <cellStyle name="常规 2 7 2 12 2" xfId="20641" xr:uid="{00000000-0005-0000-0000-00008B300000}"/>
    <cellStyle name="常规 2 7 2 12 3" xfId="20642" xr:uid="{00000000-0005-0000-0000-00008C300000}"/>
    <cellStyle name="常规 2 7 2 12 4" xfId="20643" xr:uid="{00000000-0005-0000-0000-00008D300000}"/>
    <cellStyle name="常规 2 7 2 13" xfId="20644" xr:uid="{00000000-0005-0000-0000-00008E300000}"/>
    <cellStyle name="常规 2 7 2 13 2" xfId="20645" xr:uid="{00000000-0005-0000-0000-00008F300000}"/>
    <cellStyle name="常规 2 7 2 13 3" xfId="20646" xr:uid="{00000000-0005-0000-0000-000090300000}"/>
    <cellStyle name="常规 2 7 2 13 4" xfId="20647" xr:uid="{00000000-0005-0000-0000-000091300000}"/>
    <cellStyle name="常规 2 7 2 14" xfId="20648" xr:uid="{00000000-0005-0000-0000-000092300000}"/>
    <cellStyle name="常规 2 7 2 14 2" xfId="20649" xr:uid="{00000000-0005-0000-0000-000093300000}"/>
    <cellStyle name="常规 2 7 2 14 3" xfId="20650" xr:uid="{00000000-0005-0000-0000-000094300000}"/>
    <cellStyle name="常规 2 7 2 14 4" xfId="20651" xr:uid="{00000000-0005-0000-0000-000095300000}"/>
    <cellStyle name="常规 2 7 2 15" xfId="20652" xr:uid="{00000000-0005-0000-0000-000096300000}"/>
    <cellStyle name="常规 2 7 2 15 2" xfId="20653" xr:uid="{00000000-0005-0000-0000-000097300000}"/>
    <cellStyle name="常规 2 7 2 15 3" xfId="20654" xr:uid="{00000000-0005-0000-0000-000098300000}"/>
    <cellStyle name="常规 2 7 2 15 4" xfId="20655" xr:uid="{00000000-0005-0000-0000-000099300000}"/>
    <cellStyle name="常规 2 7 2 16" xfId="20656" xr:uid="{00000000-0005-0000-0000-00009A300000}"/>
    <cellStyle name="常规 2 7 2 16 2" xfId="20657" xr:uid="{00000000-0005-0000-0000-00009B300000}"/>
    <cellStyle name="常规 2 7 2 16 3" xfId="20658" xr:uid="{00000000-0005-0000-0000-00009C300000}"/>
    <cellStyle name="常规 2 7 2 16 4" xfId="20659" xr:uid="{00000000-0005-0000-0000-00009D300000}"/>
    <cellStyle name="常规 2 7 2 17" xfId="20660" xr:uid="{00000000-0005-0000-0000-00009E300000}"/>
    <cellStyle name="常规 2 7 2 17 2" xfId="20661" xr:uid="{00000000-0005-0000-0000-00009F300000}"/>
    <cellStyle name="常规 2 7 2 17 3" xfId="20662" xr:uid="{00000000-0005-0000-0000-0000A0300000}"/>
    <cellStyle name="常规 2 7 2 17 4" xfId="20663" xr:uid="{00000000-0005-0000-0000-0000A1300000}"/>
    <cellStyle name="常规 2 7 2 18" xfId="20664" xr:uid="{00000000-0005-0000-0000-0000A2300000}"/>
    <cellStyle name="常规 2 7 2 18 2" xfId="20665" xr:uid="{00000000-0005-0000-0000-0000A3300000}"/>
    <cellStyle name="常规 2 7 2 18 3" xfId="20666" xr:uid="{00000000-0005-0000-0000-0000A4300000}"/>
    <cellStyle name="常规 2 7 2 18 4" xfId="20667" xr:uid="{00000000-0005-0000-0000-0000A5300000}"/>
    <cellStyle name="常规 2 7 2 19" xfId="20668" xr:uid="{00000000-0005-0000-0000-0000A6300000}"/>
    <cellStyle name="常规 2 7 2 19 2" xfId="20669" xr:uid="{00000000-0005-0000-0000-0000A7300000}"/>
    <cellStyle name="常规 2 7 2 19 3" xfId="20670" xr:uid="{00000000-0005-0000-0000-0000A8300000}"/>
    <cellStyle name="常规 2 7 2 19 4" xfId="20671" xr:uid="{00000000-0005-0000-0000-0000A9300000}"/>
    <cellStyle name="常规 2 7 2 2" xfId="3497" xr:uid="{00000000-0005-0000-0000-0000AA300000}"/>
    <cellStyle name="常规 2 7 2 2 10" xfId="20672" xr:uid="{00000000-0005-0000-0000-0000AB300000}"/>
    <cellStyle name="常规 2 7 2 2 10 2" xfId="20673" xr:uid="{00000000-0005-0000-0000-0000AC300000}"/>
    <cellStyle name="常规 2 7 2 2 10 3" xfId="20674" xr:uid="{00000000-0005-0000-0000-0000AD300000}"/>
    <cellStyle name="常规 2 7 2 2 10 4" xfId="20675" xr:uid="{00000000-0005-0000-0000-0000AE300000}"/>
    <cellStyle name="常规 2 7 2 2 11" xfId="20676" xr:uid="{00000000-0005-0000-0000-0000AF300000}"/>
    <cellStyle name="常规 2 7 2 2 11 2" xfId="20677" xr:uid="{00000000-0005-0000-0000-0000B0300000}"/>
    <cellStyle name="常规 2 7 2 2 11 3" xfId="20678" xr:uid="{00000000-0005-0000-0000-0000B1300000}"/>
    <cellStyle name="常规 2 7 2 2 11 4" xfId="20679" xr:uid="{00000000-0005-0000-0000-0000B2300000}"/>
    <cellStyle name="常规 2 7 2 2 12" xfId="20680" xr:uid="{00000000-0005-0000-0000-0000B3300000}"/>
    <cellStyle name="常规 2 7 2 2 12 2" xfId="20681" xr:uid="{00000000-0005-0000-0000-0000B4300000}"/>
    <cellStyle name="常规 2 7 2 2 12 3" xfId="20682" xr:uid="{00000000-0005-0000-0000-0000B5300000}"/>
    <cellStyle name="常规 2 7 2 2 12 4" xfId="20683" xr:uid="{00000000-0005-0000-0000-0000B6300000}"/>
    <cellStyle name="常规 2 7 2 2 13" xfId="20684" xr:uid="{00000000-0005-0000-0000-0000B7300000}"/>
    <cellStyle name="常规 2 7 2 2 13 2" xfId="20685" xr:uid="{00000000-0005-0000-0000-0000B8300000}"/>
    <cellStyle name="常规 2 7 2 2 13 3" xfId="20686" xr:uid="{00000000-0005-0000-0000-0000B9300000}"/>
    <cellStyle name="常规 2 7 2 2 13 4" xfId="20687" xr:uid="{00000000-0005-0000-0000-0000BA300000}"/>
    <cellStyle name="常规 2 7 2 2 14" xfId="20688" xr:uid="{00000000-0005-0000-0000-0000BB300000}"/>
    <cellStyle name="常规 2 7 2 2 14 2" xfId="20689" xr:uid="{00000000-0005-0000-0000-0000BC300000}"/>
    <cellStyle name="常规 2 7 2 2 14 3" xfId="20690" xr:uid="{00000000-0005-0000-0000-0000BD300000}"/>
    <cellStyle name="常规 2 7 2 2 14 4" xfId="20691" xr:uid="{00000000-0005-0000-0000-0000BE300000}"/>
    <cellStyle name="常规 2 7 2 2 15" xfId="20692" xr:uid="{00000000-0005-0000-0000-0000BF300000}"/>
    <cellStyle name="常规 2 7 2 2 15 2" xfId="20693" xr:uid="{00000000-0005-0000-0000-0000C0300000}"/>
    <cellStyle name="常规 2 7 2 2 15 3" xfId="20694" xr:uid="{00000000-0005-0000-0000-0000C1300000}"/>
    <cellStyle name="常规 2 7 2 2 15 4" xfId="20695" xr:uid="{00000000-0005-0000-0000-0000C2300000}"/>
    <cellStyle name="常规 2 7 2 2 16" xfId="20696" xr:uid="{00000000-0005-0000-0000-0000C3300000}"/>
    <cellStyle name="常规 2 7 2 2 16 2" xfId="20697" xr:uid="{00000000-0005-0000-0000-0000C4300000}"/>
    <cellStyle name="常规 2 7 2 2 16 3" xfId="20698" xr:uid="{00000000-0005-0000-0000-0000C5300000}"/>
    <cellStyle name="常规 2 7 2 2 16 4" xfId="20699" xr:uid="{00000000-0005-0000-0000-0000C6300000}"/>
    <cellStyle name="常规 2 7 2 2 17" xfId="20700" xr:uid="{00000000-0005-0000-0000-0000C7300000}"/>
    <cellStyle name="常规 2 7 2 2 18" xfId="20701" xr:uid="{00000000-0005-0000-0000-0000C8300000}"/>
    <cellStyle name="常规 2 7 2 2 19" xfId="20702" xr:uid="{00000000-0005-0000-0000-0000C9300000}"/>
    <cellStyle name="常规 2 7 2 2 2" xfId="3498" xr:uid="{00000000-0005-0000-0000-0000CA300000}"/>
    <cellStyle name="常规 2 7 2 2 2 2" xfId="3499" xr:uid="{00000000-0005-0000-0000-0000CB300000}"/>
    <cellStyle name="常规 2 7 2 2 2 3" xfId="3500" xr:uid="{00000000-0005-0000-0000-0000CC300000}"/>
    <cellStyle name="常规 2 7 2 2 2 3 2" xfId="11751" xr:uid="{00000000-0005-0000-0000-0000CD300000}"/>
    <cellStyle name="常规 2 7 2 2 2 4" xfId="11750" xr:uid="{00000000-0005-0000-0000-0000CE300000}"/>
    <cellStyle name="常规 2 7 2 2 3" xfId="3501" xr:uid="{00000000-0005-0000-0000-0000CF300000}"/>
    <cellStyle name="常规 2 7 2 2 3 2" xfId="20703" xr:uid="{00000000-0005-0000-0000-0000D0300000}"/>
    <cellStyle name="常规 2 7 2 2 3 3" xfId="20704" xr:uid="{00000000-0005-0000-0000-0000D1300000}"/>
    <cellStyle name="常规 2 7 2 2 3 4" xfId="20705" xr:uid="{00000000-0005-0000-0000-0000D2300000}"/>
    <cellStyle name="常规 2 7 2 2 4" xfId="3502" xr:uid="{00000000-0005-0000-0000-0000D3300000}"/>
    <cellStyle name="常规 2 7 2 2 4 2" xfId="11752" xr:uid="{00000000-0005-0000-0000-0000D4300000}"/>
    <cellStyle name="常规 2 7 2 2 4 3" xfId="20706" xr:uid="{00000000-0005-0000-0000-0000D5300000}"/>
    <cellStyle name="常规 2 7 2 2 4 4" xfId="20707" xr:uid="{00000000-0005-0000-0000-0000D6300000}"/>
    <cellStyle name="常规 2 7 2 2 5" xfId="11749" xr:uid="{00000000-0005-0000-0000-0000D7300000}"/>
    <cellStyle name="常规 2 7 2 2 5 2" xfId="20708" xr:uid="{00000000-0005-0000-0000-0000D8300000}"/>
    <cellStyle name="常规 2 7 2 2 5 3" xfId="20709" xr:uid="{00000000-0005-0000-0000-0000D9300000}"/>
    <cellStyle name="常规 2 7 2 2 5 4" xfId="20710" xr:uid="{00000000-0005-0000-0000-0000DA300000}"/>
    <cellStyle name="常规 2 7 2 2 6" xfId="20711" xr:uid="{00000000-0005-0000-0000-0000DB300000}"/>
    <cellStyle name="常规 2 7 2 2 6 2" xfId="20712" xr:uid="{00000000-0005-0000-0000-0000DC300000}"/>
    <cellStyle name="常规 2 7 2 2 6 3" xfId="20713" xr:uid="{00000000-0005-0000-0000-0000DD300000}"/>
    <cellStyle name="常规 2 7 2 2 6 4" xfId="20714" xr:uid="{00000000-0005-0000-0000-0000DE300000}"/>
    <cellStyle name="常规 2 7 2 2 7" xfId="20715" xr:uid="{00000000-0005-0000-0000-0000DF300000}"/>
    <cellStyle name="常规 2 7 2 2 7 2" xfId="20716" xr:uid="{00000000-0005-0000-0000-0000E0300000}"/>
    <cellStyle name="常规 2 7 2 2 7 3" xfId="20717" xr:uid="{00000000-0005-0000-0000-0000E1300000}"/>
    <cellStyle name="常规 2 7 2 2 7 4" xfId="20718" xr:uid="{00000000-0005-0000-0000-0000E2300000}"/>
    <cellStyle name="常规 2 7 2 2 8" xfId="20719" xr:uid="{00000000-0005-0000-0000-0000E3300000}"/>
    <cellStyle name="常规 2 7 2 2 8 2" xfId="20720" xr:uid="{00000000-0005-0000-0000-0000E4300000}"/>
    <cellStyle name="常规 2 7 2 2 8 3" xfId="20721" xr:uid="{00000000-0005-0000-0000-0000E5300000}"/>
    <cellStyle name="常规 2 7 2 2 8 4" xfId="20722" xr:uid="{00000000-0005-0000-0000-0000E6300000}"/>
    <cellStyle name="常规 2 7 2 2 9" xfId="20723" xr:uid="{00000000-0005-0000-0000-0000E7300000}"/>
    <cellStyle name="常规 2 7 2 2 9 2" xfId="20724" xr:uid="{00000000-0005-0000-0000-0000E8300000}"/>
    <cellStyle name="常规 2 7 2 2 9 3" xfId="20725" xr:uid="{00000000-0005-0000-0000-0000E9300000}"/>
    <cellStyle name="常规 2 7 2 2 9 4" xfId="20726" xr:uid="{00000000-0005-0000-0000-0000EA300000}"/>
    <cellStyle name="常规 2 7 2 20" xfId="20727" xr:uid="{00000000-0005-0000-0000-0000EB300000}"/>
    <cellStyle name="常规 2 7 2 20 2" xfId="20728" xr:uid="{00000000-0005-0000-0000-0000EC300000}"/>
    <cellStyle name="常规 2 7 2 20 3" xfId="20729" xr:uid="{00000000-0005-0000-0000-0000ED300000}"/>
    <cellStyle name="常规 2 7 2 20 4" xfId="20730" xr:uid="{00000000-0005-0000-0000-0000EE300000}"/>
    <cellStyle name="常规 2 7 2 21" xfId="20731" xr:uid="{00000000-0005-0000-0000-0000EF300000}"/>
    <cellStyle name="常规 2 7 2 21 2" xfId="20732" xr:uid="{00000000-0005-0000-0000-0000F0300000}"/>
    <cellStyle name="常规 2 7 2 21 3" xfId="20733" xr:uid="{00000000-0005-0000-0000-0000F1300000}"/>
    <cellStyle name="常规 2 7 2 21 4" xfId="20734" xr:uid="{00000000-0005-0000-0000-0000F2300000}"/>
    <cellStyle name="常规 2 7 2 22" xfId="20735" xr:uid="{00000000-0005-0000-0000-0000F3300000}"/>
    <cellStyle name="常规 2 7 2 22 2" xfId="20736" xr:uid="{00000000-0005-0000-0000-0000F4300000}"/>
    <cellStyle name="常规 2 7 2 22 3" xfId="20737" xr:uid="{00000000-0005-0000-0000-0000F5300000}"/>
    <cellStyle name="常规 2 7 2 22 4" xfId="20738" xr:uid="{00000000-0005-0000-0000-0000F6300000}"/>
    <cellStyle name="常规 2 7 2 23" xfId="20739" xr:uid="{00000000-0005-0000-0000-0000F7300000}"/>
    <cellStyle name="常规 2 7 2 23 2" xfId="20740" xr:uid="{00000000-0005-0000-0000-0000F8300000}"/>
    <cellStyle name="常规 2 7 2 23 3" xfId="20741" xr:uid="{00000000-0005-0000-0000-0000F9300000}"/>
    <cellStyle name="常规 2 7 2 23 4" xfId="20742" xr:uid="{00000000-0005-0000-0000-0000FA300000}"/>
    <cellStyle name="常规 2 7 2 24" xfId="20743" xr:uid="{00000000-0005-0000-0000-0000FB300000}"/>
    <cellStyle name="常规 2 7 2 24 2" xfId="20744" xr:uid="{00000000-0005-0000-0000-0000FC300000}"/>
    <cellStyle name="常规 2 7 2 24 3" xfId="20745" xr:uid="{00000000-0005-0000-0000-0000FD300000}"/>
    <cellStyle name="常规 2 7 2 24 4" xfId="20746" xr:uid="{00000000-0005-0000-0000-0000FE300000}"/>
    <cellStyle name="常规 2 7 2 25" xfId="20747" xr:uid="{00000000-0005-0000-0000-0000FF300000}"/>
    <cellStyle name="常规 2 7 2 25 2" xfId="20748" xr:uid="{00000000-0005-0000-0000-000000310000}"/>
    <cellStyle name="常规 2 7 2 25 3" xfId="20749" xr:uid="{00000000-0005-0000-0000-000001310000}"/>
    <cellStyle name="常规 2 7 2 25 4" xfId="20750" xr:uid="{00000000-0005-0000-0000-000002310000}"/>
    <cellStyle name="常规 2 7 2 26" xfId="20751" xr:uid="{00000000-0005-0000-0000-000003310000}"/>
    <cellStyle name="常规 2 7 2 26 2" xfId="20752" xr:uid="{00000000-0005-0000-0000-000004310000}"/>
    <cellStyle name="常规 2 7 2 26 3" xfId="20753" xr:uid="{00000000-0005-0000-0000-000005310000}"/>
    <cellStyle name="常规 2 7 2 26 4" xfId="20754" xr:uid="{00000000-0005-0000-0000-000006310000}"/>
    <cellStyle name="常规 2 7 2 27" xfId="20755" xr:uid="{00000000-0005-0000-0000-000007310000}"/>
    <cellStyle name="常规 2 7 2 27 2" xfId="20756" xr:uid="{00000000-0005-0000-0000-000008310000}"/>
    <cellStyle name="常规 2 7 2 27 3" xfId="20757" xr:uid="{00000000-0005-0000-0000-000009310000}"/>
    <cellStyle name="常规 2 7 2 27 4" xfId="20758" xr:uid="{00000000-0005-0000-0000-00000A310000}"/>
    <cellStyle name="常规 2 7 2 28" xfId="20759" xr:uid="{00000000-0005-0000-0000-00000B310000}"/>
    <cellStyle name="常规 2 7 2 28 2" xfId="20760" xr:uid="{00000000-0005-0000-0000-00000C310000}"/>
    <cellStyle name="常规 2 7 2 28 3" xfId="20761" xr:uid="{00000000-0005-0000-0000-00000D310000}"/>
    <cellStyle name="常规 2 7 2 28 4" xfId="20762" xr:uid="{00000000-0005-0000-0000-00000E310000}"/>
    <cellStyle name="常规 2 7 2 29" xfId="20763" xr:uid="{00000000-0005-0000-0000-00000F310000}"/>
    <cellStyle name="常规 2 7 2 29 2" xfId="20764" xr:uid="{00000000-0005-0000-0000-000010310000}"/>
    <cellStyle name="常规 2 7 2 29 3" xfId="20765" xr:uid="{00000000-0005-0000-0000-000011310000}"/>
    <cellStyle name="常规 2 7 2 29 4" xfId="20766" xr:uid="{00000000-0005-0000-0000-000012310000}"/>
    <cellStyle name="常规 2 7 2 3" xfId="3503" xr:uid="{00000000-0005-0000-0000-000013310000}"/>
    <cellStyle name="常规 2 7 2 3 2" xfId="3504" xr:uid="{00000000-0005-0000-0000-000014310000}"/>
    <cellStyle name="常规 2 7 2 3 3" xfId="3505" xr:uid="{00000000-0005-0000-0000-000015310000}"/>
    <cellStyle name="常规 2 7 2 3 3 2" xfId="11754" xr:uid="{00000000-0005-0000-0000-000016310000}"/>
    <cellStyle name="常规 2 7 2 3 4" xfId="11753" xr:uid="{00000000-0005-0000-0000-000017310000}"/>
    <cellStyle name="常规 2 7 2 30" xfId="20767" xr:uid="{00000000-0005-0000-0000-000018310000}"/>
    <cellStyle name="常规 2 7 2 30 2" xfId="20768" xr:uid="{00000000-0005-0000-0000-000019310000}"/>
    <cellStyle name="常规 2 7 2 30 3" xfId="20769" xr:uid="{00000000-0005-0000-0000-00001A310000}"/>
    <cellStyle name="常规 2 7 2 30 4" xfId="20770" xr:uid="{00000000-0005-0000-0000-00001B310000}"/>
    <cellStyle name="常规 2 7 2 31" xfId="20771" xr:uid="{00000000-0005-0000-0000-00001C310000}"/>
    <cellStyle name="常规 2 7 2 31 2" xfId="20772" xr:uid="{00000000-0005-0000-0000-00001D310000}"/>
    <cellStyle name="常规 2 7 2 31 3" xfId="20773" xr:uid="{00000000-0005-0000-0000-00001E310000}"/>
    <cellStyle name="常规 2 7 2 31 4" xfId="20774" xr:uid="{00000000-0005-0000-0000-00001F310000}"/>
    <cellStyle name="常规 2 7 2 32" xfId="20775" xr:uid="{00000000-0005-0000-0000-000020310000}"/>
    <cellStyle name="常规 2 7 2 32 2" xfId="20776" xr:uid="{00000000-0005-0000-0000-000021310000}"/>
    <cellStyle name="常规 2 7 2 32 3" xfId="20777" xr:uid="{00000000-0005-0000-0000-000022310000}"/>
    <cellStyle name="常规 2 7 2 32 4" xfId="20778" xr:uid="{00000000-0005-0000-0000-000023310000}"/>
    <cellStyle name="常规 2 7 2 33" xfId="20779" xr:uid="{00000000-0005-0000-0000-000024310000}"/>
    <cellStyle name="常规 2 7 2 33 2" xfId="20780" xr:uid="{00000000-0005-0000-0000-000025310000}"/>
    <cellStyle name="常规 2 7 2 33 3" xfId="20781" xr:uid="{00000000-0005-0000-0000-000026310000}"/>
    <cellStyle name="常规 2 7 2 33 4" xfId="20782" xr:uid="{00000000-0005-0000-0000-000027310000}"/>
    <cellStyle name="常规 2 7 2 34" xfId="20783" xr:uid="{00000000-0005-0000-0000-000028310000}"/>
    <cellStyle name="常规 2 7 2 34 2" xfId="20784" xr:uid="{00000000-0005-0000-0000-000029310000}"/>
    <cellStyle name="常规 2 7 2 34 3" xfId="20785" xr:uid="{00000000-0005-0000-0000-00002A310000}"/>
    <cellStyle name="常规 2 7 2 34 4" xfId="20786" xr:uid="{00000000-0005-0000-0000-00002B310000}"/>
    <cellStyle name="常规 2 7 2 35" xfId="20787" xr:uid="{00000000-0005-0000-0000-00002C310000}"/>
    <cellStyle name="常规 2 7 2 35 2" xfId="20788" xr:uid="{00000000-0005-0000-0000-00002D310000}"/>
    <cellStyle name="常规 2 7 2 35 3" xfId="20789" xr:uid="{00000000-0005-0000-0000-00002E310000}"/>
    <cellStyle name="常规 2 7 2 35 4" xfId="20790" xr:uid="{00000000-0005-0000-0000-00002F310000}"/>
    <cellStyle name="常规 2 7 2 36" xfId="20791" xr:uid="{00000000-0005-0000-0000-000030310000}"/>
    <cellStyle name="常规 2 7 2 36 2" xfId="20792" xr:uid="{00000000-0005-0000-0000-000031310000}"/>
    <cellStyle name="常规 2 7 2 36 3" xfId="20793" xr:uid="{00000000-0005-0000-0000-000032310000}"/>
    <cellStyle name="常规 2 7 2 36 4" xfId="20794" xr:uid="{00000000-0005-0000-0000-000033310000}"/>
    <cellStyle name="常规 2 7 2 37" xfId="20795" xr:uid="{00000000-0005-0000-0000-000034310000}"/>
    <cellStyle name="常规 2 7 2 37 2" xfId="20796" xr:uid="{00000000-0005-0000-0000-000035310000}"/>
    <cellStyle name="常规 2 7 2 37 3" xfId="20797" xr:uid="{00000000-0005-0000-0000-000036310000}"/>
    <cellStyle name="常规 2 7 2 37 4" xfId="20798" xr:uid="{00000000-0005-0000-0000-000037310000}"/>
    <cellStyle name="常规 2 7 2 38" xfId="20799" xr:uid="{00000000-0005-0000-0000-000038310000}"/>
    <cellStyle name="常规 2 7 2 38 2" xfId="20800" xr:uid="{00000000-0005-0000-0000-000039310000}"/>
    <cellStyle name="常规 2 7 2 38 3" xfId="20801" xr:uid="{00000000-0005-0000-0000-00003A310000}"/>
    <cellStyle name="常规 2 7 2 38 4" xfId="20802" xr:uid="{00000000-0005-0000-0000-00003B310000}"/>
    <cellStyle name="常规 2 7 2 39" xfId="20803" xr:uid="{00000000-0005-0000-0000-00003C310000}"/>
    <cellStyle name="常规 2 7 2 39 2" xfId="20804" xr:uid="{00000000-0005-0000-0000-00003D310000}"/>
    <cellStyle name="常规 2 7 2 39 3" xfId="20805" xr:uid="{00000000-0005-0000-0000-00003E310000}"/>
    <cellStyle name="常规 2 7 2 39 4" xfId="20806" xr:uid="{00000000-0005-0000-0000-00003F310000}"/>
    <cellStyle name="常规 2 7 2 4" xfId="3506" xr:uid="{00000000-0005-0000-0000-000040310000}"/>
    <cellStyle name="常规 2 7 2 4 2" xfId="3507" xr:uid="{00000000-0005-0000-0000-000041310000}"/>
    <cellStyle name="常规 2 7 2 4 3" xfId="3508" xr:uid="{00000000-0005-0000-0000-000042310000}"/>
    <cellStyle name="常规 2 7 2 4 3 2" xfId="11756" xr:uid="{00000000-0005-0000-0000-000043310000}"/>
    <cellStyle name="常规 2 7 2 4 4" xfId="11755" xr:uid="{00000000-0005-0000-0000-000044310000}"/>
    <cellStyle name="常规 2 7 2 40" xfId="20807" xr:uid="{00000000-0005-0000-0000-000045310000}"/>
    <cellStyle name="常规 2 7 2 40 2" xfId="20808" xr:uid="{00000000-0005-0000-0000-000046310000}"/>
    <cellStyle name="常规 2 7 2 40 3" xfId="20809" xr:uid="{00000000-0005-0000-0000-000047310000}"/>
    <cellStyle name="常规 2 7 2 40 4" xfId="20810" xr:uid="{00000000-0005-0000-0000-000048310000}"/>
    <cellStyle name="常规 2 7 2 41" xfId="20811" xr:uid="{00000000-0005-0000-0000-000049310000}"/>
    <cellStyle name="常规 2 7 2 41 2" xfId="20812" xr:uid="{00000000-0005-0000-0000-00004A310000}"/>
    <cellStyle name="常规 2 7 2 41 3" xfId="20813" xr:uid="{00000000-0005-0000-0000-00004B310000}"/>
    <cellStyle name="常规 2 7 2 41 4" xfId="20814" xr:uid="{00000000-0005-0000-0000-00004C310000}"/>
    <cellStyle name="常规 2 7 2 42" xfId="20815" xr:uid="{00000000-0005-0000-0000-00004D310000}"/>
    <cellStyle name="常规 2 7 2 42 2" xfId="20816" xr:uid="{00000000-0005-0000-0000-00004E310000}"/>
    <cellStyle name="常规 2 7 2 42 3" xfId="20817" xr:uid="{00000000-0005-0000-0000-00004F310000}"/>
    <cellStyle name="常规 2 7 2 42 4" xfId="20818" xr:uid="{00000000-0005-0000-0000-000050310000}"/>
    <cellStyle name="常规 2 7 2 43" xfId="20819" xr:uid="{00000000-0005-0000-0000-000051310000}"/>
    <cellStyle name="常规 2 7 2 43 2" xfId="20820" xr:uid="{00000000-0005-0000-0000-000052310000}"/>
    <cellStyle name="常规 2 7 2 43 3" xfId="20821" xr:uid="{00000000-0005-0000-0000-000053310000}"/>
    <cellStyle name="常规 2 7 2 43 4" xfId="20822" xr:uid="{00000000-0005-0000-0000-000054310000}"/>
    <cellStyle name="常规 2 7 2 44" xfId="20823" xr:uid="{00000000-0005-0000-0000-000055310000}"/>
    <cellStyle name="常规 2 7 2 44 2" xfId="20824" xr:uid="{00000000-0005-0000-0000-000056310000}"/>
    <cellStyle name="常规 2 7 2 44 3" xfId="20825" xr:uid="{00000000-0005-0000-0000-000057310000}"/>
    <cellStyle name="常规 2 7 2 44 4" xfId="20826" xr:uid="{00000000-0005-0000-0000-000058310000}"/>
    <cellStyle name="常规 2 7 2 45" xfId="20827" xr:uid="{00000000-0005-0000-0000-000059310000}"/>
    <cellStyle name="常规 2 7 2 45 2" xfId="20828" xr:uid="{00000000-0005-0000-0000-00005A310000}"/>
    <cellStyle name="常规 2 7 2 45 3" xfId="20829" xr:uid="{00000000-0005-0000-0000-00005B310000}"/>
    <cellStyle name="常规 2 7 2 45 4" xfId="20830" xr:uid="{00000000-0005-0000-0000-00005C310000}"/>
    <cellStyle name="常规 2 7 2 46" xfId="20831" xr:uid="{00000000-0005-0000-0000-00005D310000}"/>
    <cellStyle name="常规 2 7 2 46 2" xfId="20832" xr:uid="{00000000-0005-0000-0000-00005E310000}"/>
    <cellStyle name="常规 2 7 2 46 3" xfId="20833" xr:uid="{00000000-0005-0000-0000-00005F310000}"/>
    <cellStyle name="常规 2 7 2 46 4" xfId="20834" xr:uid="{00000000-0005-0000-0000-000060310000}"/>
    <cellStyle name="常规 2 7 2 47" xfId="20835" xr:uid="{00000000-0005-0000-0000-000061310000}"/>
    <cellStyle name="常规 2 7 2 48" xfId="20836" xr:uid="{00000000-0005-0000-0000-000062310000}"/>
    <cellStyle name="常规 2 7 2 49" xfId="20837" xr:uid="{00000000-0005-0000-0000-000063310000}"/>
    <cellStyle name="常规 2 7 2 5" xfId="3509" xr:uid="{00000000-0005-0000-0000-000064310000}"/>
    <cellStyle name="常规 2 7 2 5 2" xfId="20838" xr:uid="{00000000-0005-0000-0000-000065310000}"/>
    <cellStyle name="常规 2 7 2 5 3" xfId="20839" xr:uid="{00000000-0005-0000-0000-000066310000}"/>
    <cellStyle name="常规 2 7 2 5 4" xfId="20840" xr:uid="{00000000-0005-0000-0000-000067310000}"/>
    <cellStyle name="常规 2 7 2 50" xfId="28092" xr:uid="{00000000-0005-0000-0000-000068310000}"/>
    <cellStyle name="常规 2 7 2 6" xfId="11748" xr:uid="{00000000-0005-0000-0000-000069310000}"/>
    <cellStyle name="常规 2 7 2 6 2" xfId="20841" xr:uid="{00000000-0005-0000-0000-00006A310000}"/>
    <cellStyle name="常规 2 7 2 6 3" xfId="20842" xr:uid="{00000000-0005-0000-0000-00006B310000}"/>
    <cellStyle name="常规 2 7 2 6 4" xfId="20843" xr:uid="{00000000-0005-0000-0000-00006C310000}"/>
    <cellStyle name="常规 2 7 2 7" xfId="20844" xr:uid="{00000000-0005-0000-0000-00006D310000}"/>
    <cellStyle name="常规 2 7 2 7 2" xfId="20845" xr:uid="{00000000-0005-0000-0000-00006E310000}"/>
    <cellStyle name="常规 2 7 2 7 3" xfId="20846" xr:uid="{00000000-0005-0000-0000-00006F310000}"/>
    <cellStyle name="常规 2 7 2 7 4" xfId="20847" xr:uid="{00000000-0005-0000-0000-000070310000}"/>
    <cellStyle name="常规 2 7 2 8" xfId="20848" xr:uid="{00000000-0005-0000-0000-000071310000}"/>
    <cellStyle name="常规 2 7 2 8 2" xfId="20849" xr:uid="{00000000-0005-0000-0000-000072310000}"/>
    <cellStyle name="常规 2 7 2 8 3" xfId="20850" xr:uid="{00000000-0005-0000-0000-000073310000}"/>
    <cellStyle name="常规 2 7 2 8 4" xfId="20851" xr:uid="{00000000-0005-0000-0000-000074310000}"/>
    <cellStyle name="常规 2 7 2 9" xfId="20852" xr:uid="{00000000-0005-0000-0000-000075310000}"/>
    <cellStyle name="常规 2 7 2 9 2" xfId="20853" xr:uid="{00000000-0005-0000-0000-000076310000}"/>
    <cellStyle name="常规 2 7 2 9 3" xfId="20854" xr:uid="{00000000-0005-0000-0000-000077310000}"/>
    <cellStyle name="常规 2 7 2 9 4" xfId="20855" xr:uid="{00000000-0005-0000-0000-000078310000}"/>
    <cellStyle name="常规 2 7 20" xfId="20856" xr:uid="{00000000-0005-0000-0000-000079310000}"/>
    <cellStyle name="常规 2 7 20 2" xfId="20857" xr:uid="{00000000-0005-0000-0000-00007A310000}"/>
    <cellStyle name="常规 2 7 20 3" xfId="20858" xr:uid="{00000000-0005-0000-0000-00007B310000}"/>
    <cellStyle name="常规 2 7 20 4" xfId="20859" xr:uid="{00000000-0005-0000-0000-00007C310000}"/>
    <cellStyle name="常规 2 7 21" xfId="20860" xr:uid="{00000000-0005-0000-0000-00007D310000}"/>
    <cellStyle name="常规 2 7 21 2" xfId="20861" xr:uid="{00000000-0005-0000-0000-00007E310000}"/>
    <cellStyle name="常规 2 7 21 3" xfId="20862" xr:uid="{00000000-0005-0000-0000-00007F310000}"/>
    <cellStyle name="常规 2 7 21 4" xfId="20863" xr:uid="{00000000-0005-0000-0000-000080310000}"/>
    <cellStyle name="常规 2 7 22" xfId="20864" xr:uid="{00000000-0005-0000-0000-000081310000}"/>
    <cellStyle name="常规 2 7 22 2" xfId="20865" xr:uid="{00000000-0005-0000-0000-000082310000}"/>
    <cellStyle name="常规 2 7 22 3" xfId="20866" xr:uid="{00000000-0005-0000-0000-000083310000}"/>
    <cellStyle name="常规 2 7 22 4" xfId="20867" xr:uid="{00000000-0005-0000-0000-000084310000}"/>
    <cellStyle name="常规 2 7 23" xfId="20868" xr:uid="{00000000-0005-0000-0000-000085310000}"/>
    <cellStyle name="常规 2 7 23 2" xfId="20869" xr:uid="{00000000-0005-0000-0000-000086310000}"/>
    <cellStyle name="常规 2 7 23 3" xfId="20870" xr:uid="{00000000-0005-0000-0000-000087310000}"/>
    <cellStyle name="常规 2 7 23 4" xfId="20871" xr:uid="{00000000-0005-0000-0000-000088310000}"/>
    <cellStyle name="常规 2 7 24" xfId="20872" xr:uid="{00000000-0005-0000-0000-000089310000}"/>
    <cellStyle name="常规 2 7 24 2" xfId="20873" xr:uid="{00000000-0005-0000-0000-00008A310000}"/>
    <cellStyle name="常规 2 7 24 3" xfId="20874" xr:uid="{00000000-0005-0000-0000-00008B310000}"/>
    <cellStyle name="常规 2 7 24 4" xfId="20875" xr:uid="{00000000-0005-0000-0000-00008C310000}"/>
    <cellStyle name="常规 2 7 25" xfId="20876" xr:uid="{00000000-0005-0000-0000-00008D310000}"/>
    <cellStyle name="常规 2 7 25 2" xfId="20877" xr:uid="{00000000-0005-0000-0000-00008E310000}"/>
    <cellStyle name="常规 2 7 25 3" xfId="20878" xr:uid="{00000000-0005-0000-0000-00008F310000}"/>
    <cellStyle name="常规 2 7 25 4" xfId="20879" xr:uid="{00000000-0005-0000-0000-000090310000}"/>
    <cellStyle name="常规 2 7 26" xfId="20880" xr:uid="{00000000-0005-0000-0000-000091310000}"/>
    <cellStyle name="常规 2 7 26 2" xfId="20881" xr:uid="{00000000-0005-0000-0000-000092310000}"/>
    <cellStyle name="常规 2 7 26 3" xfId="20882" xr:uid="{00000000-0005-0000-0000-000093310000}"/>
    <cellStyle name="常规 2 7 26 4" xfId="20883" xr:uid="{00000000-0005-0000-0000-000094310000}"/>
    <cellStyle name="常规 2 7 27" xfId="20884" xr:uid="{00000000-0005-0000-0000-000095310000}"/>
    <cellStyle name="常规 2 7 27 2" xfId="20885" xr:uid="{00000000-0005-0000-0000-000096310000}"/>
    <cellStyle name="常规 2 7 27 3" xfId="20886" xr:uid="{00000000-0005-0000-0000-000097310000}"/>
    <cellStyle name="常规 2 7 27 4" xfId="20887" xr:uid="{00000000-0005-0000-0000-000098310000}"/>
    <cellStyle name="常规 2 7 28" xfId="20888" xr:uid="{00000000-0005-0000-0000-000099310000}"/>
    <cellStyle name="常规 2 7 28 2" xfId="20889" xr:uid="{00000000-0005-0000-0000-00009A310000}"/>
    <cellStyle name="常规 2 7 28 3" xfId="20890" xr:uid="{00000000-0005-0000-0000-00009B310000}"/>
    <cellStyle name="常规 2 7 28 4" xfId="20891" xr:uid="{00000000-0005-0000-0000-00009C310000}"/>
    <cellStyle name="常规 2 7 29" xfId="20892" xr:uid="{00000000-0005-0000-0000-00009D310000}"/>
    <cellStyle name="常规 2 7 29 2" xfId="20893" xr:uid="{00000000-0005-0000-0000-00009E310000}"/>
    <cellStyle name="常规 2 7 29 3" xfId="20894" xr:uid="{00000000-0005-0000-0000-00009F310000}"/>
    <cellStyle name="常规 2 7 29 4" xfId="20895" xr:uid="{00000000-0005-0000-0000-0000A0310000}"/>
    <cellStyle name="常规 2 7 3" xfId="3510" xr:uid="{00000000-0005-0000-0000-0000A1310000}"/>
    <cellStyle name="常规 2 7 3 10" xfId="20896" xr:uid="{00000000-0005-0000-0000-0000A2310000}"/>
    <cellStyle name="常规 2 7 3 10 2" xfId="20897" xr:uid="{00000000-0005-0000-0000-0000A3310000}"/>
    <cellStyle name="常规 2 7 3 10 3" xfId="20898" xr:uid="{00000000-0005-0000-0000-0000A4310000}"/>
    <cellStyle name="常规 2 7 3 10 4" xfId="20899" xr:uid="{00000000-0005-0000-0000-0000A5310000}"/>
    <cellStyle name="常规 2 7 3 11" xfId="20900" xr:uid="{00000000-0005-0000-0000-0000A6310000}"/>
    <cellStyle name="常规 2 7 3 11 2" xfId="20901" xr:uid="{00000000-0005-0000-0000-0000A7310000}"/>
    <cellStyle name="常规 2 7 3 11 3" xfId="20902" xr:uid="{00000000-0005-0000-0000-0000A8310000}"/>
    <cellStyle name="常规 2 7 3 11 4" xfId="20903" xr:uid="{00000000-0005-0000-0000-0000A9310000}"/>
    <cellStyle name="常规 2 7 3 12" xfId="20904" xr:uid="{00000000-0005-0000-0000-0000AA310000}"/>
    <cellStyle name="常规 2 7 3 12 2" xfId="20905" xr:uid="{00000000-0005-0000-0000-0000AB310000}"/>
    <cellStyle name="常规 2 7 3 12 3" xfId="20906" xr:uid="{00000000-0005-0000-0000-0000AC310000}"/>
    <cellStyle name="常规 2 7 3 12 4" xfId="20907" xr:uid="{00000000-0005-0000-0000-0000AD310000}"/>
    <cellStyle name="常规 2 7 3 13" xfId="20908" xr:uid="{00000000-0005-0000-0000-0000AE310000}"/>
    <cellStyle name="常规 2 7 3 13 2" xfId="20909" xr:uid="{00000000-0005-0000-0000-0000AF310000}"/>
    <cellStyle name="常规 2 7 3 13 3" xfId="20910" xr:uid="{00000000-0005-0000-0000-0000B0310000}"/>
    <cellStyle name="常规 2 7 3 13 4" xfId="20911" xr:uid="{00000000-0005-0000-0000-0000B1310000}"/>
    <cellStyle name="常规 2 7 3 14" xfId="20912" xr:uid="{00000000-0005-0000-0000-0000B2310000}"/>
    <cellStyle name="常规 2 7 3 14 2" xfId="20913" xr:uid="{00000000-0005-0000-0000-0000B3310000}"/>
    <cellStyle name="常规 2 7 3 14 3" xfId="20914" xr:uid="{00000000-0005-0000-0000-0000B4310000}"/>
    <cellStyle name="常规 2 7 3 14 4" xfId="20915" xr:uid="{00000000-0005-0000-0000-0000B5310000}"/>
    <cellStyle name="常规 2 7 3 15" xfId="20916" xr:uid="{00000000-0005-0000-0000-0000B6310000}"/>
    <cellStyle name="常规 2 7 3 15 2" xfId="20917" xr:uid="{00000000-0005-0000-0000-0000B7310000}"/>
    <cellStyle name="常规 2 7 3 15 3" xfId="20918" xr:uid="{00000000-0005-0000-0000-0000B8310000}"/>
    <cellStyle name="常规 2 7 3 15 4" xfId="20919" xr:uid="{00000000-0005-0000-0000-0000B9310000}"/>
    <cellStyle name="常规 2 7 3 16" xfId="20920" xr:uid="{00000000-0005-0000-0000-0000BA310000}"/>
    <cellStyle name="常规 2 7 3 16 2" xfId="20921" xr:uid="{00000000-0005-0000-0000-0000BB310000}"/>
    <cellStyle name="常规 2 7 3 16 3" xfId="20922" xr:uid="{00000000-0005-0000-0000-0000BC310000}"/>
    <cellStyle name="常规 2 7 3 16 4" xfId="20923" xr:uid="{00000000-0005-0000-0000-0000BD310000}"/>
    <cellStyle name="常规 2 7 3 17" xfId="20924" xr:uid="{00000000-0005-0000-0000-0000BE310000}"/>
    <cellStyle name="常规 2 7 3 17 2" xfId="20925" xr:uid="{00000000-0005-0000-0000-0000BF310000}"/>
    <cellStyle name="常规 2 7 3 17 3" xfId="20926" xr:uid="{00000000-0005-0000-0000-0000C0310000}"/>
    <cellStyle name="常规 2 7 3 17 4" xfId="20927" xr:uid="{00000000-0005-0000-0000-0000C1310000}"/>
    <cellStyle name="常规 2 7 3 18" xfId="20928" xr:uid="{00000000-0005-0000-0000-0000C2310000}"/>
    <cellStyle name="常规 2 7 3 18 2" xfId="20929" xr:uid="{00000000-0005-0000-0000-0000C3310000}"/>
    <cellStyle name="常规 2 7 3 18 3" xfId="20930" xr:uid="{00000000-0005-0000-0000-0000C4310000}"/>
    <cellStyle name="常规 2 7 3 18 4" xfId="20931" xr:uid="{00000000-0005-0000-0000-0000C5310000}"/>
    <cellStyle name="常规 2 7 3 19" xfId="20932" xr:uid="{00000000-0005-0000-0000-0000C6310000}"/>
    <cellStyle name="常规 2 7 3 19 2" xfId="20933" xr:uid="{00000000-0005-0000-0000-0000C7310000}"/>
    <cellStyle name="常规 2 7 3 19 3" xfId="20934" xr:uid="{00000000-0005-0000-0000-0000C8310000}"/>
    <cellStyle name="常规 2 7 3 19 4" xfId="20935" xr:uid="{00000000-0005-0000-0000-0000C9310000}"/>
    <cellStyle name="常规 2 7 3 2" xfId="3511" xr:uid="{00000000-0005-0000-0000-0000CA310000}"/>
    <cellStyle name="常规 2 7 3 2 10" xfId="20936" xr:uid="{00000000-0005-0000-0000-0000CB310000}"/>
    <cellStyle name="常规 2 7 3 2 10 2" xfId="20937" xr:uid="{00000000-0005-0000-0000-0000CC310000}"/>
    <cellStyle name="常规 2 7 3 2 10 3" xfId="20938" xr:uid="{00000000-0005-0000-0000-0000CD310000}"/>
    <cellStyle name="常规 2 7 3 2 10 4" xfId="20939" xr:uid="{00000000-0005-0000-0000-0000CE310000}"/>
    <cellStyle name="常规 2 7 3 2 11" xfId="20940" xr:uid="{00000000-0005-0000-0000-0000CF310000}"/>
    <cellStyle name="常规 2 7 3 2 11 2" xfId="20941" xr:uid="{00000000-0005-0000-0000-0000D0310000}"/>
    <cellStyle name="常规 2 7 3 2 11 3" xfId="20942" xr:uid="{00000000-0005-0000-0000-0000D1310000}"/>
    <cellStyle name="常规 2 7 3 2 11 4" xfId="20943" xr:uid="{00000000-0005-0000-0000-0000D2310000}"/>
    <cellStyle name="常规 2 7 3 2 12" xfId="20944" xr:uid="{00000000-0005-0000-0000-0000D3310000}"/>
    <cellStyle name="常规 2 7 3 2 12 2" xfId="20945" xr:uid="{00000000-0005-0000-0000-0000D4310000}"/>
    <cellStyle name="常规 2 7 3 2 12 3" xfId="20946" xr:uid="{00000000-0005-0000-0000-0000D5310000}"/>
    <cellStyle name="常规 2 7 3 2 12 4" xfId="20947" xr:uid="{00000000-0005-0000-0000-0000D6310000}"/>
    <cellStyle name="常规 2 7 3 2 13" xfId="20948" xr:uid="{00000000-0005-0000-0000-0000D7310000}"/>
    <cellStyle name="常规 2 7 3 2 13 2" xfId="20949" xr:uid="{00000000-0005-0000-0000-0000D8310000}"/>
    <cellStyle name="常规 2 7 3 2 13 3" xfId="20950" xr:uid="{00000000-0005-0000-0000-0000D9310000}"/>
    <cellStyle name="常规 2 7 3 2 13 4" xfId="20951" xr:uid="{00000000-0005-0000-0000-0000DA310000}"/>
    <cellStyle name="常规 2 7 3 2 14" xfId="20952" xr:uid="{00000000-0005-0000-0000-0000DB310000}"/>
    <cellStyle name="常规 2 7 3 2 14 2" xfId="20953" xr:uid="{00000000-0005-0000-0000-0000DC310000}"/>
    <cellStyle name="常规 2 7 3 2 14 3" xfId="20954" xr:uid="{00000000-0005-0000-0000-0000DD310000}"/>
    <cellStyle name="常规 2 7 3 2 14 4" xfId="20955" xr:uid="{00000000-0005-0000-0000-0000DE310000}"/>
    <cellStyle name="常规 2 7 3 2 15" xfId="20956" xr:uid="{00000000-0005-0000-0000-0000DF310000}"/>
    <cellStyle name="常规 2 7 3 2 15 2" xfId="20957" xr:uid="{00000000-0005-0000-0000-0000E0310000}"/>
    <cellStyle name="常规 2 7 3 2 15 3" xfId="20958" xr:uid="{00000000-0005-0000-0000-0000E1310000}"/>
    <cellStyle name="常规 2 7 3 2 15 4" xfId="20959" xr:uid="{00000000-0005-0000-0000-0000E2310000}"/>
    <cellStyle name="常规 2 7 3 2 16" xfId="20960" xr:uid="{00000000-0005-0000-0000-0000E3310000}"/>
    <cellStyle name="常规 2 7 3 2 16 2" xfId="20961" xr:uid="{00000000-0005-0000-0000-0000E4310000}"/>
    <cellStyle name="常规 2 7 3 2 16 3" xfId="20962" xr:uid="{00000000-0005-0000-0000-0000E5310000}"/>
    <cellStyle name="常规 2 7 3 2 16 4" xfId="20963" xr:uid="{00000000-0005-0000-0000-0000E6310000}"/>
    <cellStyle name="常规 2 7 3 2 17" xfId="20964" xr:uid="{00000000-0005-0000-0000-0000E7310000}"/>
    <cellStyle name="常规 2 7 3 2 18" xfId="20965" xr:uid="{00000000-0005-0000-0000-0000E8310000}"/>
    <cellStyle name="常规 2 7 3 2 19" xfId="20966" xr:uid="{00000000-0005-0000-0000-0000E9310000}"/>
    <cellStyle name="常规 2 7 3 2 2" xfId="3512" xr:uid="{00000000-0005-0000-0000-0000EA310000}"/>
    <cellStyle name="常规 2 7 3 2 2 2" xfId="20967" xr:uid="{00000000-0005-0000-0000-0000EB310000}"/>
    <cellStyle name="常规 2 7 3 2 2 3" xfId="20968" xr:uid="{00000000-0005-0000-0000-0000EC310000}"/>
    <cellStyle name="常规 2 7 3 2 2 4" xfId="20969" xr:uid="{00000000-0005-0000-0000-0000ED310000}"/>
    <cellStyle name="常规 2 7 3 2 3" xfId="3513" xr:uid="{00000000-0005-0000-0000-0000EE310000}"/>
    <cellStyle name="常规 2 7 3 2 3 2" xfId="11759" xr:uid="{00000000-0005-0000-0000-0000EF310000}"/>
    <cellStyle name="常规 2 7 3 2 3 3" xfId="20970" xr:uid="{00000000-0005-0000-0000-0000F0310000}"/>
    <cellStyle name="常规 2 7 3 2 3 4" xfId="20971" xr:uid="{00000000-0005-0000-0000-0000F1310000}"/>
    <cellStyle name="常规 2 7 3 2 4" xfId="11758" xr:uid="{00000000-0005-0000-0000-0000F2310000}"/>
    <cellStyle name="常规 2 7 3 2 4 2" xfId="20972" xr:uid="{00000000-0005-0000-0000-0000F3310000}"/>
    <cellStyle name="常规 2 7 3 2 4 3" xfId="20973" xr:uid="{00000000-0005-0000-0000-0000F4310000}"/>
    <cellStyle name="常规 2 7 3 2 4 4" xfId="20974" xr:uid="{00000000-0005-0000-0000-0000F5310000}"/>
    <cellStyle name="常规 2 7 3 2 5" xfId="20975" xr:uid="{00000000-0005-0000-0000-0000F6310000}"/>
    <cellStyle name="常规 2 7 3 2 5 2" xfId="20976" xr:uid="{00000000-0005-0000-0000-0000F7310000}"/>
    <cellStyle name="常规 2 7 3 2 5 3" xfId="20977" xr:uid="{00000000-0005-0000-0000-0000F8310000}"/>
    <cellStyle name="常规 2 7 3 2 5 4" xfId="20978" xr:uid="{00000000-0005-0000-0000-0000F9310000}"/>
    <cellStyle name="常规 2 7 3 2 6" xfId="20979" xr:uid="{00000000-0005-0000-0000-0000FA310000}"/>
    <cellStyle name="常规 2 7 3 2 6 2" xfId="20980" xr:uid="{00000000-0005-0000-0000-0000FB310000}"/>
    <cellStyle name="常规 2 7 3 2 6 3" xfId="20981" xr:uid="{00000000-0005-0000-0000-0000FC310000}"/>
    <cellStyle name="常规 2 7 3 2 6 4" xfId="20982" xr:uid="{00000000-0005-0000-0000-0000FD310000}"/>
    <cellStyle name="常规 2 7 3 2 7" xfId="20983" xr:uid="{00000000-0005-0000-0000-0000FE310000}"/>
    <cellStyle name="常规 2 7 3 2 7 2" xfId="20984" xr:uid="{00000000-0005-0000-0000-0000FF310000}"/>
    <cellStyle name="常规 2 7 3 2 7 3" xfId="20985" xr:uid="{00000000-0005-0000-0000-000000320000}"/>
    <cellStyle name="常规 2 7 3 2 7 4" xfId="20986" xr:uid="{00000000-0005-0000-0000-000001320000}"/>
    <cellStyle name="常规 2 7 3 2 8" xfId="20987" xr:uid="{00000000-0005-0000-0000-000002320000}"/>
    <cellStyle name="常规 2 7 3 2 8 2" xfId="20988" xr:uid="{00000000-0005-0000-0000-000003320000}"/>
    <cellStyle name="常规 2 7 3 2 8 3" xfId="20989" xr:uid="{00000000-0005-0000-0000-000004320000}"/>
    <cellStyle name="常规 2 7 3 2 8 4" xfId="20990" xr:uid="{00000000-0005-0000-0000-000005320000}"/>
    <cellStyle name="常规 2 7 3 2 9" xfId="20991" xr:uid="{00000000-0005-0000-0000-000006320000}"/>
    <cellStyle name="常规 2 7 3 2 9 2" xfId="20992" xr:uid="{00000000-0005-0000-0000-000007320000}"/>
    <cellStyle name="常规 2 7 3 2 9 3" xfId="20993" xr:uid="{00000000-0005-0000-0000-000008320000}"/>
    <cellStyle name="常规 2 7 3 2 9 4" xfId="20994" xr:uid="{00000000-0005-0000-0000-000009320000}"/>
    <cellStyle name="常规 2 7 3 20" xfId="20995" xr:uid="{00000000-0005-0000-0000-00000A320000}"/>
    <cellStyle name="常规 2 7 3 20 2" xfId="20996" xr:uid="{00000000-0005-0000-0000-00000B320000}"/>
    <cellStyle name="常规 2 7 3 20 3" xfId="20997" xr:uid="{00000000-0005-0000-0000-00000C320000}"/>
    <cellStyle name="常规 2 7 3 20 4" xfId="20998" xr:uid="{00000000-0005-0000-0000-00000D320000}"/>
    <cellStyle name="常规 2 7 3 21" xfId="20999" xr:uid="{00000000-0005-0000-0000-00000E320000}"/>
    <cellStyle name="常规 2 7 3 21 2" xfId="21000" xr:uid="{00000000-0005-0000-0000-00000F320000}"/>
    <cellStyle name="常规 2 7 3 21 3" xfId="21001" xr:uid="{00000000-0005-0000-0000-000010320000}"/>
    <cellStyle name="常规 2 7 3 21 4" xfId="21002" xr:uid="{00000000-0005-0000-0000-000011320000}"/>
    <cellStyle name="常规 2 7 3 22" xfId="21003" xr:uid="{00000000-0005-0000-0000-000012320000}"/>
    <cellStyle name="常规 2 7 3 22 2" xfId="21004" xr:uid="{00000000-0005-0000-0000-000013320000}"/>
    <cellStyle name="常规 2 7 3 22 3" xfId="21005" xr:uid="{00000000-0005-0000-0000-000014320000}"/>
    <cellStyle name="常规 2 7 3 22 4" xfId="21006" xr:uid="{00000000-0005-0000-0000-000015320000}"/>
    <cellStyle name="常规 2 7 3 23" xfId="21007" xr:uid="{00000000-0005-0000-0000-000016320000}"/>
    <cellStyle name="常规 2 7 3 23 2" xfId="21008" xr:uid="{00000000-0005-0000-0000-000017320000}"/>
    <cellStyle name="常规 2 7 3 23 3" xfId="21009" xr:uid="{00000000-0005-0000-0000-000018320000}"/>
    <cellStyle name="常规 2 7 3 23 4" xfId="21010" xr:uid="{00000000-0005-0000-0000-000019320000}"/>
    <cellStyle name="常规 2 7 3 24" xfId="21011" xr:uid="{00000000-0005-0000-0000-00001A320000}"/>
    <cellStyle name="常规 2 7 3 24 2" xfId="21012" xr:uid="{00000000-0005-0000-0000-00001B320000}"/>
    <cellStyle name="常规 2 7 3 24 3" xfId="21013" xr:uid="{00000000-0005-0000-0000-00001C320000}"/>
    <cellStyle name="常规 2 7 3 24 4" xfId="21014" xr:uid="{00000000-0005-0000-0000-00001D320000}"/>
    <cellStyle name="常规 2 7 3 25" xfId="21015" xr:uid="{00000000-0005-0000-0000-00001E320000}"/>
    <cellStyle name="常规 2 7 3 25 2" xfId="21016" xr:uid="{00000000-0005-0000-0000-00001F320000}"/>
    <cellStyle name="常规 2 7 3 25 3" xfId="21017" xr:uid="{00000000-0005-0000-0000-000020320000}"/>
    <cellStyle name="常规 2 7 3 25 4" xfId="21018" xr:uid="{00000000-0005-0000-0000-000021320000}"/>
    <cellStyle name="常规 2 7 3 26" xfId="21019" xr:uid="{00000000-0005-0000-0000-000022320000}"/>
    <cellStyle name="常规 2 7 3 26 2" xfId="21020" xr:uid="{00000000-0005-0000-0000-000023320000}"/>
    <cellStyle name="常规 2 7 3 26 3" xfId="21021" xr:uid="{00000000-0005-0000-0000-000024320000}"/>
    <cellStyle name="常规 2 7 3 26 4" xfId="21022" xr:uid="{00000000-0005-0000-0000-000025320000}"/>
    <cellStyle name="常规 2 7 3 27" xfId="21023" xr:uid="{00000000-0005-0000-0000-000026320000}"/>
    <cellStyle name="常规 2 7 3 27 2" xfId="21024" xr:uid="{00000000-0005-0000-0000-000027320000}"/>
    <cellStyle name="常规 2 7 3 27 3" xfId="21025" xr:uid="{00000000-0005-0000-0000-000028320000}"/>
    <cellStyle name="常规 2 7 3 27 4" xfId="21026" xr:uid="{00000000-0005-0000-0000-000029320000}"/>
    <cellStyle name="常规 2 7 3 28" xfId="21027" xr:uid="{00000000-0005-0000-0000-00002A320000}"/>
    <cellStyle name="常规 2 7 3 28 2" xfId="21028" xr:uid="{00000000-0005-0000-0000-00002B320000}"/>
    <cellStyle name="常规 2 7 3 28 3" xfId="21029" xr:uid="{00000000-0005-0000-0000-00002C320000}"/>
    <cellStyle name="常规 2 7 3 28 4" xfId="21030" xr:uid="{00000000-0005-0000-0000-00002D320000}"/>
    <cellStyle name="常规 2 7 3 29" xfId="21031" xr:uid="{00000000-0005-0000-0000-00002E320000}"/>
    <cellStyle name="常规 2 7 3 29 2" xfId="21032" xr:uid="{00000000-0005-0000-0000-00002F320000}"/>
    <cellStyle name="常规 2 7 3 29 3" xfId="21033" xr:uid="{00000000-0005-0000-0000-000030320000}"/>
    <cellStyle name="常规 2 7 3 29 4" xfId="21034" xr:uid="{00000000-0005-0000-0000-000031320000}"/>
    <cellStyle name="常规 2 7 3 3" xfId="3514" xr:uid="{00000000-0005-0000-0000-000032320000}"/>
    <cellStyle name="常规 2 7 3 3 2" xfId="21035" xr:uid="{00000000-0005-0000-0000-000033320000}"/>
    <cellStyle name="常规 2 7 3 3 3" xfId="21036" xr:uid="{00000000-0005-0000-0000-000034320000}"/>
    <cellStyle name="常规 2 7 3 3 4" xfId="21037" xr:uid="{00000000-0005-0000-0000-000035320000}"/>
    <cellStyle name="常规 2 7 3 30" xfId="21038" xr:uid="{00000000-0005-0000-0000-000036320000}"/>
    <cellStyle name="常规 2 7 3 31" xfId="21039" xr:uid="{00000000-0005-0000-0000-000037320000}"/>
    <cellStyle name="常规 2 7 3 32" xfId="21040" xr:uid="{00000000-0005-0000-0000-000038320000}"/>
    <cellStyle name="常规 2 7 3 4" xfId="3515" xr:uid="{00000000-0005-0000-0000-000039320000}"/>
    <cellStyle name="常规 2 7 3 4 2" xfId="11760" xr:uid="{00000000-0005-0000-0000-00003A320000}"/>
    <cellStyle name="常规 2 7 3 4 3" xfId="21041" xr:uid="{00000000-0005-0000-0000-00003B320000}"/>
    <cellStyle name="常规 2 7 3 4 4" xfId="21042" xr:uid="{00000000-0005-0000-0000-00003C320000}"/>
    <cellStyle name="常规 2 7 3 5" xfId="11757" xr:uid="{00000000-0005-0000-0000-00003D320000}"/>
    <cellStyle name="常规 2 7 3 5 2" xfId="21043" xr:uid="{00000000-0005-0000-0000-00003E320000}"/>
    <cellStyle name="常规 2 7 3 5 3" xfId="21044" xr:uid="{00000000-0005-0000-0000-00003F320000}"/>
    <cellStyle name="常规 2 7 3 5 4" xfId="21045" xr:uid="{00000000-0005-0000-0000-000040320000}"/>
    <cellStyle name="常规 2 7 3 6" xfId="21046" xr:uid="{00000000-0005-0000-0000-000041320000}"/>
    <cellStyle name="常规 2 7 3 6 2" xfId="21047" xr:uid="{00000000-0005-0000-0000-000042320000}"/>
    <cellStyle name="常规 2 7 3 6 3" xfId="21048" xr:uid="{00000000-0005-0000-0000-000043320000}"/>
    <cellStyle name="常规 2 7 3 6 4" xfId="21049" xr:uid="{00000000-0005-0000-0000-000044320000}"/>
    <cellStyle name="常规 2 7 3 7" xfId="21050" xr:uid="{00000000-0005-0000-0000-000045320000}"/>
    <cellStyle name="常规 2 7 3 7 2" xfId="21051" xr:uid="{00000000-0005-0000-0000-000046320000}"/>
    <cellStyle name="常规 2 7 3 7 3" xfId="21052" xr:uid="{00000000-0005-0000-0000-000047320000}"/>
    <cellStyle name="常规 2 7 3 7 4" xfId="21053" xr:uid="{00000000-0005-0000-0000-000048320000}"/>
    <cellStyle name="常规 2 7 3 8" xfId="21054" xr:uid="{00000000-0005-0000-0000-000049320000}"/>
    <cellStyle name="常规 2 7 3 8 2" xfId="21055" xr:uid="{00000000-0005-0000-0000-00004A320000}"/>
    <cellStyle name="常规 2 7 3 8 3" xfId="21056" xr:uid="{00000000-0005-0000-0000-00004B320000}"/>
    <cellStyle name="常规 2 7 3 8 4" xfId="21057" xr:uid="{00000000-0005-0000-0000-00004C320000}"/>
    <cellStyle name="常规 2 7 3 9" xfId="21058" xr:uid="{00000000-0005-0000-0000-00004D320000}"/>
    <cellStyle name="常规 2 7 3 9 2" xfId="21059" xr:uid="{00000000-0005-0000-0000-00004E320000}"/>
    <cellStyle name="常规 2 7 3 9 3" xfId="21060" xr:uid="{00000000-0005-0000-0000-00004F320000}"/>
    <cellStyle name="常规 2 7 3 9 4" xfId="21061" xr:uid="{00000000-0005-0000-0000-000050320000}"/>
    <cellStyle name="常规 2 7 30" xfId="21062" xr:uid="{00000000-0005-0000-0000-000051320000}"/>
    <cellStyle name="常规 2 7 30 2" xfId="21063" xr:uid="{00000000-0005-0000-0000-000052320000}"/>
    <cellStyle name="常规 2 7 30 3" xfId="21064" xr:uid="{00000000-0005-0000-0000-000053320000}"/>
    <cellStyle name="常规 2 7 30 4" xfId="21065" xr:uid="{00000000-0005-0000-0000-000054320000}"/>
    <cellStyle name="常规 2 7 31" xfId="21066" xr:uid="{00000000-0005-0000-0000-000055320000}"/>
    <cellStyle name="常规 2 7 31 2" xfId="21067" xr:uid="{00000000-0005-0000-0000-000056320000}"/>
    <cellStyle name="常规 2 7 31 3" xfId="21068" xr:uid="{00000000-0005-0000-0000-000057320000}"/>
    <cellStyle name="常规 2 7 31 4" xfId="21069" xr:uid="{00000000-0005-0000-0000-000058320000}"/>
    <cellStyle name="常规 2 7 32" xfId="21070" xr:uid="{00000000-0005-0000-0000-000059320000}"/>
    <cellStyle name="常规 2 7 32 2" xfId="21071" xr:uid="{00000000-0005-0000-0000-00005A320000}"/>
    <cellStyle name="常规 2 7 32 3" xfId="21072" xr:uid="{00000000-0005-0000-0000-00005B320000}"/>
    <cellStyle name="常规 2 7 32 4" xfId="21073" xr:uid="{00000000-0005-0000-0000-00005C320000}"/>
    <cellStyle name="常规 2 7 33" xfId="21074" xr:uid="{00000000-0005-0000-0000-00005D320000}"/>
    <cellStyle name="常规 2 7 33 2" xfId="21075" xr:uid="{00000000-0005-0000-0000-00005E320000}"/>
    <cellStyle name="常规 2 7 33 3" xfId="21076" xr:uid="{00000000-0005-0000-0000-00005F320000}"/>
    <cellStyle name="常规 2 7 33 4" xfId="21077" xr:uid="{00000000-0005-0000-0000-000060320000}"/>
    <cellStyle name="常规 2 7 34" xfId="21078" xr:uid="{00000000-0005-0000-0000-000061320000}"/>
    <cellStyle name="常规 2 7 34 2" xfId="21079" xr:uid="{00000000-0005-0000-0000-000062320000}"/>
    <cellStyle name="常规 2 7 34 3" xfId="21080" xr:uid="{00000000-0005-0000-0000-000063320000}"/>
    <cellStyle name="常规 2 7 34 4" xfId="21081" xr:uid="{00000000-0005-0000-0000-000064320000}"/>
    <cellStyle name="常规 2 7 35" xfId="21082" xr:uid="{00000000-0005-0000-0000-000065320000}"/>
    <cellStyle name="常规 2 7 35 2" xfId="21083" xr:uid="{00000000-0005-0000-0000-000066320000}"/>
    <cellStyle name="常规 2 7 35 3" xfId="21084" xr:uid="{00000000-0005-0000-0000-000067320000}"/>
    <cellStyle name="常规 2 7 35 4" xfId="21085" xr:uid="{00000000-0005-0000-0000-000068320000}"/>
    <cellStyle name="常规 2 7 36" xfId="21086" xr:uid="{00000000-0005-0000-0000-000069320000}"/>
    <cellStyle name="常规 2 7 36 2" xfId="21087" xr:uid="{00000000-0005-0000-0000-00006A320000}"/>
    <cellStyle name="常规 2 7 36 3" xfId="21088" xr:uid="{00000000-0005-0000-0000-00006B320000}"/>
    <cellStyle name="常规 2 7 36 4" xfId="21089" xr:uid="{00000000-0005-0000-0000-00006C320000}"/>
    <cellStyle name="常规 2 7 37" xfId="21090" xr:uid="{00000000-0005-0000-0000-00006D320000}"/>
    <cellStyle name="常规 2 7 37 2" xfId="21091" xr:uid="{00000000-0005-0000-0000-00006E320000}"/>
    <cellStyle name="常规 2 7 37 3" xfId="21092" xr:uid="{00000000-0005-0000-0000-00006F320000}"/>
    <cellStyle name="常规 2 7 37 4" xfId="21093" xr:uid="{00000000-0005-0000-0000-000070320000}"/>
    <cellStyle name="常规 2 7 38" xfId="21094" xr:uid="{00000000-0005-0000-0000-000071320000}"/>
    <cellStyle name="常规 2 7 38 2" xfId="21095" xr:uid="{00000000-0005-0000-0000-000072320000}"/>
    <cellStyle name="常规 2 7 38 3" xfId="21096" xr:uid="{00000000-0005-0000-0000-000073320000}"/>
    <cellStyle name="常规 2 7 38 4" xfId="21097" xr:uid="{00000000-0005-0000-0000-000074320000}"/>
    <cellStyle name="常规 2 7 39" xfId="21098" xr:uid="{00000000-0005-0000-0000-000075320000}"/>
    <cellStyle name="常规 2 7 39 2" xfId="21099" xr:uid="{00000000-0005-0000-0000-000076320000}"/>
    <cellStyle name="常规 2 7 39 3" xfId="21100" xr:uid="{00000000-0005-0000-0000-000077320000}"/>
    <cellStyle name="常规 2 7 39 4" xfId="21101" xr:uid="{00000000-0005-0000-0000-000078320000}"/>
    <cellStyle name="常规 2 7 4" xfId="3516" xr:uid="{00000000-0005-0000-0000-000079320000}"/>
    <cellStyle name="常规 2 7 4 10" xfId="21102" xr:uid="{00000000-0005-0000-0000-00007A320000}"/>
    <cellStyle name="常规 2 7 4 10 2" xfId="21103" xr:uid="{00000000-0005-0000-0000-00007B320000}"/>
    <cellStyle name="常规 2 7 4 10 3" xfId="21104" xr:uid="{00000000-0005-0000-0000-00007C320000}"/>
    <cellStyle name="常规 2 7 4 10 4" xfId="21105" xr:uid="{00000000-0005-0000-0000-00007D320000}"/>
    <cellStyle name="常规 2 7 4 11" xfId="21106" xr:uid="{00000000-0005-0000-0000-00007E320000}"/>
    <cellStyle name="常规 2 7 4 11 2" xfId="21107" xr:uid="{00000000-0005-0000-0000-00007F320000}"/>
    <cellStyle name="常规 2 7 4 11 3" xfId="21108" xr:uid="{00000000-0005-0000-0000-000080320000}"/>
    <cellStyle name="常规 2 7 4 11 4" xfId="21109" xr:uid="{00000000-0005-0000-0000-000081320000}"/>
    <cellStyle name="常规 2 7 4 12" xfId="21110" xr:uid="{00000000-0005-0000-0000-000082320000}"/>
    <cellStyle name="常规 2 7 4 12 2" xfId="21111" xr:uid="{00000000-0005-0000-0000-000083320000}"/>
    <cellStyle name="常规 2 7 4 12 3" xfId="21112" xr:uid="{00000000-0005-0000-0000-000084320000}"/>
    <cellStyle name="常规 2 7 4 12 4" xfId="21113" xr:uid="{00000000-0005-0000-0000-000085320000}"/>
    <cellStyle name="常规 2 7 4 13" xfId="21114" xr:uid="{00000000-0005-0000-0000-000086320000}"/>
    <cellStyle name="常规 2 7 4 13 2" xfId="21115" xr:uid="{00000000-0005-0000-0000-000087320000}"/>
    <cellStyle name="常规 2 7 4 13 3" xfId="21116" xr:uid="{00000000-0005-0000-0000-000088320000}"/>
    <cellStyle name="常规 2 7 4 13 4" xfId="21117" xr:uid="{00000000-0005-0000-0000-000089320000}"/>
    <cellStyle name="常规 2 7 4 14" xfId="21118" xr:uid="{00000000-0005-0000-0000-00008A320000}"/>
    <cellStyle name="常规 2 7 4 14 2" xfId="21119" xr:uid="{00000000-0005-0000-0000-00008B320000}"/>
    <cellStyle name="常规 2 7 4 14 3" xfId="21120" xr:uid="{00000000-0005-0000-0000-00008C320000}"/>
    <cellStyle name="常规 2 7 4 14 4" xfId="21121" xr:uid="{00000000-0005-0000-0000-00008D320000}"/>
    <cellStyle name="常规 2 7 4 15" xfId="21122" xr:uid="{00000000-0005-0000-0000-00008E320000}"/>
    <cellStyle name="常规 2 7 4 15 2" xfId="21123" xr:uid="{00000000-0005-0000-0000-00008F320000}"/>
    <cellStyle name="常规 2 7 4 15 3" xfId="21124" xr:uid="{00000000-0005-0000-0000-000090320000}"/>
    <cellStyle name="常规 2 7 4 15 4" xfId="21125" xr:uid="{00000000-0005-0000-0000-000091320000}"/>
    <cellStyle name="常规 2 7 4 16" xfId="21126" xr:uid="{00000000-0005-0000-0000-000092320000}"/>
    <cellStyle name="常规 2 7 4 16 2" xfId="21127" xr:uid="{00000000-0005-0000-0000-000093320000}"/>
    <cellStyle name="常规 2 7 4 16 3" xfId="21128" xr:uid="{00000000-0005-0000-0000-000094320000}"/>
    <cellStyle name="常规 2 7 4 16 4" xfId="21129" xr:uid="{00000000-0005-0000-0000-000095320000}"/>
    <cellStyle name="常规 2 7 4 17" xfId="21130" xr:uid="{00000000-0005-0000-0000-000096320000}"/>
    <cellStyle name="常规 2 7 4 17 2" xfId="21131" xr:uid="{00000000-0005-0000-0000-000097320000}"/>
    <cellStyle name="常规 2 7 4 17 3" xfId="21132" xr:uid="{00000000-0005-0000-0000-000098320000}"/>
    <cellStyle name="常规 2 7 4 17 4" xfId="21133" xr:uid="{00000000-0005-0000-0000-000099320000}"/>
    <cellStyle name="常规 2 7 4 18" xfId="21134" xr:uid="{00000000-0005-0000-0000-00009A320000}"/>
    <cellStyle name="常规 2 7 4 18 2" xfId="21135" xr:uid="{00000000-0005-0000-0000-00009B320000}"/>
    <cellStyle name="常规 2 7 4 18 3" xfId="21136" xr:uid="{00000000-0005-0000-0000-00009C320000}"/>
    <cellStyle name="常规 2 7 4 18 4" xfId="21137" xr:uid="{00000000-0005-0000-0000-00009D320000}"/>
    <cellStyle name="常规 2 7 4 19" xfId="21138" xr:uid="{00000000-0005-0000-0000-00009E320000}"/>
    <cellStyle name="常规 2 7 4 19 2" xfId="21139" xr:uid="{00000000-0005-0000-0000-00009F320000}"/>
    <cellStyle name="常规 2 7 4 19 3" xfId="21140" xr:uid="{00000000-0005-0000-0000-0000A0320000}"/>
    <cellStyle name="常规 2 7 4 19 4" xfId="21141" xr:uid="{00000000-0005-0000-0000-0000A1320000}"/>
    <cellStyle name="常规 2 7 4 2" xfId="3517" xr:uid="{00000000-0005-0000-0000-0000A2320000}"/>
    <cellStyle name="常规 2 7 4 2 2" xfId="21142" xr:uid="{00000000-0005-0000-0000-0000A3320000}"/>
    <cellStyle name="常规 2 7 4 2 3" xfId="21143" xr:uid="{00000000-0005-0000-0000-0000A4320000}"/>
    <cellStyle name="常规 2 7 4 2 4" xfId="21144" xr:uid="{00000000-0005-0000-0000-0000A5320000}"/>
    <cellStyle name="常规 2 7 4 20" xfId="21145" xr:uid="{00000000-0005-0000-0000-0000A6320000}"/>
    <cellStyle name="常规 2 7 4 20 2" xfId="21146" xr:uid="{00000000-0005-0000-0000-0000A7320000}"/>
    <cellStyle name="常规 2 7 4 20 3" xfId="21147" xr:uid="{00000000-0005-0000-0000-0000A8320000}"/>
    <cellStyle name="常规 2 7 4 20 4" xfId="21148" xr:uid="{00000000-0005-0000-0000-0000A9320000}"/>
    <cellStyle name="常规 2 7 4 21" xfId="21149" xr:uid="{00000000-0005-0000-0000-0000AA320000}"/>
    <cellStyle name="常规 2 7 4 21 2" xfId="21150" xr:uid="{00000000-0005-0000-0000-0000AB320000}"/>
    <cellStyle name="常规 2 7 4 21 3" xfId="21151" xr:uid="{00000000-0005-0000-0000-0000AC320000}"/>
    <cellStyle name="常规 2 7 4 21 4" xfId="21152" xr:uid="{00000000-0005-0000-0000-0000AD320000}"/>
    <cellStyle name="常规 2 7 4 22" xfId="21153" xr:uid="{00000000-0005-0000-0000-0000AE320000}"/>
    <cellStyle name="常规 2 7 4 22 2" xfId="21154" xr:uid="{00000000-0005-0000-0000-0000AF320000}"/>
    <cellStyle name="常规 2 7 4 22 3" xfId="21155" xr:uid="{00000000-0005-0000-0000-0000B0320000}"/>
    <cellStyle name="常规 2 7 4 22 4" xfId="21156" xr:uid="{00000000-0005-0000-0000-0000B1320000}"/>
    <cellStyle name="常规 2 7 4 23" xfId="21157" xr:uid="{00000000-0005-0000-0000-0000B2320000}"/>
    <cellStyle name="常规 2 7 4 23 2" xfId="21158" xr:uid="{00000000-0005-0000-0000-0000B3320000}"/>
    <cellStyle name="常规 2 7 4 23 3" xfId="21159" xr:uid="{00000000-0005-0000-0000-0000B4320000}"/>
    <cellStyle name="常规 2 7 4 23 4" xfId="21160" xr:uid="{00000000-0005-0000-0000-0000B5320000}"/>
    <cellStyle name="常规 2 7 4 24" xfId="21161" xr:uid="{00000000-0005-0000-0000-0000B6320000}"/>
    <cellStyle name="常规 2 7 4 24 2" xfId="21162" xr:uid="{00000000-0005-0000-0000-0000B7320000}"/>
    <cellStyle name="常规 2 7 4 24 3" xfId="21163" xr:uid="{00000000-0005-0000-0000-0000B8320000}"/>
    <cellStyle name="常规 2 7 4 24 4" xfId="21164" xr:uid="{00000000-0005-0000-0000-0000B9320000}"/>
    <cellStyle name="常规 2 7 4 25" xfId="21165" xr:uid="{00000000-0005-0000-0000-0000BA320000}"/>
    <cellStyle name="常规 2 7 4 25 2" xfId="21166" xr:uid="{00000000-0005-0000-0000-0000BB320000}"/>
    <cellStyle name="常规 2 7 4 25 3" xfId="21167" xr:uid="{00000000-0005-0000-0000-0000BC320000}"/>
    <cellStyle name="常规 2 7 4 25 4" xfId="21168" xr:uid="{00000000-0005-0000-0000-0000BD320000}"/>
    <cellStyle name="常规 2 7 4 26" xfId="21169" xr:uid="{00000000-0005-0000-0000-0000BE320000}"/>
    <cellStyle name="常规 2 7 4 26 2" xfId="21170" xr:uid="{00000000-0005-0000-0000-0000BF320000}"/>
    <cellStyle name="常规 2 7 4 26 3" xfId="21171" xr:uid="{00000000-0005-0000-0000-0000C0320000}"/>
    <cellStyle name="常规 2 7 4 26 4" xfId="21172" xr:uid="{00000000-0005-0000-0000-0000C1320000}"/>
    <cellStyle name="常规 2 7 4 27" xfId="21173" xr:uid="{00000000-0005-0000-0000-0000C2320000}"/>
    <cellStyle name="常规 2 7 4 27 2" xfId="21174" xr:uid="{00000000-0005-0000-0000-0000C3320000}"/>
    <cellStyle name="常规 2 7 4 27 3" xfId="21175" xr:uid="{00000000-0005-0000-0000-0000C4320000}"/>
    <cellStyle name="常规 2 7 4 27 4" xfId="21176" xr:uid="{00000000-0005-0000-0000-0000C5320000}"/>
    <cellStyle name="常规 2 7 4 28" xfId="21177" xr:uid="{00000000-0005-0000-0000-0000C6320000}"/>
    <cellStyle name="常规 2 7 4 28 2" xfId="21178" xr:uid="{00000000-0005-0000-0000-0000C7320000}"/>
    <cellStyle name="常规 2 7 4 28 3" xfId="21179" xr:uid="{00000000-0005-0000-0000-0000C8320000}"/>
    <cellStyle name="常规 2 7 4 28 4" xfId="21180" xr:uid="{00000000-0005-0000-0000-0000C9320000}"/>
    <cellStyle name="常规 2 7 4 29" xfId="21181" xr:uid="{00000000-0005-0000-0000-0000CA320000}"/>
    <cellStyle name="常规 2 7 4 3" xfId="3518" xr:uid="{00000000-0005-0000-0000-0000CB320000}"/>
    <cellStyle name="常规 2 7 4 3 2" xfId="11762" xr:uid="{00000000-0005-0000-0000-0000CC320000}"/>
    <cellStyle name="常规 2 7 4 3 3" xfId="21182" xr:uid="{00000000-0005-0000-0000-0000CD320000}"/>
    <cellStyle name="常规 2 7 4 3 4" xfId="21183" xr:uid="{00000000-0005-0000-0000-0000CE320000}"/>
    <cellStyle name="常规 2 7 4 30" xfId="21184" xr:uid="{00000000-0005-0000-0000-0000CF320000}"/>
    <cellStyle name="常规 2 7 4 31" xfId="21185" xr:uid="{00000000-0005-0000-0000-0000D0320000}"/>
    <cellStyle name="常规 2 7 4 4" xfId="11761" xr:uid="{00000000-0005-0000-0000-0000D1320000}"/>
    <cellStyle name="常规 2 7 4 4 2" xfId="21186" xr:uid="{00000000-0005-0000-0000-0000D2320000}"/>
    <cellStyle name="常规 2 7 4 4 3" xfId="21187" xr:uid="{00000000-0005-0000-0000-0000D3320000}"/>
    <cellStyle name="常规 2 7 4 4 4" xfId="21188" xr:uid="{00000000-0005-0000-0000-0000D4320000}"/>
    <cellStyle name="常规 2 7 4 5" xfId="21189" xr:uid="{00000000-0005-0000-0000-0000D5320000}"/>
    <cellStyle name="常规 2 7 4 5 2" xfId="21190" xr:uid="{00000000-0005-0000-0000-0000D6320000}"/>
    <cellStyle name="常规 2 7 4 5 3" xfId="21191" xr:uid="{00000000-0005-0000-0000-0000D7320000}"/>
    <cellStyle name="常规 2 7 4 5 4" xfId="21192" xr:uid="{00000000-0005-0000-0000-0000D8320000}"/>
    <cellStyle name="常规 2 7 4 6" xfId="21193" xr:uid="{00000000-0005-0000-0000-0000D9320000}"/>
    <cellStyle name="常规 2 7 4 6 2" xfId="21194" xr:uid="{00000000-0005-0000-0000-0000DA320000}"/>
    <cellStyle name="常规 2 7 4 6 3" xfId="21195" xr:uid="{00000000-0005-0000-0000-0000DB320000}"/>
    <cellStyle name="常规 2 7 4 6 4" xfId="21196" xr:uid="{00000000-0005-0000-0000-0000DC320000}"/>
    <cellStyle name="常规 2 7 4 7" xfId="21197" xr:uid="{00000000-0005-0000-0000-0000DD320000}"/>
    <cellStyle name="常规 2 7 4 7 2" xfId="21198" xr:uid="{00000000-0005-0000-0000-0000DE320000}"/>
    <cellStyle name="常规 2 7 4 7 3" xfId="21199" xr:uid="{00000000-0005-0000-0000-0000DF320000}"/>
    <cellStyle name="常规 2 7 4 7 4" xfId="21200" xr:uid="{00000000-0005-0000-0000-0000E0320000}"/>
    <cellStyle name="常规 2 7 4 8" xfId="21201" xr:uid="{00000000-0005-0000-0000-0000E1320000}"/>
    <cellStyle name="常规 2 7 4 8 2" xfId="21202" xr:uid="{00000000-0005-0000-0000-0000E2320000}"/>
    <cellStyle name="常规 2 7 4 8 3" xfId="21203" xr:uid="{00000000-0005-0000-0000-0000E3320000}"/>
    <cellStyle name="常规 2 7 4 8 4" xfId="21204" xr:uid="{00000000-0005-0000-0000-0000E4320000}"/>
    <cellStyle name="常规 2 7 4 9" xfId="21205" xr:uid="{00000000-0005-0000-0000-0000E5320000}"/>
    <cellStyle name="常规 2 7 4 9 2" xfId="21206" xr:uid="{00000000-0005-0000-0000-0000E6320000}"/>
    <cellStyle name="常规 2 7 4 9 3" xfId="21207" xr:uid="{00000000-0005-0000-0000-0000E7320000}"/>
    <cellStyle name="常规 2 7 4 9 4" xfId="21208" xr:uid="{00000000-0005-0000-0000-0000E8320000}"/>
    <cellStyle name="常规 2 7 40" xfId="21209" xr:uid="{00000000-0005-0000-0000-0000E9320000}"/>
    <cellStyle name="常规 2 7 40 2" xfId="21210" xr:uid="{00000000-0005-0000-0000-0000EA320000}"/>
    <cellStyle name="常规 2 7 40 3" xfId="21211" xr:uid="{00000000-0005-0000-0000-0000EB320000}"/>
    <cellStyle name="常规 2 7 40 4" xfId="21212" xr:uid="{00000000-0005-0000-0000-0000EC320000}"/>
    <cellStyle name="常规 2 7 41" xfId="21213" xr:uid="{00000000-0005-0000-0000-0000ED320000}"/>
    <cellStyle name="常规 2 7 41 2" xfId="21214" xr:uid="{00000000-0005-0000-0000-0000EE320000}"/>
    <cellStyle name="常规 2 7 41 3" xfId="21215" xr:uid="{00000000-0005-0000-0000-0000EF320000}"/>
    <cellStyle name="常规 2 7 41 4" xfId="21216" xr:uid="{00000000-0005-0000-0000-0000F0320000}"/>
    <cellStyle name="常规 2 7 42" xfId="21217" xr:uid="{00000000-0005-0000-0000-0000F1320000}"/>
    <cellStyle name="常规 2 7 42 2" xfId="21218" xr:uid="{00000000-0005-0000-0000-0000F2320000}"/>
    <cellStyle name="常规 2 7 42 3" xfId="21219" xr:uid="{00000000-0005-0000-0000-0000F3320000}"/>
    <cellStyle name="常规 2 7 42 4" xfId="21220" xr:uid="{00000000-0005-0000-0000-0000F4320000}"/>
    <cellStyle name="常规 2 7 43" xfId="21221" xr:uid="{00000000-0005-0000-0000-0000F5320000}"/>
    <cellStyle name="常规 2 7 43 2" xfId="21222" xr:uid="{00000000-0005-0000-0000-0000F6320000}"/>
    <cellStyle name="常规 2 7 43 3" xfId="21223" xr:uid="{00000000-0005-0000-0000-0000F7320000}"/>
    <cellStyle name="常规 2 7 43 4" xfId="21224" xr:uid="{00000000-0005-0000-0000-0000F8320000}"/>
    <cellStyle name="常规 2 7 44" xfId="21225" xr:uid="{00000000-0005-0000-0000-0000F9320000}"/>
    <cellStyle name="常规 2 7 44 2" xfId="21226" xr:uid="{00000000-0005-0000-0000-0000FA320000}"/>
    <cellStyle name="常规 2 7 44 3" xfId="21227" xr:uid="{00000000-0005-0000-0000-0000FB320000}"/>
    <cellStyle name="常规 2 7 44 4" xfId="21228" xr:uid="{00000000-0005-0000-0000-0000FC320000}"/>
    <cellStyle name="常规 2 7 45" xfId="21229" xr:uid="{00000000-0005-0000-0000-0000FD320000}"/>
    <cellStyle name="常规 2 7 45 2" xfId="21230" xr:uid="{00000000-0005-0000-0000-0000FE320000}"/>
    <cellStyle name="常规 2 7 45 3" xfId="21231" xr:uid="{00000000-0005-0000-0000-0000FF320000}"/>
    <cellStyle name="常规 2 7 45 4" xfId="21232" xr:uid="{00000000-0005-0000-0000-000000330000}"/>
    <cellStyle name="常规 2 7 46" xfId="21233" xr:uid="{00000000-0005-0000-0000-000001330000}"/>
    <cellStyle name="常规 2 7 46 2" xfId="21234" xr:uid="{00000000-0005-0000-0000-000002330000}"/>
    <cellStyle name="常规 2 7 46 3" xfId="21235" xr:uid="{00000000-0005-0000-0000-000003330000}"/>
    <cellStyle name="常规 2 7 46 4" xfId="21236" xr:uid="{00000000-0005-0000-0000-000004330000}"/>
    <cellStyle name="常规 2 7 47" xfId="21237" xr:uid="{00000000-0005-0000-0000-000005330000}"/>
    <cellStyle name="常规 2 7 47 2" xfId="21238" xr:uid="{00000000-0005-0000-0000-000006330000}"/>
    <cellStyle name="常规 2 7 47 3" xfId="21239" xr:uid="{00000000-0005-0000-0000-000007330000}"/>
    <cellStyle name="常规 2 7 47 4" xfId="21240" xr:uid="{00000000-0005-0000-0000-000008330000}"/>
    <cellStyle name="常规 2 7 48" xfId="21241" xr:uid="{00000000-0005-0000-0000-000009330000}"/>
    <cellStyle name="常规 2 7 48 2" xfId="21242" xr:uid="{00000000-0005-0000-0000-00000A330000}"/>
    <cellStyle name="常规 2 7 48 3" xfId="21243" xr:uid="{00000000-0005-0000-0000-00000B330000}"/>
    <cellStyle name="常规 2 7 48 4" xfId="21244" xr:uid="{00000000-0005-0000-0000-00000C330000}"/>
    <cellStyle name="常规 2 7 49" xfId="21245" xr:uid="{00000000-0005-0000-0000-00000D330000}"/>
    <cellStyle name="常规 2 7 49 2" xfId="21246" xr:uid="{00000000-0005-0000-0000-00000E330000}"/>
    <cellStyle name="常规 2 7 49 3" xfId="21247" xr:uid="{00000000-0005-0000-0000-00000F330000}"/>
    <cellStyle name="常规 2 7 49 4" xfId="21248" xr:uid="{00000000-0005-0000-0000-000010330000}"/>
    <cellStyle name="常规 2 7 5" xfId="3519" xr:uid="{00000000-0005-0000-0000-000011330000}"/>
    <cellStyle name="常规 2 7 5 10" xfId="21249" xr:uid="{00000000-0005-0000-0000-000012330000}"/>
    <cellStyle name="常规 2 7 5 10 2" xfId="21250" xr:uid="{00000000-0005-0000-0000-000013330000}"/>
    <cellStyle name="常规 2 7 5 10 3" xfId="21251" xr:uid="{00000000-0005-0000-0000-000014330000}"/>
    <cellStyle name="常规 2 7 5 10 4" xfId="21252" xr:uid="{00000000-0005-0000-0000-000015330000}"/>
    <cellStyle name="常规 2 7 5 11" xfId="21253" xr:uid="{00000000-0005-0000-0000-000016330000}"/>
    <cellStyle name="常规 2 7 5 12" xfId="21254" xr:uid="{00000000-0005-0000-0000-000017330000}"/>
    <cellStyle name="常规 2 7 5 13" xfId="21255" xr:uid="{00000000-0005-0000-0000-000018330000}"/>
    <cellStyle name="常规 2 7 5 2" xfId="3520" xr:uid="{00000000-0005-0000-0000-000019330000}"/>
    <cellStyle name="常规 2 7 5 2 2" xfId="21256" xr:uid="{00000000-0005-0000-0000-00001A330000}"/>
    <cellStyle name="常规 2 7 5 2 3" xfId="21257" xr:uid="{00000000-0005-0000-0000-00001B330000}"/>
    <cellStyle name="常规 2 7 5 2 4" xfId="21258" xr:uid="{00000000-0005-0000-0000-00001C330000}"/>
    <cellStyle name="常规 2 7 5 3" xfId="3521" xr:uid="{00000000-0005-0000-0000-00001D330000}"/>
    <cellStyle name="常规 2 7 5 3 2" xfId="11764" xr:uid="{00000000-0005-0000-0000-00001E330000}"/>
    <cellStyle name="常规 2 7 5 3 3" xfId="21259" xr:uid="{00000000-0005-0000-0000-00001F330000}"/>
    <cellStyle name="常规 2 7 5 3 4" xfId="21260" xr:uid="{00000000-0005-0000-0000-000020330000}"/>
    <cellStyle name="常规 2 7 5 4" xfId="11763" xr:uid="{00000000-0005-0000-0000-000021330000}"/>
    <cellStyle name="常规 2 7 5 4 2" xfId="21261" xr:uid="{00000000-0005-0000-0000-000022330000}"/>
    <cellStyle name="常规 2 7 5 4 3" xfId="21262" xr:uid="{00000000-0005-0000-0000-000023330000}"/>
    <cellStyle name="常规 2 7 5 4 4" xfId="21263" xr:uid="{00000000-0005-0000-0000-000024330000}"/>
    <cellStyle name="常规 2 7 5 5" xfId="21264" xr:uid="{00000000-0005-0000-0000-000025330000}"/>
    <cellStyle name="常规 2 7 5 5 2" xfId="21265" xr:uid="{00000000-0005-0000-0000-000026330000}"/>
    <cellStyle name="常规 2 7 5 5 3" xfId="21266" xr:uid="{00000000-0005-0000-0000-000027330000}"/>
    <cellStyle name="常规 2 7 5 5 4" xfId="21267" xr:uid="{00000000-0005-0000-0000-000028330000}"/>
    <cellStyle name="常规 2 7 5 6" xfId="21268" xr:uid="{00000000-0005-0000-0000-000029330000}"/>
    <cellStyle name="常规 2 7 5 6 2" xfId="21269" xr:uid="{00000000-0005-0000-0000-00002A330000}"/>
    <cellStyle name="常规 2 7 5 6 3" xfId="21270" xr:uid="{00000000-0005-0000-0000-00002B330000}"/>
    <cellStyle name="常规 2 7 5 6 4" xfId="21271" xr:uid="{00000000-0005-0000-0000-00002C330000}"/>
    <cellStyle name="常规 2 7 5 7" xfId="21272" xr:uid="{00000000-0005-0000-0000-00002D330000}"/>
    <cellStyle name="常规 2 7 5 7 2" xfId="21273" xr:uid="{00000000-0005-0000-0000-00002E330000}"/>
    <cellStyle name="常规 2 7 5 7 3" xfId="21274" xr:uid="{00000000-0005-0000-0000-00002F330000}"/>
    <cellStyle name="常规 2 7 5 7 4" xfId="21275" xr:uid="{00000000-0005-0000-0000-000030330000}"/>
    <cellStyle name="常规 2 7 5 8" xfId="21276" xr:uid="{00000000-0005-0000-0000-000031330000}"/>
    <cellStyle name="常规 2 7 5 8 2" xfId="21277" xr:uid="{00000000-0005-0000-0000-000032330000}"/>
    <cellStyle name="常规 2 7 5 8 3" xfId="21278" xr:uid="{00000000-0005-0000-0000-000033330000}"/>
    <cellStyle name="常规 2 7 5 8 4" xfId="21279" xr:uid="{00000000-0005-0000-0000-000034330000}"/>
    <cellStyle name="常规 2 7 5 9" xfId="21280" xr:uid="{00000000-0005-0000-0000-000035330000}"/>
    <cellStyle name="常规 2 7 5 9 2" xfId="21281" xr:uid="{00000000-0005-0000-0000-000036330000}"/>
    <cellStyle name="常规 2 7 5 9 3" xfId="21282" xr:uid="{00000000-0005-0000-0000-000037330000}"/>
    <cellStyle name="常规 2 7 5 9 4" xfId="21283" xr:uid="{00000000-0005-0000-0000-000038330000}"/>
    <cellStyle name="常规 2 7 50" xfId="21284" xr:uid="{00000000-0005-0000-0000-000039330000}"/>
    <cellStyle name="常规 2 7 50 2" xfId="21285" xr:uid="{00000000-0005-0000-0000-00003A330000}"/>
    <cellStyle name="常规 2 7 50 3" xfId="21286" xr:uid="{00000000-0005-0000-0000-00003B330000}"/>
    <cellStyle name="常规 2 7 50 4" xfId="21287" xr:uid="{00000000-0005-0000-0000-00003C330000}"/>
    <cellStyle name="常规 2 7 51" xfId="21288" xr:uid="{00000000-0005-0000-0000-00003D330000}"/>
    <cellStyle name="常规 2 7 51 2" xfId="21289" xr:uid="{00000000-0005-0000-0000-00003E330000}"/>
    <cellStyle name="常规 2 7 51 3" xfId="21290" xr:uid="{00000000-0005-0000-0000-00003F330000}"/>
    <cellStyle name="常规 2 7 51 4" xfId="21291" xr:uid="{00000000-0005-0000-0000-000040330000}"/>
    <cellStyle name="常规 2 7 52" xfId="21292" xr:uid="{00000000-0005-0000-0000-000041330000}"/>
    <cellStyle name="常规 2 7 52 2" xfId="21293" xr:uid="{00000000-0005-0000-0000-000042330000}"/>
    <cellStyle name="常规 2 7 52 3" xfId="21294" xr:uid="{00000000-0005-0000-0000-000043330000}"/>
    <cellStyle name="常规 2 7 52 4" xfId="21295" xr:uid="{00000000-0005-0000-0000-000044330000}"/>
    <cellStyle name="常规 2 7 53" xfId="21296" xr:uid="{00000000-0005-0000-0000-000045330000}"/>
    <cellStyle name="常规 2 7 53 2" xfId="21297" xr:uid="{00000000-0005-0000-0000-000046330000}"/>
    <cellStyle name="常规 2 7 53 3" xfId="21298" xr:uid="{00000000-0005-0000-0000-000047330000}"/>
    <cellStyle name="常规 2 7 53 4" xfId="21299" xr:uid="{00000000-0005-0000-0000-000048330000}"/>
    <cellStyle name="常规 2 7 54" xfId="21300" xr:uid="{00000000-0005-0000-0000-000049330000}"/>
    <cellStyle name="常规 2 7 54 2" xfId="21301" xr:uid="{00000000-0005-0000-0000-00004A330000}"/>
    <cellStyle name="常规 2 7 54 3" xfId="21302" xr:uid="{00000000-0005-0000-0000-00004B330000}"/>
    <cellStyle name="常规 2 7 54 4" xfId="21303" xr:uid="{00000000-0005-0000-0000-00004C330000}"/>
    <cellStyle name="常规 2 7 55" xfId="21304" xr:uid="{00000000-0005-0000-0000-00004D330000}"/>
    <cellStyle name="常规 2 7 55 2" xfId="21305" xr:uid="{00000000-0005-0000-0000-00004E330000}"/>
    <cellStyle name="常规 2 7 55 3" xfId="21306" xr:uid="{00000000-0005-0000-0000-00004F330000}"/>
    <cellStyle name="常规 2 7 55 4" xfId="21307" xr:uid="{00000000-0005-0000-0000-000050330000}"/>
    <cellStyle name="常规 2 7 56" xfId="21308" xr:uid="{00000000-0005-0000-0000-000051330000}"/>
    <cellStyle name="常规 2 7 56 2" xfId="21309" xr:uid="{00000000-0005-0000-0000-000052330000}"/>
    <cellStyle name="常规 2 7 56 3" xfId="21310" xr:uid="{00000000-0005-0000-0000-000053330000}"/>
    <cellStyle name="常规 2 7 56 4" xfId="21311" xr:uid="{00000000-0005-0000-0000-000054330000}"/>
    <cellStyle name="常规 2 7 57" xfId="21312" xr:uid="{00000000-0005-0000-0000-000055330000}"/>
    <cellStyle name="常规 2 7 57 2" xfId="21313" xr:uid="{00000000-0005-0000-0000-000056330000}"/>
    <cellStyle name="常规 2 7 57 3" xfId="21314" xr:uid="{00000000-0005-0000-0000-000057330000}"/>
    <cellStyle name="常规 2 7 57 4" xfId="21315" xr:uid="{00000000-0005-0000-0000-000058330000}"/>
    <cellStyle name="常规 2 7 58" xfId="21316" xr:uid="{00000000-0005-0000-0000-000059330000}"/>
    <cellStyle name="常规 2 7 58 2" xfId="21317" xr:uid="{00000000-0005-0000-0000-00005A330000}"/>
    <cellStyle name="常规 2 7 58 3" xfId="21318" xr:uid="{00000000-0005-0000-0000-00005B330000}"/>
    <cellStyle name="常规 2 7 58 4" xfId="21319" xr:uid="{00000000-0005-0000-0000-00005C330000}"/>
    <cellStyle name="常规 2 7 59" xfId="21320" xr:uid="{00000000-0005-0000-0000-00005D330000}"/>
    <cellStyle name="常规 2 7 59 2" xfId="21321" xr:uid="{00000000-0005-0000-0000-00005E330000}"/>
    <cellStyle name="常规 2 7 59 3" xfId="21322" xr:uid="{00000000-0005-0000-0000-00005F330000}"/>
    <cellStyle name="常规 2 7 59 4" xfId="21323" xr:uid="{00000000-0005-0000-0000-000060330000}"/>
    <cellStyle name="常规 2 7 6" xfId="3522" xr:uid="{00000000-0005-0000-0000-000061330000}"/>
    <cellStyle name="常规 2 7 6 2" xfId="21324" xr:uid="{00000000-0005-0000-0000-000062330000}"/>
    <cellStyle name="常规 2 7 6 3" xfId="21325" xr:uid="{00000000-0005-0000-0000-000063330000}"/>
    <cellStyle name="常规 2 7 6 4" xfId="21326" xr:uid="{00000000-0005-0000-0000-000064330000}"/>
    <cellStyle name="常规 2 7 60" xfId="21327" xr:uid="{00000000-0005-0000-0000-000065330000}"/>
    <cellStyle name="常规 2 7 60 2" xfId="21328" xr:uid="{00000000-0005-0000-0000-000066330000}"/>
    <cellStyle name="常规 2 7 60 3" xfId="21329" xr:uid="{00000000-0005-0000-0000-000067330000}"/>
    <cellStyle name="常规 2 7 60 4" xfId="21330" xr:uid="{00000000-0005-0000-0000-000068330000}"/>
    <cellStyle name="常规 2 7 61" xfId="21331" xr:uid="{00000000-0005-0000-0000-000069330000}"/>
    <cellStyle name="常规 2 7 61 2" xfId="21332" xr:uid="{00000000-0005-0000-0000-00006A330000}"/>
    <cellStyle name="常规 2 7 61 3" xfId="21333" xr:uid="{00000000-0005-0000-0000-00006B330000}"/>
    <cellStyle name="常规 2 7 61 4" xfId="21334" xr:uid="{00000000-0005-0000-0000-00006C330000}"/>
    <cellStyle name="常规 2 7 62" xfId="21335" xr:uid="{00000000-0005-0000-0000-00006D330000}"/>
    <cellStyle name="常规 2 7 62 2" xfId="21336" xr:uid="{00000000-0005-0000-0000-00006E330000}"/>
    <cellStyle name="常规 2 7 62 3" xfId="21337" xr:uid="{00000000-0005-0000-0000-00006F330000}"/>
    <cellStyle name="常规 2 7 62 4" xfId="21338" xr:uid="{00000000-0005-0000-0000-000070330000}"/>
    <cellStyle name="常规 2 7 63" xfId="21339" xr:uid="{00000000-0005-0000-0000-000071330000}"/>
    <cellStyle name="常规 2 7 63 2" xfId="21340" xr:uid="{00000000-0005-0000-0000-000072330000}"/>
    <cellStyle name="常规 2 7 63 3" xfId="21341" xr:uid="{00000000-0005-0000-0000-000073330000}"/>
    <cellStyle name="常规 2 7 63 4" xfId="21342" xr:uid="{00000000-0005-0000-0000-000074330000}"/>
    <cellStyle name="常规 2 7 64" xfId="21343" xr:uid="{00000000-0005-0000-0000-000075330000}"/>
    <cellStyle name="常规 2 7 64 2" xfId="21344" xr:uid="{00000000-0005-0000-0000-000076330000}"/>
    <cellStyle name="常规 2 7 64 3" xfId="21345" xr:uid="{00000000-0005-0000-0000-000077330000}"/>
    <cellStyle name="常规 2 7 64 4" xfId="21346" xr:uid="{00000000-0005-0000-0000-000078330000}"/>
    <cellStyle name="常规 2 7 65" xfId="21347" xr:uid="{00000000-0005-0000-0000-000079330000}"/>
    <cellStyle name="常规 2 7 66" xfId="21348" xr:uid="{00000000-0005-0000-0000-00007A330000}"/>
    <cellStyle name="常规 2 7 67" xfId="21349" xr:uid="{00000000-0005-0000-0000-00007B330000}"/>
    <cellStyle name="常规 2 7 68" xfId="28091" xr:uid="{00000000-0005-0000-0000-00007C330000}"/>
    <cellStyle name="常规 2 7 7" xfId="9633" xr:uid="{00000000-0005-0000-0000-00007D330000}"/>
    <cellStyle name="常规 2 7 7 2" xfId="21350" xr:uid="{00000000-0005-0000-0000-00007E330000}"/>
    <cellStyle name="常规 2 7 7 3" xfId="21351" xr:uid="{00000000-0005-0000-0000-00007F330000}"/>
    <cellStyle name="常规 2 7 7 4" xfId="21352" xr:uid="{00000000-0005-0000-0000-000080330000}"/>
    <cellStyle name="常规 2 7 8" xfId="21353" xr:uid="{00000000-0005-0000-0000-000081330000}"/>
    <cellStyle name="常规 2 7 8 2" xfId="21354" xr:uid="{00000000-0005-0000-0000-000082330000}"/>
    <cellStyle name="常规 2 7 8 3" xfId="21355" xr:uid="{00000000-0005-0000-0000-000083330000}"/>
    <cellStyle name="常规 2 7 8 4" xfId="21356" xr:uid="{00000000-0005-0000-0000-000084330000}"/>
    <cellStyle name="常规 2 7 9" xfId="21357" xr:uid="{00000000-0005-0000-0000-000085330000}"/>
    <cellStyle name="常规 2 7 9 2" xfId="21358" xr:uid="{00000000-0005-0000-0000-000086330000}"/>
    <cellStyle name="常规 2 7 9 3" xfId="21359" xr:uid="{00000000-0005-0000-0000-000087330000}"/>
    <cellStyle name="常规 2 7 9 4" xfId="21360" xr:uid="{00000000-0005-0000-0000-000088330000}"/>
    <cellStyle name="常规 2 8" xfId="114" xr:uid="{00000000-0005-0000-0000-000089330000}"/>
    <cellStyle name="常规 2 8 10" xfId="21361" xr:uid="{00000000-0005-0000-0000-00008A330000}"/>
    <cellStyle name="常规 2 8 10 2" xfId="21362" xr:uid="{00000000-0005-0000-0000-00008B330000}"/>
    <cellStyle name="常规 2 8 10 3" xfId="21363" xr:uid="{00000000-0005-0000-0000-00008C330000}"/>
    <cellStyle name="常规 2 8 10 4" xfId="21364" xr:uid="{00000000-0005-0000-0000-00008D330000}"/>
    <cellStyle name="常规 2 8 11" xfId="21365" xr:uid="{00000000-0005-0000-0000-00008E330000}"/>
    <cellStyle name="常规 2 8 11 2" xfId="21366" xr:uid="{00000000-0005-0000-0000-00008F330000}"/>
    <cellStyle name="常规 2 8 11 3" xfId="21367" xr:uid="{00000000-0005-0000-0000-000090330000}"/>
    <cellStyle name="常规 2 8 11 4" xfId="21368" xr:uid="{00000000-0005-0000-0000-000091330000}"/>
    <cellStyle name="常规 2 8 12" xfId="21369" xr:uid="{00000000-0005-0000-0000-000092330000}"/>
    <cellStyle name="常规 2 8 12 2" xfId="21370" xr:uid="{00000000-0005-0000-0000-000093330000}"/>
    <cellStyle name="常规 2 8 12 3" xfId="21371" xr:uid="{00000000-0005-0000-0000-000094330000}"/>
    <cellStyle name="常规 2 8 12 4" xfId="21372" xr:uid="{00000000-0005-0000-0000-000095330000}"/>
    <cellStyle name="常规 2 8 13" xfId="21373" xr:uid="{00000000-0005-0000-0000-000096330000}"/>
    <cellStyle name="常规 2 8 13 2" xfId="21374" xr:uid="{00000000-0005-0000-0000-000097330000}"/>
    <cellStyle name="常规 2 8 13 3" xfId="21375" xr:uid="{00000000-0005-0000-0000-000098330000}"/>
    <cellStyle name="常规 2 8 13 4" xfId="21376" xr:uid="{00000000-0005-0000-0000-000099330000}"/>
    <cellStyle name="常规 2 8 14" xfId="21377" xr:uid="{00000000-0005-0000-0000-00009A330000}"/>
    <cellStyle name="常规 2 8 14 2" xfId="21378" xr:uid="{00000000-0005-0000-0000-00009B330000}"/>
    <cellStyle name="常规 2 8 14 3" xfId="21379" xr:uid="{00000000-0005-0000-0000-00009C330000}"/>
    <cellStyle name="常规 2 8 14 4" xfId="21380" xr:uid="{00000000-0005-0000-0000-00009D330000}"/>
    <cellStyle name="常规 2 8 15" xfId="21381" xr:uid="{00000000-0005-0000-0000-00009E330000}"/>
    <cellStyle name="常规 2 8 15 2" xfId="21382" xr:uid="{00000000-0005-0000-0000-00009F330000}"/>
    <cellStyle name="常规 2 8 15 3" xfId="21383" xr:uid="{00000000-0005-0000-0000-0000A0330000}"/>
    <cellStyle name="常规 2 8 15 4" xfId="21384" xr:uid="{00000000-0005-0000-0000-0000A1330000}"/>
    <cellStyle name="常规 2 8 16" xfId="21385" xr:uid="{00000000-0005-0000-0000-0000A2330000}"/>
    <cellStyle name="常规 2 8 16 2" xfId="21386" xr:uid="{00000000-0005-0000-0000-0000A3330000}"/>
    <cellStyle name="常规 2 8 16 3" xfId="21387" xr:uid="{00000000-0005-0000-0000-0000A4330000}"/>
    <cellStyle name="常规 2 8 16 4" xfId="21388" xr:uid="{00000000-0005-0000-0000-0000A5330000}"/>
    <cellStyle name="常规 2 8 17" xfId="21389" xr:uid="{00000000-0005-0000-0000-0000A6330000}"/>
    <cellStyle name="常规 2 8 17 2" xfId="21390" xr:uid="{00000000-0005-0000-0000-0000A7330000}"/>
    <cellStyle name="常规 2 8 17 3" xfId="21391" xr:uid="{00000000-0005-0000-0000-0000A8330000}"/>
    <cellStyle name="常规 2 8 17 4" xfId="21392" xr:uid="{00000000-0005-0000-0000-0000A9330000}"/>
    <cellStyle name="常规 2 8 18" xfId="21393" xr:uid="{00000000-0005-0000-0000-0000AA330000}"/>
    <cellStyle name="常规 2 8 18 2" xfId="21394" xr:uid="{00000000-0005-0000-0000-0000AB330000}"/>
    <cellStyle name="常规 2 8 18 3" xfId="21395" xr:uid="{00000000-0005-0000-0000-0000AC330000}"/>
    <cellStyle name="常规 2 8 18 4" xfId="21396" xr:uid="{00000000-0005-0000-0000-0000AD330000}"/>
    <cellStyle name="常规 2 8 19" xfId="21397" xr:uid="{00000000-0005-0000-0000-0000AE330000}"/>
    <cellStyle name="常规 2 8 19 2" xfId="21398" xr:uid="{00000000-0005-0000-0000-0000AF330000}"/>
    <cellStyle name="常规 2 8 19 3" xfId="21399" xr:uid="{00000000-0005-0000-0000-0000B0330000}"/>
    <cellStyle name="常规 2 8 19 4" xfId="21400" xr:uid="{00000000-0005-0000-0000-0000B1330000}"/>
    <cellStyle name="常规 2 8 2" xfId="115" xr:uid="{00000000-0005-0000-0000-0000B2330000}"/>
    <cellStyle name="常规 2 8 2 10" xfId="28093" xr:uid="{00000000-0005-0000-0000-0000B3330000}"/>
    <cellStyle name="常规 2 8 2 2" xfId="116" xr:uid="{00000000-0005-0000-0000-0000B4330000}"/>
    <cellStyle name="常规 2 8 2 2 2" xfId="117" xr:uid="{00000000-0005-0000-0000-0000B5330000}"/>
    <cellStyle name="常规 2 8 2 2 2 2" xfId="369" xr:uid="{00000000-0005-0000-0000-0000B6330000}"/>
    <cellStyle name="常规 2 8 2 2 2 2 2" xfId="3523" xr:uid="{00000000-0005-0000-0000-0000B7330000}"/>
    <cellStyle name="常规 2 8 2 2 2 2 2 2" xfId="3524" xr:uid="{00000000-0005-0000-0000-0000B8330000}"/>
    <cellStyle name="常规 2 8 2 2 2 2 2 2 2" xfId="3525" xr:uid="{00000000-0005-0000-0000-0000B9330000}"/>
    <cellStyle name="常规 2 8 2 2 2 2 2 2 2 2" xfId="11765" xr:uid="{00000000-0005-0000-0000-0000BA330000}"/>
    <cellStyle name="常规 2 8 2 2 2 2 2 2 2 3" xfId="8491" xr:uid="{00000000-0005-0000-0000-0000BB330000}"/>
    <cellStyle name="常规 2 8 2 2 2 2 2 3" xfId="3526" xr:uid="{00000000-0005-0000-0000-0000BC330000}"/>
    <cellStyle name="常规 2 8 2 2 2 2 2 3 2" xfId="11766" xr:uid="{00000000-0005-0000-0000-0000BD330000}"/>
    <cellStyle name="常规 2 8 2 2 2 2 2 3 3" xfId="8492" xr:uid="{00000000-0005-0000-0000-0000BE330000}"/>
    <cellStyle name="常规 2 8 2 2 2 2 3" xfId="3527" xr:uid="{00000000-0005-0000-0000-0000BF330000}"/>
    <cellStyle name="常规 2 8 2 2 2 2 3 2" xfId="3528" xr:uid="{00000000-0005-0000-0000-0000C0330000}"/>
    <cellStyle name="常规 2 8 2 2 2 2 3 2 2" xfId="11767" xr:uid="{00000000-0005-0000-0000-0000C1330000}"/>
    <cellStyle name="常规 2 8 2 2 2 2 3 2 3" xfId="8493" xr:uid="{00000000-0005-0000-0000-0000C2330000}"/>
    <cellStyle name="常规 2 8 2 2 2 2 4" xfId="3529" xr:uid="{00000000-0005-0000-0000-0000C3330000}"/>
    <cellStyle name="常规 2 8 2 2 2 2 4 2" xfId="11768" xr:uid="{00000000-0005-0000-0000-0000C4330000}"/>
    <cellStyle name="常规 2 8 2 2 2 2 4 3" xfId="8494" xr:uid="{00000000-0005-0000-0000-0000C5330000}"/>
    <cellStyle name="常规 2 8 2 2 2 3" xfId="3530" xr:uid="{00000000-0005-0000-0000-0000C6330000}"/>
    <cellStyle name="常规 2 8 2 2 2 3 2" xfId="3531" xr:uid="{00000000-0005-0000-0000-0000C7330000}"/>
    <cellStyle name="常规 2 8 2 2 2 3 2 2" xfId="3532" xr:uid="{00000000-0005-0000-0000-0000C8330000}"/>
    <cellStyle name="常规 2 8 2 2 2 3 2 2 2" xfId="11769" xr:uid="{00000000-0005-0000-0000-0000C9330000}"/>
    <cellStyle name="常规 2 8 2 2 2 3 2 2 3" xfId="8495" xr:uid="{00000000-0005-0000-0000-0000CA330000}"/>
    <cellStyle name="常规 2 8 2 2 2 3 3" xfId="3533" xr:uid="{00000000-0005-0000-0000-0000CB330000}"/>
    <cellStyle name="常规 2 8 2 2 2 3 3 2" xfId="11770" xr:uid="{00000000-0005-0000-0000-0000CC330000}"/>
    <cellStyle name="常规 2 8 2 2 2 3 3 3" xfId="8496" xr:uid="{00000000-0005-0000-0000-0000CD330000}"/>
    <cellStyle name="常规 2 8 2 2 2 4" xfId="3534" xr:uid="{00000000-0005-0000-0000-0000CE330000}"/>
    <cellStyle name="常规 2 8 2 2 2 4 2" xfId="3535" xr:uid="{00000000-0005-0000-0000-0000CF330000}"/>
    <cellStyle name="常规 2 8 2 2 2 4 2 2" xfId="11771" xr:uid="{00000000-0005-0000-0000-0000D0330000}"/>
    <cellStyle name="常规 2 8 2 2 2 4 2 3" xfId="8497" xr:uid="{00000000-0005-0000-0000-0000D1330000}"/>
    <cellStyle name="常规 2 8 2 2 2 5" xfId="3536" xr:uid="{00000000-0005-0000-0000-0000D2330000}"/>
    <cellStyle name="常规 2 8 2 2 2 5 2" xfId="11772" xr:uid="{00000000-0005-0000-0000-0000D3330000}"/>
    <cellStyle name="常规 2 8 2 2 2 5 3" xfId="8498" xr:uid="{00000000-0005-0000-0000-0000D4330000}"/>
    <cellStyle name="常规 2 8 2 2 2 6" xfId="9475" xr:uid="{00000000-0005-0000-0000-0000D5330000}"/>
    <cellStyle name="常规 2 8 2 2 3" xfId="118" xr:uid="{00000000-0005-0000-0000-0000D6330000}"/>
    <cellStyle name="常规 2 8 2 2 3 2" xfId="370" xr:uid="{00000000-0005-0000-0000-0000D7330000}"/>
    <cellStyle name="常规 2 8 2 2 3 2 2" xfId="3537" xr:uid="{00000000-0005-0000-0000-0000D8330000}"/>
    <cellStyle name="常规 2 8 2 2 3 2 2 2" xfId="3538" xr:uid="{00000000-0005-0000-0000-0000D9330000}"/>
    <cellStyle name="常规 2 8 2 2 3 2 2 2 2" xfId="3539" xr:uid="{00000000-0005-0000-0000-0000DA330000}"/>
    <cellStyle name="常规 2 8 2 2 3 2 2 2 2 2" xfId="11773" xr:uid="{00000000-0005-0000-0000-0000DB330000}"/>
    <cellStyle name="常规 2 8 2 2 3 2 2 2 2 3" xfId="8499" xr:uid="{00000000-0005-0000-0000-0000DC330000}"/>
    <cellStyle name="常规 2 8 2 2 3 2 2 2 3" xfId="3540" xr:uid="{00000000-0005-0000-0000-0000DD330000}"/>
    <cellStyle name="常规 2 8 2 2 3 2 2 2 3 2" xfId="11774" xr:uid="{00000000-0005-0000-0000-0000DE330000}"/>
    <cellStyle name="常规 2 8 2 2 3 2 2 3" xfId="3541" xr:uid="{00000000-0005-0000-0000-0000DF330000}"/>
    <cellStyle name="常规 2 8 2 2 3 2 2 3 2" xfId="11775" xr:uid="{00000000-0005-0000-0000-0000E0330000}"/>
    <cellStyle name="常规 2 8 2 2 3 2 2 3 3" xfId="8500" xr:uid="{00000000-0005-0000-0000-0000E1330000}"/>
    <cellStyle name="常规 2 8 2 2 3 2 2 4" xfId="3542" xr:uid="{00000000-0005-0000-0000-0000E2330000}"/>
    <cellStyle name="常规 2 8 2 2 3 2 2 4 2" xfId="11776" xr:uid="{00000000-0005-0000-0000-0000E3330000}"/>
    <cellStyle name="常规 2 8 2 2 3 2 3" xfId="3543" xr:uid="{00000000-0005-0000-0000-0000E4330000}"/>
    <cellStyle name="常规 2 8 2 2 3 2 3 2" xfId="3544" xr:uid="{00000000-0005-0000-0000-0000E5330000}"/>
    <cellStyle name="常规 2 8 2 2 3 2 3 2 2" xfId="11777" xr:uid="{00000000-0005-0000-0000-0000E6330000}"/>
    <cellStyle name="常规 2 8 2 2 3 2 3 2 3" xfId="8501" xr:uid="{00000000-0005-0000-0000-0000E7330000}"/>
    <cellStyle name="常规 2 8 2 2 3 2 3 3" xfId="3545" xr:uid="{00000000-0005-0000-0000-0000E8330000}"/>
    <cellStyle name="常规 2 8 2 2 3 2 3 3 2" xfId="11778" xr:uid="{00000000-0005-0000-0000-0000E9330000}"/>
    <cellStyle name="常规 2 8 2 2 3 2 4" xfId="3546" xr:uid="{00000000-0005-0000-0000-0000EA330000}"/>
    <cellStyle name="常规 2 8 2 2 3 2 4 2" xfId="3547" xr:uid="{00000000-0005-0000-0000-0000EB330000}"/>
    <cellStyle name="常规 2 8 2 2 3 2 4 2 2" xfId="11779" xr:uid="{00000000-0005-0000-0000-0000EC330000}"/>
    <cellStyle name="常规 2 8 2 2 3 2 4 2 3" xfId="8502" xr:uid="{00000000-0005-0000-0000-0000ED330000}"/>
    <cellStyle name="常规 2 8 2 2 3 2 4 3" xfId="3548" xr:uid="{00000000-0005-0000-0000-0000EE330000}"/>
    <cellStyle name="常规 2 8 2 2 3 2 4 3 2" xfId="11780" xr:uid="{00000000-0005-0000-0000-0000EF330000}"/>
    <cellStyle name="常规 2 8 2 2 3 2 5" xfId="3549" xr:uid="{00000000-0005-0000-0000-0000F0330000}"/>
    <cellStyle name="常规 2 8 2 2 3 2 5 2" xfId="11781" xr:uid="{00000000-0005-0000-0000-0000F1330000}"/>
    <cellStyle name="常规 2 8 2 2 3 2 5 3" xfId="8503" xr:uid="{00000000-0005-0000-0000-0000F2330000}"/>
    <cellStyle name="常规 2 8 2 2 3 2 6" xfId="9616" xr:uid="{00000000-0005-0000-0000-0000F3330000}"/>
    <cellStyle name="常规 2 8 2 2 3 3" xfId="368" xr:uid="{00000000-0005-0000-0000-0000F4330000}"/>
    <cellStyle name="常规 2 8 2 2 3 3 2" xfId="3550" xr:uid="{00000000-0005-0000-0000-0000F5330000}"/>
    <cellStyle name="常规 2 8 2 2 3 3 2 2" xfId="3551" xr:uid="{00000000-0005-0000-0000-0000F6330000}"/>
    <cellStyle name="常规 2 8 2 2 3 3 2 2 2" xfId="11782" xr:uid="{00000000-0005-0000-0000-0000F7330000}"/>
    <cellStyle name="常规 2 8 2 2 3 3 2 2 3" xfId="8504" xr:uid="{00000000-0005-0000-0000-0000F8330000}"/>
    <cellStyle name="常规 2 8 2 2 3 3 2 3" xfId="3552" xr:uid="{00000000-0005-0000-0000-0000F9330000}"/>
    <cellStyle name="常规 2 8 2 2 3 3 2 3 2" xfId="11783" xr:uid="{00000000-0005-0000-0000-0000FA330000}"/>
    <cellStyle name="常规 2 8 2 2 3 3 3" xfId="3553" xr:uid="{00000000-0005-0000-0000-0000FB330000}"/>
    <cellStyle name="常规 2 8 2 2 3 3 3 2" xfId="11784" xr:uid="{00000000-0005-0000-0000-0000FC330000}"/>
    <cellStyle name="常规 2 8 2 2 3 3 3 3" xfId="8505" xr:uid="{00000000-0005-0000-0000-0000FD330000}"/>
    <cellStyle name="常规 2 8 2 2 3 3 4" xfId="3554" xr:uid="{00000000-0005-0000-0000-0000FE330000}"/>
    <cellStyle name="常规 2 8 2 2 3 3 4 2" xfId="11785" xr:uid="{00000000-0005-0000-0000-0000FF330000}"/>
    <cellStyle name="常规 2 8 2 2 3 4" xfId="3555" xr:uid="{00000000-0005-0000-0000-000000340000}"/>
    <cellStyle name="常规 2 8 2 2 3 4 2" xfId="3556" xr:uid="{00000000-0005-0000-0000-000001340000}"/>
    <cellStyle name="常规 2 8 2 2 3 4 2 2" xfId="11786" xr:uid="{00000000-0005-0000-0000-000002340000}"/>
    <cellStyle name="常规 2 8 2 2 3 4 2 3" xfId="8506" xr:uid="{00000000-0005-0000-0000-000003340000}"/>
    <cellStyle name="常规 2 8 2 2 3 4 3" xfId="3557" xr:uid="{00000000-0005-0000-0000-000004340000}"/>
    <cellStyle name="常规 2 8 2 2 3 4 3 2" xfId="11787" xr:uid="{00000000-0005-0000-0000-000005340000}"/>
    <cellStyle name="常规 2 8 2 2 3 5" xfId="3558" xr:uid="{00000000-0005-0000-0000-000006340000}"/>
    <cellStyle name="常规 2 8 2 2 3 5 2" xfId="11788" xr:uid="{00000000-0005-0000-0000-000007340000}"/>
    <cellStyle name="常规 2 8 2 2 3 5 3" xfId="8507" xr:uid="{00000000-0005-0000-0000-000008340000}"/>
    <cellStyle name="常规 2 8 2 2 3 6" xfId="9476" xr:uid="{00000000-0005-0000-0000-000009340000}"/>
    <cellStyle name="常规 2 8 2 2 4" xfId="371" xr:uid="{00000000-0005-0000-0000-00000A340000}"/>
    <cellStyle name="常规 2 8 2 2 4 2" xfId="3559" xr:uid="{00000000-0005-0000-0000-00000B340000}"/>
    <cellStyle name="常规 2 8 2 2 4 2 2" xfId="3560" xr:uid="{00000000-0005-0000-0000-00000C340000}"/>
    <cellStyle name="常规 2 8 2 2 4 2 2 2" xfId="3561" xr:uid="{00000000-0005-0000-0000-00000D340000}"/>
    <cellStyle name="常规 2 8 2 2 4 2 2 2 2" xfId="11789" xr:uid="{00000000-0005-0000-0000-00000E340000}"/>
    <cellStyle name="常规 2 8 2 2 4 2 2 2 3" xfId="8508" xr:uid="{00000000-0005-0000-0000-00000F340000}"/>
    <cellStyle name="常规 2 8 2 2 4 2 2 3" xfId="3562" xr:uid="{00000000-0005-0000-0000-000010340000}"/>
    <cellStyle name="常规 2 8 2 2 4 2 2 3 2" xfId="11790" xr:uid="{00000000-0005-0000-0000-000011340000}"/>
    <cellStyle name="常规 2 8 2 2 4 2 3" xfId="3563" xr:uid="{00000000-0005-0000-0000-000012340000}"/>
    <cellStyle name="常规 2 8 2 2 4 2 3 2" xfId="11791" xr:uid="{00000000-0005-0000-0000-000013340000}"/>
    <cellStyle name="常规 2 8 2 2 4 2 3 3" xfId="8509" xr:uid="{00000000-0005-0000-0000-000014340000}"/>
    <cellStyle name="常规 2 8 2 2 4 2 4" xfId="3564" xr:uid="{00000000-0005-0000-0000-000015340000}"/>
    <cellStyle name="常规 2 8 2 2 4 2 4 2" xfId="11792" xr:uid="{00000000-0005-0000-0000-000016340000}"/>
    <cellStyle name="常规 2 8 2 2 4 3" xfId="3565" xr:uid="{00000000-0005-0000-0000-000017340000}"/>
    <cellStyle name="常规 2 8 2 2 4 3 2" xfId="3566" xr:uid="{00000000-0005-0000-0000-000018340000}"/>
    <cellStyle name="常规 2 8 2 2 4 3 2 2" xfId="11793" xr:uid="{00000000-0005-0000-0000-000019340000}"/>
    <cellStyle name="常规 2 8 2 2 4 3 2 3" xfId="8510" xr:uid="{00000000-0005-0000-0000-00001A340000}"/>
    <cellStyle name="常规 2 8 2 2 4 3 3" xfId="3567" xr:uid="{00000000-0005-0000-0000-00001B340000}"/>
    <cellStyle name="常规 2 8 2 2 4 3 3 2" xfId="11794" xr:uid="{00000000-0005-0000-0000-00001C340000}"/>
    <cellStyle name="常规 2 8 2 2 4 4" xfId="3568" xr:uid="{00000000-0005-0000-0000-00001D340000}"/>
    <cellStyle name="常规 2 8 2 2 4 4 2" xfId="3569" xr:uid="{00000000-0005-0000-0000-00001E340000}"/>
    <cellStyle name="常规 2 8 2 2 4 4 2 2" xfId="11795" xr:uid="{00000000-0005-0000-0000-00001F340000}"/>
    <cellStyle name="常规 2 8 2 2 4 4 2 3" xfId="8511" xr:uid="{00000000-0005-0000-0000-000020340000}"/>
    <cellStyle name="常规 2 8 2 2 4 4 3" xfId="3570" xr:uid="{00000000-0005-0000-0000-000021340000}"/>
    <cellStyle name="常规 2 8 2 2 4 4 3 2" xfId="11796" xr:uid="{00000000-0005-0000-0000-000022340000}"/>
    <cellStyle name="常规 2 8 2 2 4 5" xfId="3571" xr:uid="{00000000-0005-0000-0000-000023340000}"/>
    <cellStyle name="常规 2 8 2 2 4 5 2" xfId="11797" xr:uid="{00000000-0005-0000-0000-000024340000}"/>
    <cellStyle name="常规 2 8 2 2 4 5 3" xfId="8512" xr:uid="{00000000-0005-0000-0000-000025340000}"/>
    <cellStyle name="常规 2 8 2 2 5" xfId="3572" xr:uid="{00000000-0005-0000-0000-000026340000}"/>
    <cellStyle name="常规 2 8 2 2 5 2" xfId="3573" xr:uid="{00000000-0005-0000-0000-000027340000}"/>
    <cellStyle name="常规 2 8 2 2 5 2 2" xfId="3574" xr:uid="{00000000-0005-0000-0000-000028340000}"/>
    <cellStyle name="常规 2 8 2 2 5 2 2 2" xfId="11798" xr:uid="{00000000-0005-0000-0000-000029340000}"/>
    <cellStyle name="常规 2 8 2 2 5 2 2 3" xfId="8513" xr:uid="{00000000-0005-0000-0000-00002A340000}"/>
    <cellStyle name="常规 2 8 2 2 5 2 3" xfId="3575" xr:uid="{00000000-0005-0000-0000-00002B340000}"/>
    <cellStyle name="常规 2 8 2 2 5 2 3 2" xfId="11799" xr:uid="{00000000-0005-0000-0000-00002C340000}"/>
    <cellStyle name="常规 2 8 2 2 5 3" xfId="3576" xr:uid="{00000000-0005-0000-0000-00002D340000}"/>
    <cellStyle name="常规 2 8 2 2 5 3 2" xfId="11800" xr:uid="{00000000-0005-0000-0000-00002E340000}"/>
    <cellStyle name="常规 2 8 2 2 5 3 3" xfId="8514" xr:uid="{00000000-0005-0000-0000-00002F340000}"/>
    <cellStyle name="常规 2 8 2 2 5 4" xfId="3577" xr:uid="{00000000-0005-0000-0000-000030340000}"/>
    <cellStyle name="常规 2 8 2 2 5 4 2" xfId="11801" xr:uid="{00000000-0005-0000-0000-000031340000}"/>
    <cellStyle name="常规 2 8 2 2 6" xfId="3578" xr:uid="{00000000-0005-0000-0000-000032340000}"/>
    <cellStyle name="常规 2 8 2 2 6 2" xfId="3579" xr:uid="{00000000-0005-0000-0000-000033340000}"/>
    <cellStyle name="常规 2 8 2 2 6 2 2" xfId="11802" xr:uid="{00000000-0005-0000-0000-000034340000}"/>
    <cellStyle name="常规 2 8 2 2 6 2 3" xfId="8515" xr:uid="{00000000-0005-0000-0000-000035340000}"/>
    <cellStyle name="常规 2 8 2 2 6 3" xfId="3580" xr:uid="{00000000-0005-0000-0000-000036340000}"/>
    <cellStyle name="常规 2 8 2 2 6 3 2" xfId="11803" xr:uid="{00000000-0005-0000-0000-000037340000}"/>
    <cellStyle name="常规 2 8 2 2 7" xfId="3581" xr:uid="{00000000-0005-0000-0000-000038340000}"/>
    <cellStyle name="常规 2 8 2 2 7 2" xfId="11804" xr:uid="{00000000-0005-0000-0000-000039340000}"/>
    <cellStyle name="常规 2 8 2 2 7 3" xfId="8516" xr:uid="{00000000-0005-0000-0000-00003A340000}"/>
    <cellStyle name="常规 2 8 2 2 8" xfId="9474" xr:uid="{00000000-0005-0000-0000-00003B340000}"/>
    <cellStyle name="常规 2 8 2 3" xfId="119" xr:uid="{00000000-0005-0000-0000-00003C340000}"/>
    <cellStyle name="常规 2 8 2 3 2" xfId="120" xr:uid="{00000000-0005-0000-0000-00003D340000}"/>
    <cellStyle name="常规 2 8 2 3 2 2" xfId="366" xr:uid="{00000000-0005-0000-0000-00003E340000}"/>
    <cellStyle name="常规 2 8 2 3 2 2 2" xfId="3582" xr:uid="{00000000-0005-0000-0000-00003F340000}"/>
    <cellStyle name="常规 2 8 2 3 2 2 2 2" xfId="3583" xr:uid="{00000000-0005-0000-0000-000040340000}"/>
    <cellStyle name="常规 2 8 2 3 2 2 2 2 2" xfId="3584" xr:uid="{00000000-0005-0000-0000-000041340000}"/>
    <cellStyle name="常规 2 8 2 3 2 2 2 2 2 2" xfId="11805" xr:uid="{00000000-0005-0000-0000-000042340000}"/>
    <cellStyle name="常规 2 8 2 3 2 2 2 2 2 3" xfId="8517" xr:uid="{00000000-0005-0000-0000-000043340000}"/>
    <cellStyle name="常规 2 8 2 3 2 2 2 3" xfId="3585" xr:uid="{00000000-0005-0000-0000-000044340000}"/>
    <cellStyle name="常规 2 8 2 3 2 2 2 3 2" xfId="11806" xr:uid="{00000000-0005-0000-0000-000045340000}"/>
    <cellStyle name="常规 2 8 2 3 2 2 2 3 3" xfId="8518" xr:uid="{00000000-0005-0000-0000-000046340000}"/>
    <cellStyle name="常规 2 8 2 3 2 2 3" xfId="3586" xr:uid="{00000000-0005-0000-0000-000047340000}"/>
    <cellStyle name="常规 2 8 2 3 2 2 3 2" xfId="3587" xr:uid="{00000000-0005-0000-0000-000048340000}"/>
    <cellStyle name="常规 2 8 2 3 2 2 3 2 2" xfId="11807" xr:uid="{00000000-0005-0000-0000-000049340000}"/>
    <cellStyle name="常规 2 8 2 3 2 2 3 2 3" xfId="8519" xr:uid="{00000000-0005-0000-0000-00004A340000}"/>
    <cellStyle name="常规 2 8 2 3 2 2 4" xfId="3588" xr:uid="{00000000-0005-0000-0000-00004B340000}"/>
    <cellStyle name="常规 2 8 2 3 2 2 4 2" xfId="11808" xr:uid="{00000000-0005-0000-0000-00004C340000}"/>
    <cellStyle name="常规 2 8 2 3 2 2 4 3" xfId="8520" xr:uid="{00000000-0005-0000-0000-00004D340000}"/>
    <cellStyle name="常规 2 8 2 3 2 3" xfId="3589" xr:uid="{00000000-0005-0000-0000-00004E340000}"/>
    <cellStyle name="常规 2 8 2 3 2 3 2" xfId="3590" xr:uid="{00000000-0005-0000-0000-00004F340000}"/>
    <cellStyle name="常规 2 8 2 3 2 3 2 2" xfId="3591" xr:uid="{00000000-0005-0000-0000-000050340000}"/>
    <cellStyle name="常规 2 8 2 3 2 3 2 2 2" xfId="11809" xr:uid="{00000000-0005-0000-0000-000051340000}"/>
    <cellStyle name="常规 2 8 2 3 2 3 2 2 3" xfId="8521" xr:uid="{00000000-0005-0000-0000-000052340000}"/>
    <cellStyle name="常规 2 8 2 3 2 3 3" xfId="3592" xr:uid="{00000000-0005-0000-0000-000053340000}"/>
    <cellStyle name="常规 2 8 2 3 2 3 3 2" xfId="11810" xr:uid="{00000000-0005-0000-0000-000054340000}"/>
    <cellStyle name="常规 2 8 2 3 2 3 3 3" xfId="8522" xr:uid="{00000000-0005-0000-0000-000055340000}"/>
    <cellStyle name="常规 2 8 2 3 2 4" xfId="3593" xr:uid="{00000000-0005-0000-0000-000056340000}"/>
    <cellStyle name="常规 2 8 2 3 2 4 2" xfId="3594" xr:uid="{00000000-0005-0000-0000-000057340000}"/>
    <cellStyle name="常规 2 8 2 3 2 4 2 2" xfId="11811" xr:uid="{00000000-0005-0000-0000-000058340000}"/>
    <cellStyle name="常规 2 8 2 3 2 4 2 3" xfId="8523" xr:uid="{00000000-0005-0000-0000-000059340000}"/>
    <cellStyle name="常规 2 8 2 3 2 5" xfId="3595" xr:uid="{00000000-0005-0000-0000-00005A340000}"/>
    <cellStyle name="常规 2 8 2 3 2 5 2" xfId="11812" xr:uid="{00000000-0005-0000-0000-00005B340000}"/>
    <cellStyle name="常规 2 8 2 3 2 5 3" xfId="8524" xr:uid="{00000000-0005-0000-0000-00005C340000}"/>
    <cellStyle name="常规 2 8 2 3 2 6" xfId="9478" xr:uid="{00000000-0005-0000-0000-00005D340000}"/>
    <cellStyle name="常规 2 8 2 3 3" xfId="367" xr:uid="{00000000-0005-0000-0000-00005E340000}"/>
    <cellStyle name="常规 2 8 2 3 3 2" xfId="3596" xr:uid="{00000000-0005-0000-0000-00005F340000}"/>
    <cellStyle name="常规 2 8 2 3 3 2 2" xfId="3597" xr:uid="{00000000-0005-0000-0000-000060340000}"/>
    <cellStyle name="常规 2 8 2 3 3 2 2 2" xfId="3598" xr:uid="{00000000-0005-0000-0000-000061340000}"/>
    <cellStyle name="常规 2 8 2 3 3 2 2 2 2" xfId="11813" xr:uid="{00000000-0005-0000-0000-000062340000}"/>
    <cellStyle name="常规 2 8 2 3 3 2 2 2 3" xfId="8525" xr:uid="{00000000-0005-0000-0000-000063340000}"/>
    <cellStyle name="常规 2 8 2 3 3 2 3" xfId="3599" xr:uid="{00000000-0005-0000-0000-000064340000}"/>
    <cellStyle name="常规 2 8 2 3 3 2 3 2" xfId="11814" xr:uid="{00000000-0005-0000-0000-000065340000}"/>
    <cellStyle name="常规 2 8 2 3 3 2 3 3" xfId="8526" xr:uid="{00000000-0005-0000-0000-000066340000}"/>
    <cellStyle name="常规 2 8 2 3 3 3" xfId="3600" xr:uid="{00000000-0005-0000-0000-000067340000}"/>
    <cellStyle name="常规 2 8 2 3 3 3 2" xfId="3601" xr:uid="{00000000-0005-0000-0000-000068340000}"/>
    <cellStyle name="常规 2 8 2 3 3 3 2 2" xfId="11815" xr:uid="{00000000-0005-0000-0000-000069340000}"/>
    <cellStyle name="常规 2 8 2 3 3 3 2 3" xfId="8527" xr:uid="{00000000-0005-0000-0000-00006A340000}"/>
    <cellStyle name="常规 2 8 2 3 3 4" xfId="3602" xr:uid="{00000000-0005-0000-0000-00006B340000}"/>
    <cellStyle name="常规 2 8 2 3 3 4 2" xfId="11816" xr:uid="{00000000-0005-0000-0000-00006C340000}"/>
    <cellStyle name="常规 2 8 2 3 3 4 3" xfId="8528" xr:uid="{00000000-0005-0000-0000-00006D340000}"/>
    <cellStyle name="常规 2 8 2 3 4" xfId="3603" xr:uid="{00000000-0005-0000-0000-00006E340000}"/>
    <cellStyle name="常规 2 8 2 3 4 2" xfId="3604" xr:uid="{00000000-0005-0000-0000-00006F340000}"/>
    <cellStyle name="常规 2 8 2 3 4 2 2" xfId="3605" xr:uid="{00000000-0005-0000-0000-000070340000}"/>
    <cellStyle name="常规 2 8 2 3 4 2 2 2" xfId="11817" xr:uid="{00000000-0005-0000-0000-000071340000}"/>
    <cellStyle name="常规 2 8 2 3 4 2 2 3" xfId="8529" xr:uid="{00000000-0005-0000-0000-000072340000}"/>
    <cellStyle name="常规 2 8 2 3 4 3" xfId="3606" xr:uid="{00000000-0005-0000-0000-000073340000}"/>
    <cellStyle name="常规 2 8 2 3 4 3 2" xfId="11818" xr:uid="{00000000-0005-0000-0000-000074340000}"/>
    <cellStyle name="常规 2 8 2 3 4 3 3" xfId="8530" xr:uid="{00000000-0005-0000-0000-000075340000}"/>
    <cellStyle name="常规 2 8 2 3 5" xfId="3607" xr:uid="{00000000-0005-0000-0000-000076340000}"/>
    <cellStyle name="常规 2 8 2 3 5 2" xfId="3608" xr:uid="{00000000-0005-0000-0000-000077340000}"/>
    <cellStyle name="常规 2 8 2 3 5 2 2" xfId="11819" xr:uid="{00000000-0005-0000-0000-000078340000}"/>
    <cellStyle name="常规 2 8 2 3 5 2 3" xfId="8531" xr:uid="{00000000-0005-0000-0000-000079340000}"/>
    <cellStyle name="常规 2 8 2 3 6" xfId="3609" xr:uid="{00000000-0005-0000-0000-00007A340000}"/>
    <cellStyle name="常规 2 8 2 3 6 2" xfId="11820" xr:uid="{00000000-0005-0000-0000-00007B340000}"/>
    <cellStyle name="常规 2 8 2 3 6 3" xfId="8532" xr:uid="{00000000-0005-0000-0000-00007C340000}"/>
    <cellStyle name="常规 2 8 2 3 7" xfId="9477" xr:uid="{00000000-0005-0000-0000-00007D340000}"/>
    <cellStyle name="常规 2 8 2 4" xfId="121" xr:uid="{00000000-0005-0000-0000-00007E340000}"/>
    <cellStyle name="常规 2 8 2 4 2" xfId="364" xr:uid="{00000000-0005-0000-0000-00007F340000}"/>
    <cellStyle name="常规 2 8 2 4 2 2" xfId="3610" xr:uid="{00000000-0005-0000-0000-000080340000}"/>
    <cellStyle name="常规 2 8 2 4 2 2 2" xfId="3611" xr:uid="{00000000-0005-0000-0000-000081340000}"/>
    <cellStyle name="常规 2 8 2 4 2 2 2 2" xfId="3612" xr:uid="{00000000-0005-0000-0000-000082340000}"/>
    <cellStyle name="常规 2 8 2 4 2 2 2 2 2" xfId="11821" xr:uid="{00000000-0005-0000-0000-000083340000}"/>
    <cellStyle name="常规 2 8 2 4 2 2 2 2 3" xfId="8533" xr:uid="{00000000-0005-0000-0000-000084340000}"/>
    <cellStyle name="常规 2 8 2 4 2 2 3" xfId="3613" xr:uid="{00000000-0005-0000-0000-000085340000}"/>
    <cellStyle name="常规 2 8 2 4 2 2 3 2" xfId="11822" xr:uid="{00000000-0005-0000-0000-000086340000}"/>
    <cellStyle name="常规 2 8 2 4 2 2 3 3" xfId="8534" xr:uid="{00000000-0005-0000-0000-000087340000}"/>
    <cellStyle name="常规 2 8 2 4 2 3" xfId="3614" xr:uid="{00000000-0005-0000-0000-000088340000}"/>
    <cellStyle name="常规 2 8 2 4 2 3 2" xfId="3615" xr:uid="{00000000-0005-0000-0000-000089340000}"/>
    <cellStyle name="常规 2 8 2 4 2 3 2 2" xfId="11823" xr:uid="{00000000-0005-0000-0000-00008A340000}"/>
    <cellStyle name="常规 2 8 2 4 2 3 2 3" xfId="8535" xr:uid="{00000000-0005-0000-0000-00008B340000}"/>
    <cellStyle name="常规 2 8 2 4 2 4" xfId="3616" xr:uid="{00000000-0005-0000-0000-00008C340000}"/>
    <cellStyle name="常规 2 8 2 4 2 4 2" xfId="11824" xr:uid="{00000000-0005-0000-0000-00008D340000}"/>
    <cellStyle name="常规 2 8 2 4 2 4 3" xfId="8536" xr:uid="{00000000-0005-0000-0000-00008E340000}"/>
    <cellStyle name="常规 2 8 2 4 3" xfId="3617" xr:uid="{00000000-0005-0000-0000-00008F340000}"/>
    <cellStyle name="常规 2 8 2 4 3 2" xfId="3618" xr:uid="{00000000-0005-0000-0000-000090340000}"/>
    <cellStyle name="常规 2 8 2 4 3 2 2" xfId="3619" xr:uid="{00000000-0005-0000-0000-000091340000}"/>
    <cellStyle name="常规 2 8 2 4 3 2 2 2" xfId="11825" xr:uid="{00000000-0005-0000-0000-000092340000}"/>
    <cellStyle name="常规 2 8 2 4 3 2 2 3" xfId="8537" xr:uid="{00000000-0005-0000-0000-000093340000}"/>
    <cellStyle name="常规 2 8 2 4 3 3" xfId="3620" xr:uid="{00000000-0005-0000-0000-000094340000}"/>
    <cellStyle name="常规 2 8 2 4 3 3 2" xfId="11826" xr:uid="{00000000-0005-0000-0000-000095340000}"/>
    <cellStyle name="常规 2 8 2 4 3 3 3" xfId="8538" xr:uid="{00000000-0005-0000-0000-000096340000}"/>
    <cellStyle name="常规 2 8 2 4 4" xfId="3621" xr:uid="{00000000-0005-0000-0000-000097340000}"/>
    <cellStyle name="常规 2 8 2 4 4 2" xfId="3622" xr:uid="{00000000-0005-0000-0000-000098340000}"/>
    <cellStyle name="常规 2 8 2 4 4 2 2" xfId="11827" xr:uid="{00000000-0005-0000-0000-000099340000}"/>
    <cellStyle name="常规 2 8 2 4 4 2 3" xfId="8539" xr:uid="{00000000-0005-0000-0000-00009A340000}"/>
    <cellStyle name="常规 2 8 2 4 5" xfId="3623" xr:uid="{00000000-0005-0000-0000-00009B340000}"/>
    <cellStyle name="常规 2 8 2 4 5 2" xfId="11828" xr:uid="{00000000-0005-0000-0000-00009C340000}"/>
    <cellStyle name="常规 2 8 2 4 5 3" xfId="8540" xr:uid="{00000000-0005-0000-0000-00009D340000}"/>
    <cellStyle name="常规 2 8 2 4 6" xfId="9479" xr:uid="{00000000-0005-0000-0000-00009E340000}"/>
    <cellStyle name="常规 2 8 2 5" xfId="372" xr:uid="{00000000-0005-0000-0000-00009F340000}"/>
    <cellStyle name="常规 2 8 2 5 2" xfId="3624" xr:uid="{00000000-0005-0000-0000-0000A0340000}"/>
    <cellStyle name="常规 2 8 2 5 2 2" xfId="3625" xr:uid="{00000000-0005-0000-0000-0000A1340000}"/>
    <cellStyle name="常规 2 8 2 5 2 2 2" xfId="3626" xr:uid="{00000000-0005-0000-0000-0000A2340000}"/>
    <cellStyle name="常规 2 8 2 5 2 2 2 2" xfId="11829" xr:uid="{00000000-0005-0000-0000-0000A3340000}"/>
    <cellStyle name="常规 2 8 2 5 2 2 2 3" xfId="8541" xr:uid="{00000000-0005-0000-0000-0000A4340000}"/>
    <cellStyle name="常规 2 8 2 5 2 3" xfId="3627" xr:uid="{00000000-0005-0000-0000-0000A5340000}"/>
    <cellStyle name="常规 2 8 2 5 2 3 2" xfId="11830" xr:uid="{00000000-0005-0000-0000-0000A6340000}"/>
    <cellStyle name="常规 2 8 2 5 2 3 3" xfId="8542" xr:uid="{00000000-0005-0000-0000-0000A7340000}"/>
    <cellStyle name="常规 2 8 2 5 3" xfId="3628" xr:uid="{00000000-0005-0000-0000-0000A8340000}"/>
    <cellStyle name="常规 2 8 2 5 3 2" xfId="3629" xr:uid="{00000000-0005-0000-0000-0000A9340000}"/>
    <cellStyle name="常规 2 8 2 5 3 2 2" xfId="11831" xr:uid="{00000000-0005-0000-0000-0000AA340000}"/>
    <cellStyle name="常规 2 8 2 5 3 2 3" xfId="8543" xr:uid="{00000000-0005-0000-0000-0000AB340000}"/>
    <cellStyle name="常规 2 8 2 5 4" xfId="3630" xr:uid="{00000000-0005-0000-0000-0000AC340000}"/>
    <cellStyle name="常规 2 8 2 5 4 2" xfId="11832" xr:uid="{00000000-0005-0000-0000-0000AD340000}"/>
    <cellStyle name="常规 2 8 2 5 4 3" xfId="8544" xr:uid="{00000000-0005-0000-0000-0000AE340000}"/>
    <cellStyle name="常规 2 8 2 6" xfId="3631" xr:uid="{00000000-0005-0000-0000-0000AF340000}"/>
    <cellStyle name="常规 2 8 2 6 2" xfId="3632" xr:uid="{00000000-0005-0000-0000-0000B0340000}"/>
    <cellStyle name="常规 2 8 2 6 2 2" xfId="3633" xr:uid="{00000000-0005-0000-0000-0000B1340000}"/>
    <cellStyle name="常规 2 8 2 6 2 2 2" xfId="11833" xr:uid="{00000000-0005-0000-0000-0000B2340000}"/>
    <cellStyle name="常规 2 8 2 6 2 2 3" xfId="8545" xr:uid="{00000000-0005-0000-0000-0000B3340000}"/>
    <cellStyle name="常规 2 8 2 6 3" xfId="3634" xr:uid="{00000000-0005-0000-0000-0000B4340000}"/>
    <cellStyle name="常规 2 8 2 6 3 2" xfId="11834" xr:uid="{00000000-0005-0000-0000-0000B5340000}"/>
    <cellStyle name="常规 2 8 2 6 3 3" xfId="8546" xr:uid="{00000000-0005-0000-0000-0000B6340000}"/>
    <cellStyle name="常规 2 8 2 7" xfId="3635" xr:uid="{00000000-0005-0000-0000-0000B7340000}"/>
    <cellStyle name="常规 2 8 2 7 2" xfId="3636" xr:uid="{00000000-0005-0000-0000-0000B8340000}"/>
    <cellStyle name="常规 2 8 2 7 2 2" xfId="11835" xr:uid="{00000000-0005-0000-0000-0000B9340000}"/>
    <cellStyle name="常规 2 8 2 7 2 3" xfId="8547" xr:uid="{00000000-0005-0000-0000-0000BA340000}"/>
    <cellStyle name="常规 2 8 2 8" xfId="3637" xr:uid="{00000000-0005-0000-0000-0000BB340000}"/>
    <cellStyle name="常规 2 8 2 8 2" xfId="11836" xr:uid="{00000000-0005-0000-0000-0000BC340000}"/>
    <cellStyle name="常规 2 8 2 8 3" xfId="8548" xr:uid="{00000000-0005-0000-0000-0000BD340000}"/>
    <cellStyle name="常规 2 8 2 9" xfId="9473" xr:uid="{00000000-0005-0000-0000-0000BE340000}"/>
    <cellStyle name="常规 2 8 20" xfId="21401" xr:uid="{00000000-0005-0000-0000-0000BF340000}"/>
    <cellStyle name="常规 2 8 20 2" xfId="21402" xr:uid="{00000000-0005-0000-0000-0000C0340000}"/>
    <cellStyle name="常规 2 8 20 3" xfId="21403" xr:uid="{00000000-0005-0000-0000-0000C1340000}"/>
    <cellStyle name="常规 2 8 20 4" xfId="21404" xr:uid="{00000000-0005-0000-0000-0000C2340000}"/>
    <cellStyle name="常规 2 8 21" xfId="21405" xr:uid="{00000000-0005-0000-0000-0000C3340000}"/>
    <cellStyle name="常规 2 8 21 2" xfId="21406" xr:uid="{00000000-0005-0000-0000-0000C4340000}"/>
    <cellStyle name="常规 2 8 21 3" xfId="21407" xr:uid="{00000000-0005-0000-0000-0000C5340000}"/>
    <cellStyle name="常规 2 8 21 4" xfId="21408" xr:uid="{00000000-0005-0000-0000-0000C6340000}"/>
    <cellStyle name="常规 2 8 22" xfId="21409" xr:uid="{00000000-0005-0000-0000-0000C7340000}"/>
    <cellStyle name="常规 2 8 22 2" xfId="21410" xr:uid="{00000000-0005-0000-0000-0000C8340000}"/>
    <cellStyle name="常规 2 8 22 3" xfId="21411" xr:uid="{00000000-0005-0000-0000-0000C9340000}"/>
    <cellStyle name="常规 2 8 22 4" xfId="21412" xr:uid="{00000000-0005-0000-0000-0000CA340000}"/>
    <cellStyle name="常规 2 8 23" xfId="21413" xr:uid="{00000000-0005-0000-0000-0000CB340000}"/>
    <cellStyle name="常规 2 8 23 2" xfId="21414" xr:uid="{00000000-0005-0000-0000-0000CC340000}"/>
    <cellStyle name="常规 2 8 23 3" xfId="21415" xr:uid="{00000000-0005-0000-0000-0000CD340000}"/>
    <cellStyle name="常规 2 8 23 4" xfId="21416" xr:uid="{00000000-0005-0000-0000-0000CE340000}"/>
    <cellStyle name="常规 2 8 24" xfId="21417" xr:uid="{00000000-0005-0000-0000-0000CF340000}"/>
    <cellStyle name="常规 2 8 24 2" xfId="21418" xr:uid="{00000000-0005-0000-0000-0000D0340000}"/>
    <cellStyle name="常规 2 8 24 3" xfId="21419" xr:uid="{00000000-0005-0000-0000-0000D1340000}"/>
    <cellStyle name="常规 2 8 24 4" xfId="21420" xr:uid="{00000000-0005-0000-0000-0000D2340000}"/>
    <cellStyle name="常规 2 8 25" xfId="21421" xr:uid="{00000000-0005-0000-0000-0000D3340000}"/>
    <cellStyle name="常规 2 8 25 2" xfId="21422" xr:uid="{00000000-0005-0000-0000-0000D4340000}"/>
    <cellStyle name="常规 2 8 25 3" xfId="21423" xr:uid="{00000000-0005-0000-0000-0000D5340000}"/>
    <cellStyle name="常规 2 8 25 4" xfId="21424" xr:uid="{00000000-0005-0000-0000-0000D6340000}"/>
    <cellStyle name="常规 2 8 26" xfId="21425" xr:uid="{00000000-0005-0000-0000-0000D7340000}"/>
    <cellStyle name="常规 2 8 26 2" xfId="21426" xr:uid="{00000000-0005-0000-0000-0000D8340000}"/>
    <cellStyle name="常规 2 8 26 3" xfId="21427" xr:uid="{00000000-0005-0000-0000-0000D9340000}"/>
    <cellStyle name="常规 2 8 26 4" xfId="21428" xr:uid="{00000000-0005-0000-0000-0000DA340000}"/>
    <cellStyle name="常规 2 8 27" xfId="21429" xr:uid="{00000000-0005-0000-0000-0000DB340000}"/>
    <cellStyle name="常规 2 8 27 2" xfId="21430" xr:uid="{00000000-0005-0000-0000-0000DC340000}"/>
    <cellStyle name="常规 2 8 27 3" xfId="21431" xr:uid="{00000000-0005-0000-0000-0000DD340000}"/>
    <cellStyle name="常规 2 8 27 4" xfId="21432" xr:uid="{00000000-0005-0000-0000-0000DE340000}"/>
    <cellStyle name="常规 2 8 28" xfId="21433" xr:uid="{00000000-0005-0000-0000-0000DF340000}"/>
    <cellStyle name="常规 2 8 28 2" xfId="21434" xr:uid="{00000000-0005-0000-0000-0000E0340000}"/>
    <cellStyle name="常规 2 8 28 3" xfId="21435" xr:uid="{00000000-0005-0000-0000-0000E1340000}"/>
    <cellStyle name="常规 2 8 28 4" xfId="21436" xr:uid="{00000000-0005-0000-0000-0000E2340000}"/>
    <cellStyle name="常规 2 8 29" xfId="21437" xr:uid="{00000000-0005-0000-0000-0000E3340000}"/>
    <cellStyle name="常规 2 8 29 2" xfId="21438" xr:uid="{00000000-0005-0000-0000-0000E4340000}"/>
    <cellStyle name="常规 2 8 29 3" xfId="21439" xr:uid="{00000000-0005-0000-0000-0000E5340000}"/>
    <cellStyle name="常规 2 8 29 4" xfId="21440" xr:uid="{00000000-0005-0000-0000-0000E6340000}"/>
    <cellStyle name="常规 2 8 3" xfId="122" xr:uid="{00000000-0005-0000-0000-0000E7340000}"/>
    <cellStyle name="常规 2 8 3 2" xfId="123" xr:uid="{00000000-0005-0000-0000-0000E8340000}"/>
    <cellStyle name="常规 2 8 3 2 2" xfId="124" xr:uid="{00000000-0005-0000-0000-0000E9340000}"/>
    <cellStyle name="常规 2 8 3 2 2 2" xfId="361" xr:uid="{00000000-0005-0000-0000-0000EA340000}"/>
    <cellStyle name="常规 2 8 3 2 2 2 2" xfId="3638" xr:uid="{00000000-0005-0000-0000-0000EB340000}"/>
    <cellStyle name="常规 2 8 3 2 2 2 2 2" xfId="3639" xr:uid="{00000000-0005-0000-0000-0000EC340000}"/>
    <cellStyle name="常规 2 8 3 2 2 2 2 2 2" xfId="3640" xr:uid="{00000000-0005-0000-0000-0000ED340000}"/>
    <cellStyle name="常规 2 8 3 2 2 2 2 2 2 2" xfId="11837" xr:uid="{00000000-0005-0000-0000-0000EE340000}"/>
    <cellStyle name="常规 2 8 3 2 2 2 2 2 2 3" xfId="8549" xr:uid="{00000000-0005-0000-0000-0000EF340000}"/>
    <cellStyle name="常规 2 8 3 2 2 2 2 3" xfId="3641" xr:uid="{00000000-0005-0000-0000-0000F0340000}"/>
    <cellStyle name="常规 2 8 3 2 2 2 2 3 2" xfId="11838" xr:uid="{00000000-0005-0000-0000-0000F1340000}"/>
    <cellStyle name="常规 2 8 3 2 2 2 2 3 3" xfId="8550" xr:uid="{00000000-0005-0000-0000-0000F2340000}"/>
    <cellStyle name="常规 2 8 3 2 2 2 3" xfId="3642" xr:uid="{00000000-0005-0000-0000-0000F3340000}"/>
    <cellStyle name="常规 2 8 3 2 2 2 3 2" xfId="3643" xr:uid="{00000000-0005-0000-0000-0000F4340000}"/>
    <cellStyle name="常规 2 8 3 2 2 2 3 2 2" xfId="11839" xr:uid="{00000000-0005-0000-0000-0000F5340000}"/>
    <cellStyle name="常规 2 8 3 2 2 2 3 2 3" xfId="8551" xr:uid="{00000000-0005-0000-0000-0000F6340000}"/>
    <cellStyle name="常规 2 8 3 2 2 2 4" xfId="3644" xr:uid="{00000000-0005-0000-0000-0000F7340000}"/>
    <cellStyle name="常规 2 8 3 2 2 2 4 2" xfId="11840" xr:uid="{00000000-0005-0000-0000-0000F8340000}"/>
    <cellStyle name="常规 2 8 3 2 2 2 4 3" xfId="8552" xr:uid="{00000000-0005-0000-0000-0000F9340000}"/>
    <cellStyle name="常规 2 8 3 2 2 3" xfId="3645" xr:uid="{00000000-0005-0000-0000-0000FA340000}"/>
    <cellStyle name="常规 2 8 3 2 2 3 2" xfId="3646" xr:uid="{00000000-0005-0000-0000-0000FB340000}"/>
    <cellStyle name="常规 2 8 3 2 2 3 2 2" xfId="3647" xr:uid="{00000000-0005-0000-0000-0000FC340000}"/>
    <cellStyle name="常规 2 8 3 2 2 3 2 2 2" xfId="11841" xr:uid="{00000000-0005-0000-0000-0000FD340000}"/>
    <cellStyle name="常规 2 8 3 2 2 3 2 2 3" xfId="8553" xr:uid="{00000000-0005-0000-0000-0000FE340000}"/>
    <cellStyle name="常规 2 8 3 2 2 3 3" xfId="3648" xr:uid="{00000000-0005-0000-0000-0000FF340000}"/>
    <cellStyle name="常规 2 8 3 2 2 3 3 2" xfId="11842" xr:uid="{00000000-0005-0000-0000-000000350000}"/>
    <cellStyle name="常规 2 8 3 2 2 3 3 3" xfId="8554" xr:uid="{00000000-0005-0000-0000-000001350000}"/>
    <cellStyle name="常规 2 8 3 2 2 4" xfId="3649" xr:uid="{00000000-0005-0000-0000-000002350000}"/>
    <cellStyle name="常规 2 8 3 2 2 4 2" xfId="3650" xr:uid="{00000000-0005-0000-0000-000003350000}"/>
    <cellStyle name="常规 2 8 3 2 2 4 2 2" xfId="11843" xr:uid="{00000000-0005-0000-0000-000004350000}"/>
    <cellStyle name="常规 2 8 3 2 2 4 2 3" xfId="8555" xr:uid="{00000000-0005-0000-0000-000005350000}"/>
    <cellStyle name="常规 2 8 3 2 2 5" xfId="3651" xr:uid="{00000000-0005-0000-0000-000006350000}"/>
    <cellStyle name="常规 2 8 3 2 2 5 2" xfId="11844" xr:uid="{00000000-0005-0000-0000-000007350000}"/>
    <cellStyle name="常规 2 8 3 2 2 5 3" xfId="8556" xr:uid="{00000000-0005-0000-0000-000008350000}"/>
    <cellStyle name="常规 2 8 3 2 2 6" xfId="9482" xr:uid="{00000000-0005-0000-0000-000009350000}"/>
    <cellStyle name="常规 2 8 3 2 3" xfId="125" xr:uid="{00000000-0005-0000-0000-00000A350000}"/>
    <cellStyle name="常规 2 8 3 2 3 2" xfId="377" xr:uid="{00000000-0005-0000-0000-00000B350000}"/>
    <cellStyle name="常规 2 8 3 2 3 2 2" xfId="3652" xr:uid="{00000000-0005-0000-0000-00000C350000}"/>
    <cellStyle name="常规 2 8 3 2 3 2 2 2" xfId="3653" xr:uid="{00000000-0005-0000-0000-00000D350000}"/>
    <cellStyle name="常规 2 8 3 2 3 2 2 2 2" xfId="3654" xr:uid="{00000000-0005-0000-0000-00000E350000}"/>
    <cellStyle name="常规 2 8 3 2 3 2 2 2 2 2" xfId="11845" xr:uid="{00000000-0005-0000-0000-00000F350000}"/>
    <cellStyle name="常规 2 8 3 2 3 2 2 2 2 3" xfId="8557" xr:uid="{00000000-0005-0000-0000-000010350000}"/>
    <cellStyle name="常规 2 8 3 2 3 2 2 2 3" xfId="3655" xr:uid="{00000000-0005-0000-0000-000011350000}"/>
    <cellStyle name="常规 2 8 3 2 3 2 2 2 3 2" xfId="11846" xr:uid="{00000000-0005-0000-0000-000012350000}"/>
    <cellStyle name="常规 2 8 3 2 3 2 2 3" xfId="3656" xr:uid="{00000000-0005-0000-0000-000013350000}"/>
    <cellStyle name="常规 2 8 3 2 3 2 2 3 2" xfId="11847" xr:uid="{00000000-0005-0000-0000-000014350000}"/>
    <cellStyle name="常规 2 8 3 2 3 2 2 3 3" xfId="8558" xr:uid="{00000000-0005-0000-0000-000015350000}"/>
    <cellStyle name="常规 2 8 3 2 3 2 2 4" xfId="3657" xr:uid="{00000000-0005-0000-0000-000016350000}"/>
    <cellStyle name="常规 2 8 3 2 3 2 2 4 2" xfId="11848" xr:uid="{00000000-0005-0000-0000-000017350000}"/>
    <cellStyle name="常规 2 8 3 2 3 2 3" xfId="3658" xr:uid="{00000000-0005-0000-0000-000018350000}"/>
    <cellStyle name="常规 2 8 3 2 3 2 3 2" xfId="3659" xr:uid="{00000000-0005-0000-0000-000019350000}"/>
    <cellStyle name="常规 2 8 3 2 3 2 3 2 2" xfId="11849" xr:uid="{00000000-0005-0000-0000-00001A350000}"/>
    <cellStyle name="常规 2 8 3 2 3 2 3 2 3" xfId="8559" xr:uid="{00000000-0005-0000-0000-00001B350000}"/>
    <cellStyle name="常规 2 8 3 2 3 2 3 3" xfId="3660" xr:uid="{00000000-0005-0000-0000-00001C350000}"/>
    <cellStyle name="常规 2 8 3 2 3 2 3 3 2" xfId="11850" xr:uid="{00000000-0005-0000-0000-00001D350000}"/>
    <cellStyle name="常规 2 8 3 2 3 2 4" xfId="3661" xr:uid="{00000000-0005-0000-0000-00001E350000}"/>
    <cellStyle name="常规 2 8 3 2 3 2 4 2" xfId="3662" xr:uid="{00000000-0005-0000-0000-00001F350000}"/>
    <cellStyle name="常规 2 8 3 2 3 2 4 2 2" xfId="11851" xr:uid="{00000000-0005-0000-0000-000020350000}"/>
    <cellStyle name="常规 2 8 3 2 3 2 4 2 3" xfId="8560" xr:uid="{00000000-0005-0000-0000-000021350000}"/>
    <cellStyle name="常规 2 8 3 2 3 2 4 3" xfId="3663" xr:uid="{00000000-0005-0000-0000-000022350000}"/>
    <cellStyle name="常规 2 8 3 2 3 2 4 3 2" xfId="11852" xr:uid="{00000000-0005-0000-0000-000023350000}"/>
    <cellStyle name="常规 2 8 3 2 3 2 5" xfId="3664" xr:uid="{00000000-0005-0000-0000-000024350000}"/>
    <cellStyle name="常规 2 8 3 2 3 2 5 2" xfId="11853" xr:uid="{00000000-0005-0000-0000-000025350000}"/>
    <cellStyle name="常规 2 8 3 2 3 2 5 3" xfId="8561" xr:uid="{00000000-0005-0000-0000-000026350000}"/>
    <cellStyle name="常规 2 8 3 2 3 2 6" xfId="9620" xr:uid="{00000000-0005-0000-0000-000027350000}"/>
    <cellStyle name="常规 2 8 3 2 3 3" xfId="360" xr:uid="{00000000-0005-0000-0000-000028350000}"/>
    <cellStyle name="常规 2 8 3 2 3 3 2" xfId="3665" xr:uid="{00000000-0005-0000-0000-000029350000}"/>
    <cellStyle name="常规 2 8 3 2 3 3 2 2" xfId="3666" xr:uid="{00000000-0005-0000-0000-00002A350000}"/>
    <cellStyle name="常规 2 8 3 2 3 3 2 2 2" xfId="11854" xr:uid="{00000000-0005-0000-0000-00002B350000}"/>
    <cellStyle name="常规 2 8 3 2 3 3 2 2 3" xfId="8562" xr:uid="{00000000-0005-0000-0000-00002C350000}"/>
    <cellStyle name="常规 2 8 3 2 3 3 2 3" xfId="3667" xr:uid="{00000000-0005-0000-0000-00002D350000}"/>
    <cellStyle name="常规 2 8 3 2 3 3 2 3 2" xfId="11855" xr:uid="{00000000-0005-0000-0000-00002E350000}"/>
    <cellStyle name="常规 2 8 3 2 3 3 3" xfId="3668" xr:uid="{00000000-0005-0000-0000-00002F350000}"/>
    <cellStyle name="常规 2 8 3 2 3 3 3 2" xfId="11856" xr:uid="{00000000-0005-0000-0000-000030350000}"/>
    <cellStyle name="常规 2 8 3 2 3 3 3 3" xfId="8563" xr:uid="{00000000-0005-0000-0000-000031350000}"/>
    <cellStyle name="常规 2 8 3 2 3 3 4" xfId="3669" xr:uid="{00000000-0005-0000-0000-000032350000}"/>
    <cellStyle name="常规 2 8 3 2 3 3 4 2" xfId="11857" xr:uid="{00000000-0005-0000-0000-000033350000}"/>
    <cellStyle name="常规 2 8 3 2 3 4" xfId="3670" xr:uid="{00000000-0005-0000-0000-000034350000}"/>
    <cellStyle name="常规 2 8 3 2 3 4 2" xfId="3671" xr:uid="{00000000-0005-0000-0000-000035350000}"/>
    <cellStyle name="常规 2 8 3 2 3 4 2 2" xfId="11858" xr:uid="{00000000-0005-0000-0000-000036350000}"/>
    <cellStyle name="常规 2 8 3 2 3 4 2 3" xfId="8564" xr:uid="{00000000-0005-0000-0000-000037350000}"/>
    <cellStyle name="常规 2 8 3 2 3 4 3" xfId="3672" xr:uid="{00000000-0005-0000-0000-000038350000}"/>
    <cellStyle name="常规 2 8 3 2 3 4 3 2" xfId="11859" xr:uid="{00000000-0005-0000-0000-000039350000}"/>
    <cellStyle name="常规 2 8 3 2 3 5" xfId="3673" xr:uid="{00000000-0005-0000-0000-00003A350000}"/>
    <cellStyle name="常规 2 8 3 2 3 5 2" xfId="11860" xr:uid="{00000000-0005-0000-0000-00003B350000}"/>
    <cellStyle name="常规 2 8 3 2 3 5 3" xfId="8565" xr:uid="{00000000-0005-0000-0000-00003C350000}"/>
    <cellStyle name="常规 2 8 3 2 3 6" xfId="9483" xr:uid="{00000000-0005-0000-0000-00003D350000}"/>
    <cellStyle name="常规 2 8 3 2 4" xfId="362" xr:uid="{00000000-0005-0000-0000-00003E350000}"/>
    <cellStyle name="常规 2 8 3 2 4 2" xfId="3674" xr:uid="{00000000-0005-0000-0000-00003F350000}"/>
    <cellStyle name="常规 2 8 3 2 4 2 2" xfId="3675" xr:uid="{00000000-0005-0000-0000-000040350000}"/>
    <cellStyle name="常规 2 8 3 2 4 2 2 2" xfId="3676" xr:uid="{00000000-0005-0000-0000-000041350000}"/>
    <cellStyle name="常规 2 8 3 2 4 2 2 2 2" xfId="11861" xr:uid="{00000000-0005-0000-0000-000042350000}"/>
    <cellStyle name="常规 2 8 3 2 4 2 2 2 3" xfId="8566" xr:uid="{00000000-0005-0000-0000-000043350000}"/>
    <cellStyle name="常规 2 8 3 2 4 2 2 3" xfId="3677" xr:uid="{00000000-0005-0000-0000-000044350000}"/>
    <cellStyle name="常规 2 8 3 2 4 2 2 3 2" xfId="11862" xr:uid="{00000000-0005-0000-0000-000045350000}"/>
    <cellStyle name="常规 2 8 3 2 4 2 3" xfId="3678" xr:uid="{00000000-0005-0000-0000-000046350000}"/>
    <cellStyle name="常规 2 8 3 2 4 2 3 2" xfId="11863" xr:uid="{00000000-0005-0000-0000-000047350000}"/>
    <cellStyle name="常规 2 8 3 2 4 2 3 3" xfId="8567" xr:uid="{00000000-0005-0000-0000-000048350000}"/>
    <cellStyle name="常规 2 8 3 2 4 2 4" xfId="3679" xr:uid="{00000000-0005-0000-0000-000049350000}"/>
    <cellStyle name="常规 2 8 3 2 4 2 4 2" xfId="11864" xr:uid="{00000000-0005-0000-0000-00004A350000}"/>
    <cellStyle name="常规 2 8 3 2 4 3" xfId="3680" xr:uid="{00000000-0005-0000-0000-00004B350000}"/>
    <cellStyle name="常规 2 8 3 2 4 3 2" xfId="3681" xr:uid="{00000000-0005-0000-0000-00004C350000}"/>
    <cellStyle name="常规 2 8 3 2 4 3 2 2" xfId="11865" xr:uid="{00000000-0005-0000-0000-00004D350000}"/>
    <cellStyle name="常规 2 8 3 2 4 3 2 3" xfId="8568" xr:uid="{00000000-0005-0000-0000-00004E350000}"/>
    <cellStyle name="常规 2 8 3 2 4 3 3" xfId="3682" xr:uid="{00000000-0005-0000-0000-00004F350000}"/>
    <cellStyle name="常规 2 8 3 2 4 3 3 2" xfId="11866" xr:uid="{00000000-0005-0000-0000-000050350000}"/>
    <cellStyle name="常规 2 8 3 2 4 4" xfId="3683" xr:uid="{00000000-0005-0000-0000-000051350000}"/>
    <cellStyle name="常规 2 8 3 2 4 4 2" xfId="3684" xr:uid="{00000000-0005-0000-0000-000052350000}"/>
    <cellStyle name="常规 2 8 3 2 4 4 2 2" xfId="11867" xr:uid="{00000000-0005-0000-0000-000053350000}"/>
    <cellStyle name="常规 2 8 3 2 4 4 2 3" xfId="8569" xr:uid="{00000000-0005-0000-0000-000054350000}"/>
    <cellStyle name="常规 2 8 3 2 4 4 3" xfId="3685" xr:uid="{00000000-0005-0000-0000-000055350000}"/>
    <cellStyle name="常规 2 8 3 2 4 4 3 2" xfId="11868" xr:uid="{00000000-0005-0000-0000-000056350000}"/>
    <cellStyle name="常规 2 8 3 2 4 5" xfId="3686" xr:uid="{00000000-0005-0000-0000-000057350000}"/>
    <cellStyle name="常规 2 8 3 2 4 5 2" xfId="11869" xr:uid="{00000000-0005-0000-0000-000058350000}"/>
    <cellStyle name="常规 2 8 3 2 4 5 3" xfId="8570" xr:uid="{00000000-0005-0000-0000-000059350000}"/>
    <cellStyle name="常规 2 8 3 2 5" xfId="3687" xr:uid="{00000000-0005-0000-0000-00005A350000}"/>
    <cellStyle name="常规 2 8 3 2 5 2" xfId="3688" xr:uid="{00000000-0005-0000-0000-00005B350000}"/>
    <cellStyle name="常规 2 8 3 2 5 2 2" xfId="3689" xr:uid="{00000000-0005-0000-0000-00005C350000}"/>
    <cellStyle name="常规 2 8 3 2 5 2 2 2" xfId="11870" xr:uid="{00000000-0005-0000-0000-00005D350000}"/>
    <cellStyle name="常规 2 8 3 2 5 2 2 3" xfId="8571" xr:uid="{00000000-0005-0000-0000-00005E350000}"/>
    <cellStyle name="常规 2 8 3 2 5 2 3" xfId="3690" xr:uid="{00000000-0005-0000-0000-00005F350000}"/>
    <cellStyle name="常规 2 8 3 2 5 2 3 2" xfId="11871" xr:uid="{00000000-0005-0000-0000-000060350000}"/>
    <cellStyle name="常规 2 8 3 2 5 3" xfId="3691" xr:uid="{00000000-0005-0000-0000-000061350000}"/>
    <cellStyle name="常规 2 8 3 2 5 3 2" xfId="11872" xr:uid="{00000000-0005-0000-0000-000062350000}"/>
    <cellStyle name="常规 2 8 3 2 5 3 3" xfId="8572" xr:uid="{00000000-0005-0000-0000-000063350000}"/>
    <cellStyle name="常规 2 8 3 2 5 4" xfId="3692" xr:uid="{00000000-0005-0000-0000-000064350000}"/>
    <cellStyle name="常规 2 8 3 2 5 4 2" xfId="11873" xr:uid="{00000000-0005-0000-0000-000065350000}"/>
    <cellStyle name="常规 2 8 3 2 6" xfId="3693" xr:uid="{00000000-0005-0000-0000-000066350000}"/>
    <cellStyle name="常规 2 8 3 2 6 2" xfId="3694" xr:uid="{00000000-0005-0000-0000-000067350000}"/>
    <cellStyle name="常规 2 8 3 2 6 2 2" xfId="11874" xr:uid="{00000000-0005-0000-0000-000068350000}"/>
    <cellStyle name="常规 2 8 3 2 6 2 3" xfId="8573" xr:uid="{00000000-0005-0000-0000-000069350000}"/>
    <cellStyle name="常规 2 8 3 2 6 3" xfId="3695" xr:uid="{00000000-0005-0000-0000-00006A350000}"/>
    <cellStyle name="常规 2 8 3 2 6 3 2" xfId="11875" xr:uid="{00000000-0005-0000-0000-00006B350000}"/>
    <cellStyle name="常规 2 8 3 2 7" xfId="3696" xr:uid="{00000000-0005-0000-0000-00006C350000}"/>
    <cellStyle name="常规 2 8 3 2 7 2" xfId="11876" xr:uid="{00000000-0005-0000-0000-00006D350000}"/>
    <cellStyle name="常规 2 8 3 2 7 3" xfId="8574" xr:uid="{00000000-0005-0000-0000-00006E350000}"/>
    <cellStyle name="常规 2 8 3 2 8" xfId="9481" xr:uid="{00000000-0005-0000-0000-00006F350000}"/>
    <cellStyle name="常规 2 8 3 3" xfId="363" xr:uid="{00000000-0005-0000-0000-000070350000}"/>
    <cellStyle name="常规 2 8 3 3 2" xfId="3697" xr:uid="{00000000-0005-0000-0000-000071350000}"/>
    <cellStyle name="常规 2 8 3 3 2 2" xfId="3698" xr:uid="{00000000-0005-0000-0000-000072350000}"/>
    <cellStyle name="常规 2 8 3 3 2 2 2" xfId="3699" xr:uid="{00000000-0005-0000-0000-000073350000}"/>
    <cellStyle name="常规 2 8 3 3 2 2 2 2" xfId="11877" xr:uid="{00000000-0005-0000-0000-000074350000}"/>
    <cellStyle name="常规 2 8 3 3 2 2 2 3" xfId="8575" xr:uid="{00000000-0005-0000-0000-000075350000}"/>
    <cellStyle name="常规 2 8 3 3 2 3" xfId="3700" xr:uid="{00000000-0005-0000-0000-000076350000}"/>
    <cellStyle name="常规 2 8 3 3 2 3 2" xfId="11878" xr:uid="{00000000-0005-0000-0000-000077350000}"/>
    <cellStyle name="常规 2 8 3 3 2 3 3" xfId="8576" xr:uid="{00000000-0005-0000-0000-000078350000}"/>
    <cellStyle name="常规 2 8 3 3 3" xfId="3701" xr:uid="{00000000-0005-0000-0000-000079350000}"/>
    <cellStyle name="常规 2 8 3 3 3 2" xfId="3702" xr:uid="{00000000-0005-0000-0000-00007A350000}"/>
    <cellStyle name="常规 2 8 3 3 3 2 2" xfId="11879" xr:uid="{00000000-0005-0000-0000-00007B350000}"/>
    <cellStyle name="常规 2 8 3 3 3 2 3" xfId="8577" xr:uid="{00000000-0005-0000-0000-00007C350000}"/>
    <cellStyle name="常规 2 8 3 3 4" xfId="3703" xr:uid="{00000000-0005-0000-0000-00007D350000}"/>
    <cellStyle name="常规 2 8 3 3 4 2" xfId="11880" xr:uid="{00000000-0005-0000-0000-00007E350000}"/>
    <cellStyle name="常规 2 8 3 3 4 3" xfId="8578" xr:uid="{00000000-0005-0000-0000-00007F350000}"/>
    <cellStyle name="常规 2 8 3 4" xfId="3704" xr:uid="{00000000-0005-0000-0000-000080350000}"/>
    <cellStyle name="常规 2 8 3 4 2" xfId="3705" xr:uid="{00000000-0005-0000-0000-000081350000}"/>
    <cellStyle name="常规 2 8 3 4 2 2" xfId="3706" xr:uid="{00000000-0005-0000-0000-000082350000}"/>
    <cellStyle name="常规 2 8 3 4 2 2 2" xfId="11881" xr:uid="{00000000-0005-0000-0000-000083350000}"/>
    <cellStyle name="常规 2 8 3 4 2 2 3" xfId="8579" xr:uid="{00000000-0005-0000-0000-000084350000}"/>
    <cellStyle name="常规 2 8 3 4 3" xfId="3707" xr:uid="{00000000-0005-0000-0000-000085350000}"/>
    <cellStyle name="常规 2 8 3 4 3 2" xfId="11882" xr:uid="{00000000-0005-0000-0000-000086350000}"/>
    <cellStyle name="常规 2 8 3 4 3 3" xfId="8580" xr:uid="{00000000-0005-0000-0000-000087350000}"/>
    <cellStyle name="常规 2 8 3 5" xfId="3708" xr:uid="{00000000-0005-0000-0000-000088350000}"/>
    <cellStyle name="常规 2 8 3 5 2" xfId="3709" xr:uid="{00000000-0005-0000-0000-000089350000}"/>
    <cellStyle name="常规 2 8 3 5 2 2" xfId="11883" xr:uid="{00000000-0005-0000-0000-00008A350000}"/>
    <cellStyle name="常规 2 8 3 5 2 3" xfId="8581" xr:uid="{00000000-0005-0000-0000-00008B350000}"/>
    <cellStyle name="常规 2 8 3 6" xfId="3710" xr:uid="{00000000-0005-0000-0000-00008C350000}"/>
    <cellStyle name="常规 2 8 3 6 2" xfId="11884" xr:uid="{00000000-0005-0000-0000-00008D350000}"/>
    <cellStyle name="常规 2 8 3 6 3" xfId="8582" xr:uid="{00000000-0005-0000-0000-00008E350000}"/>
    <cellStyle name="常规 2 8 3 7" xfId="9480" xr:uid="{00000000-0005-0000-0000-00008F350000}"/>
    <cellStyle name="常规 2 8 30" xfId="21441" xr:uid="{00000000-0005-0000-0000-000090350000}"/>
    <cellStyle name="常规 2 8 30 2" xfId="21442" xr:uid="{00000000-0005-0000-0000-000091350000}"/>
    <cellStyle name="常规 2 8 30 3" xfId="21443" xr:uid="{00000000-0005-0000-0000-000092350000}"/>
    <cellStyle name="常规 2 8 30 4" xfId="21444" xr:uid="{00000000-0005-0000-0000-000093350000}"/>
    <cellStyle name="常规 2 8 31" xfId="21445" xr:uid="{00000000-0005-0000-0000-000094350000}"/>
    <cellStyle name="常规 2 8 31 2" xfId="21446" xr:uid="{00000000-0005-0000-0000-000095350000}"/>
    <cellStyle name="常规 2 8 31 3" xfId="21447" xr:uid="{00000000-0005-0000-0000-000096350000}"/>
    <cellStyle name="常规 2 8 31 4" xfId="21448" xr:uid="{00000000-0005-0000-0000-000097350000}"/>
    <cellStyle name="常规 2 8 32" xfId="21449" xr:uid="{00000000-0005-0000-0000-000098350000}"/>
    <cellStyle name="常规 2 8 32 2" xfId="21450" xr:uid="{00000000-0005-0000-0000-000099350000}"/>
    <cellStyle name="常规 2 8 32 3" xfId="21451" xr:uid="{00000000-0005-0000-0000-00009A350000}"/>
    <cellStyle name="常规 2 8 32 4" xfId="21452" xr:uid="{00000000-0005-0000-0000-00009B350000}"/>
    <cellStyle name="常规 2 8 33" xfId="21453" xr:uid="{00000000-0005-0000-0000-00009C350000}"/>
    <cellStyle name="常规 2 8 33 2" xfId="21454" xr:uid="{00000000-0005-0000-0000-00009D350000}"/>
    <cellStyle name="常规 2 8 33 3" xfId="21455" xr:uid="{00000000-0005-0000-0000-00009E350000}"/>
    <cellStyle name="常规 2 8 33 4" xfId="21456" xr:uid="{00000000-0005-0000-0000-00009F350000}"/>
    <cellStyle name="常规 2 8 34" xfId="21457" xr:uid="{00000000-0005-0000-0000-0000A0350000}"/>
    <cellStyle name="常规 2 8 34 2" xfId="21458" xr:uid="{00000000-0005-0000-0000-0000A1350000}"/>
    <cellStyle name="常规 2 8 34 3" xfId="21459" xr:uid="{00000000-0005-0000-0000-0000A2350000}"/>
    <cellStyle name="常规 2 8 34 4" xfId="21460" xr:uid="{00000000-0005-0000-0000-0000A3350000}"/>
    <cellStyle name="常规 2 8 35" xfId="21461" xr:uid="{00000000-0005-0000-0000-0000A4350000}"/>
    <cellStyle name="常规 2 8 35 2" xfId="21462" xr:uid="{00000000-0005-0000-0000-0000A5350000}"/>
    <cellStyle name="常规 2 8 35 3" xfId="21463" xr:uid="{00000000-0005-0000-0000-0000A6350000}"/>
    <cellStyle name="常规 2 8 35 4" xfId="21464" xr:uid="{00000000-0005-0000-0000-0000A7350000}"/>
    <cellStyle name="常规 2 8 36" xfId="21465" xr:uid="{00000000-0005-0000-0000-0000A8350000}"/>
    <cellStyle name="常规 2 8 36 2" xfId="21466" xr:uid="{00000000-0005-0000-0000-0000A9350000}"/>
    <cellStyle name="常规 2 8 36 3" xfId="21467" xr:uid="{00000000-0005-0000-0000-0000AA350000}"/>
    <cellStyle name="常规 2 8 36 4" xfId="21468" xr:uid="{00000000-0005-0000-0000-0000AB350000}"/>
    <cellStyle name="常规 2 8 37" xfId="21469" xr:uid="{00000000-0005-0000-0000-0000AC350000}"/>
    <cellStyle name="常规 2 8 37 2" xfId="21470" xr:uid="{00000000-0005-0000-0000-0000AD350000}"/>
    <cellStyle name="常规 2 8 37 3" xfId="21471" xr:uid="{00000000-0005-0000-0000-0000AE350000}"/>
    <cellStyle name="常规 2 8 37 4" xfId="21472" xr:uid="{00000000-0005-0000-0000-0000AF350000}"/>
    <cellStyle name="常规 2 8 38" xfId="21473" xr:uid="{00000000-0005-0000-0000-0000B0350000}"/>
    <cellStyle name="常规 2 8 38 2" xfId="21474" xr:uid="{00000000-0005-0000-0000-0000B1350000}"/>
    <cellStyle name="常规 2 8 38 3" xfId="21475" xr:uid="{00000000-0005-0000-0000-0000B2350000}"/>
    <cellStyle name="常规 2 8 38 4" xfId="21476" xr:uid="{00000000-0005-0000-0000-0000B3350000}"/>
    <cellStyle name="常规 2 8 39" xfId="21477" xr:uid="{00000000-0005-0000-0000-0000B4350000}"/>
    <cellStyle name="常规 2 8 39 2" xfId="21478" xr:uid="{00000000-0005-0000-0000-0000B5350000}"/>
    <cellStyle name="常规 2 8 39 3" xfId="21479" xr:uid="{00000000-0005-0000-0000-0000B6350000}"/>
    <cellStyle name="常规 2 8 39 4" xfId="21480" xr:uid="{00000000-0005-0000-0000-0000B7350000}"/>
    <cellStyle name="常规 2 8 4" xfId="126" xr:uid="{00000000-0005-0000-0000-0000B8350000}"/>
    <cellStyle name="常规 2 8 4 2" xfId="127" xr:uid="{00000000-0005-0000-0000-0000B9350000}"/>
    <cellStyle name="常规 2 8 4 2 2" xfId="379" xr:uid="{00000000-0005-0000-0000-0000BA350000}"/>
    <cellStyle name="常规 2 8 4 2 2 2" xfId="3711" xr:uid="{00000000-0005-0000-0000-0000BB350000}"/>
    <cellStyle name="常规 2 8 4 2 2 2 2" xfId="3712" xr:uid="{00000000-0005-0000-0000-0000BC350000}"/>
    <cellStyle name="常规 2 8 4 2 2 2 2 2" xfId="3713" xr:uid="{00000000-0005-0000-0000-0000BD350000}"/>
    <cellStyle name="常规 2 8 4 2 2 2 2 2 2" xfId="11885" xr:uid="{00000000-0005-0000-0000-0000BE350000}"/>
    <cellStyle name="常规 2 8 4 2 2 2 2 2 3" xfId="8583" xr:uid="{00000000-0005-0000-0000-0000BF350000}"/>
    <cellStyle name="常规 2 8 4 2 2 2 2 3" xfId="3714" xr:uid="{00000000-0005-0000-0000-0000C0350000}"/>
    <cellStyle name="常规 2 8 4 2 2 2 2 3 2" xfId="11886" xr:uid="{00000000-0005-0000-0000-0000C1350000}"/>
    <cellStyle name="常规 2 8 4 2 2 2 3" xfId="3715" xr:uid="{00000000-0005-0000-0000-0000C2350000}"/>
    <cellStyle name="常规 2 8 4 2 2 2 3 2" xfId="11887" xr:uid="{00000000-0005-0000-0000-0000C3350000}"/>
    <cellStyle name="常规 2 8 4 2 2 2 3 3" xfId="8584" xr:uid="{00000000-0005-0000-0000-0000C4350000}"/>
    <cellStyle name="常规 2 8 4 2 2 2 4" xfId="3716" xr:uid="{00000000-0005-0000-0000-0000C5350000}"/>
    <cellStyle name="常规 2 8 4 2 2 2 4 2" xfId="11888" xr:uid="{00000000-0005-0000-0000-0000C6350000}"/>
    <cellStyle name="常规 2 8 4 2 2 3" xfId="3717" xr:uid="{00000000-0005-0000-0000-0000C7350000}"/>
    <cellStyle name="常规 2 8 4 2 2 3 2" xfId="3718" xr:uid="{00000000-0005-0000-0000-0000C8350000}"/>
    <cellStyle name="常规 2 8 4 2 2 3 2 2" xfId="11889" xr:uid="{00000000-0005-0000-0000-0000C9350000}"/>
    <cellStyle name="常规 2 8 4 2 2 3 2 3" xfId="8585" xr:uid="{00000000-0005-0000-0000-0000CA350000}"/>
    <cellStyle name="常规 2 8 4 2 2 3 3" xfId="3719" xr:uid="{00000000-0005-0000-0000-0000CB350000}"/>
    <cellStyle name="常规 2 8 4 2 2 3 3 2" xfId="11890" xr:uid="{00000000-0005-0000-0000-0000CC350000}"/>
    <cellStyle name="常规 2 8 4 2 2 4" xfId="3720" xr:uid="{00000000-0005-0000-0000-0000CD350000}"/>
    <cellStyle name="常规 2 8 4 2 2 4 2" xfId="3721" xr:uid="{00000000-0005-0000-0000-0000CE350000}"/>
    <cellStyle name="常规 2 8 4 2 2 4 2 2" xfId="11891" xr:uid="{00000000-0005-0000-0000-0000CF350000}"/>
    <cellStyle name="常规 2 8 4 2 2 4 2 3" xfId="8586" xr:uid="{00000000-0005-0000-0000-0000D0350000}"/>
    <cellStyle name="常规 2 8 4 2 2 4 3" xfId="3722" xr:uid="{00000000-0005-0000-0000-0000D1350000}"/>
    <cellStyle name="常规 2 8 4 2 2 4 3 2" xfId="11892" xr:uid="{00000000-0005-0000-0000-0000D2350000}"/>
    <cellStyle name="常规 2 8 4 2 2 5" xfId="3723" xr:uid="{00000000-0005-0000-0000-0000D3350000}"/>
    <cellStyle name="常规 2 8 4 2 2 5 2" xfId="11893" xr:uid="{00000000-0005-0000-0000-0000D4350000}"/>
    <cellStyle name="常规 2 8 4 2 2 5 3" xfId="8587" xr:uid="{00000000-0005-0000-0000-0000D5350000}"/>
    <cellStyle name="常规 2 8 4 2 2 6" xfId="9622" xr:uid="{00000000-0005-0000-0000-0000D6350000}"/>
    <cellStyle name="常规 2 8 4 2 3" xfId="357" xr:uid="{00000000-0005-0000-0000-0000D7350000}"/>
    <cellStyle name="常规 2 8 4 2 3 2" xfId="3724" xr:uid="{00000000-0005-0000-0000-0000D8350000}"/>
    <cellStyle name="常规 2 8 4 2 3 2 2" xfId="3725" xr:uid="{00000000-0005-0000-0000-0000D9350000}"/>
    <cellStyle name="常规 2 8 4 2 3 2 2 2" xfId="11894" xr:uid="{00000000-0005-0000-0000-0000DA350000}"/>
    <cellStyle name="常规 2 8 4 2 3 2 2 3" xfId="8588" xr:uid="{00000000-0005-0000-0000-0000DB350000}"/>
    <cellStyle name="常规 2 8 4 2 3 2 3" xfId="3726" xr:uid="{00000000-0005-0000-0000-0000DC350000}"/>
    <cellStyle name="常规 2 8 4 2 3 2 3 2" xfId="11895" xr:uid="{00000000-0005-0000-0000-0000DD350000}"/>
    <cellStyle name="常规 2 8 4 2 3 3" xfId="3727" xr:uid="{00000000-0005-0000-0000-0000DE350000}"/>
    <cellStyle name="常规 2 8 4 2 3 3 2" xfId="11896" xr:uid="{00000000-0005-0000-0000-0000DF350000}"/>
    <cellStyle name="常规 2 8 4 2 3 3 3" xfId="8589" xr:uid="{00000000-0005-0000-0000-0000E0350000}"/>
    <cellStyle name="常规 2 8 4 2 3 4" xfId="3728" xr:uid="{00000000-0005-0000-0000-0000E1350000}"/>
    <cellStyle name="常规 2 8 4 2 3 4 2" xfId="11897" xr:uid="{00000000-0005-0000-0000-0000E2350000}"/>
    <cellStyle name="常规 2 8 4 2 4" xfId="3729" xr:uid="{00000000-0005-0000-0000-0000E3350000}"/>
    <cellStyle name="常规 2 8 4 2 4 2" xfId="3730" xr:uid="{00000000-0005-0000-0000-0000E4350000}"/>
    <cellStyle name="常规 2 8 4 2 4 2 2" xfId="11898" xr:uid="{00000000-0005-0000-0000-0000E5350000}"/>
    <cellStyle name="常规 2 8 4 2 4 2 3" xfId="8590" xr:uid="{00000000-0005-0000-0000-0000E6350000}"/>
    <cellStyle name="常规 2 8 4 2 4 3" xfId="3731" xr:uid="{00000000-0005-0000-0000-0000E7350000}"/>
    <cellStyle name="常规 2 8 4 2 4 3 2" xfId="11899" xr:uid="{00000000-0005-0000-0000-0000E8350000}"/>
    <cellStyle name="常规 2 8 4 2 5" xfId="3732" xr:uid="{00000000-0005-0000-0000-0000E9350000}"/>
    <cellStyle name="常规 2 8 4 2 5 2" xfId="11900" xr:uid="{00000000-0005-0000-0000-0000EA350000}"/>
    <cellStyle name="常规 2 8 4 2 5 3" xfId="8591" xr:uid="{00000000-0005-0000-0000-0000EB350000}"/>
    <cellStyle name="常规 2 8 4 2 6" xfId="9485" xr:uid="{00000000-0005-0000-0000-0000EC350000}"/>
    <cellStyle name="常规 2 8 4 3" xfId="358" xr:uid="{00000000-0005-0000-0000-0000ED350000}"/>
    <cellStyle name="常规 2 8 4 3 2" xfId="3733" xr:uid="{00000000-0005-0000-0000-0000EE350000}"/>
    <cellStyle name="常规 2 8 4 3 2 2" xfId="3734" xr:uid="{00000000-0005-0000-0000-0000EF350000}"/>
    <cellStyle name="常规 2 8 4 3 2 2 2" xfId="3735" xr:uid="{00000000-0005-0000-0000-0000F0350000}"/>
    <cellStyle name="常规 2 8 4 3 2 2 2 2" xfId="11901" xr:uid="{00000000-0005-0000-0000-0000F1350000}"/>
    <cellStyle name="常规 2 8 4 3 2 2 2 3" xfId="8592" xr:uid="{00000000-0005-0000-0000-0000F2350000}"/>
    <cellStyle name="常规 2 8 4 3 2 2 3" xfId="3736" xr:uid="{00000000-0005-0000-0000-0000F3350000}"/>
    <cellStyle name="常规 2 8 4 3 2 2 3 2" xfId="11902" xr:uid="{00000000-0005-0000-0000-0000F4350000}"/>
    <cellStyle name="常规 2 8 4 3 2 3" xfId="3737" xr:uid="{00000000-0005-0000-0000-0000F5350000}"/>
    <cellStyle name="常规 2 8 4 3 2 3 2" xfId="11903" xr:uid="{00000000-0005-0000-0000-0000F6350000}"/>
    <cellStyle name="常规 2 8 4 3 2 3 3" xfId="8593" xr:uid="{00000000-0005-0000-0000-0000F7350000}"/>
    <cellStyle name="常规 2 8 4 3 2 4" xfId="3738" xr:uid="{00000000-0005-0000-0000-0000F8350000}"/>
    <cellStyle name="常规 2 8 4 3 2 4 2" xfId="11904" xr:uid="{00000000-0005-0000-0000-0000F9350000}"/>
    <cellStyle name="常规 2 8 4 3 3" xfId="3739" xr:uid="{00000000-0005-0000-0000-0000FA350000}"/>
    <cellStyle name="常规 2 8 4 3 3 2" xfId="3740" xr:uid="{00000000-0005-0000-0000-0000FB350000}"/>
    <cellStyle name="常规 2 8 4 3 3 2 2" xfId="11905" xr:uid="{00000000-0005-0000-0000-0000FC350000}"/>
    <cellStyle name="常规 2 8 4 3 3 2 3" xfId="8594" xr:uid="{00000000-0005-0000-0000-0000FD350000}"/>
    <cellStyle name="常规 2 8 4 3 3 3" xfId="3741" xr:uid="{00000000-0005-0000-0000-0000FE350000}"/>
    <cellStyle name="常规 2 8 4 3 3 3 2" xfId="11906" xr:uid="{00000000-0005-0000-0000-0000FF350000}"/>
    <cellStyle name="常规 2 8 4 3 4" xfId="3742" xr:uid="{00000000-0005-0000-0000-000000360000}"/>
    <cellStyle name="常规 2 8 4 3 4 2" xfId="3743" xr:uid="{00000000-0005-0000-0000-000001360000}"/>
    <cellStyle name="常规 2 8 4 3 4 2 2" xfId="11907" xr:uid="{00000000-0005-0000-0000-000002360000}"/>
    <cellStyle name="常规 2 8 4 3 4 2 3" xfId="8595" xr:uid="{00000000-0005-0000-0000-000003360000}"/>
    <cellStyle name="常规 2 8 4 3 4 3" xfId="3744" xr:uid="{00000000-0005-0000-0000-000004360000}"/>
    <cellStyle name="常规 2 8 4 3 4 3 2" xfId="11908" xr:uid="{00000000-0005-0000-0000-000005360000}"/>
    <cellStyle name="常规 2 8 4 3 5" xfId="3745" xr:uid="{00000000-0005-0000-0000-000006360000}"/>
    <cellStyle name="常规 2 8 4 3 5 2" xfId="11909" xr:uid="{00000000-0005-0000-0000-000007360000}"/>
    <cellStyle name="常规 2 8 4 3 5 3" xfId="8596" xr:uid="{00000000-0005-0000-0000-000008360000}"/>
    <cellStyle name="常规 2 8 4 4" xfId="3746" xr:uid="{00000000-0005-0000-0000-000009360000}"/>
    <cellStyle name="常规 2 8 4 4 2" xfId="3747" xr:uid="{00000000-0005-0000-0000-00000A360000}"/>
    <cellStyle name="常规 2 8 4 4 2 2" xfId="3748" xr:uid="{00000000-0005-0000-0000-00000B360000}"/>
    <cellStyle name="常规 2 8 4 4 2 2 2" xfId="11910" xr:uid="{00000000-0005-0000-0000-00000C360000}"/>
    <cellStyle name="常规 2 8 4 4 2 2 3" xfId="8597" xr:uid="{00000000-0005-0000-0000-00000D360000}"/>
    <cellStyle name="常规 2 8 4 4 2 3" xfId="3749" xr:uid="{00000000-0005-0000-0000-00000E360000}"/>
    <cellStyle name="常规 2 8 4 4 2 3 2" xfId="11911" xr:uid="{00000000-0005-0000-0000-00000F360000}"/>
    <cellStyle name="常规 2 8 4 4 3" xfId="3750" xr:uid="{00000000-0005-0000-0000-000010360000}"/>
    <cellStyle name="常规 2 8 4 4 3 2" xfId="11912" xr:uid="{00000000-0005-0000-0000-000011360000}"/>
    <cellStyle name="常规 2 8 4 4 3 3" xfId="8598" xr:uid="{00000000-0005-0000-0000-000012360000}"/>
    <cellStyle name="常规 2 8 4 4 4" xfId="3751" xr:uid="{00000000-0005-0000-0000-000013360000}"/>
    <cellStyle name="常规 2 8 4 4 4 2" xfId="11913" xr:uid="{00000000-0005-0000-0000-000014360000}"/>
    <cellStyle name="常规 2 8 4 5" xfId="3752" xr:uid="{00000000-0005-0000-0000-000015360000}"/>
    <cellStyle name="常规 2 8 4 5 2" xfId="3753" xr:uid="{00000000-0005-0000-0000-000016360000}"/>
    <cellStyle name="常规 2 8 4 5 2 2" xfId="11914" xr:uid="{00000000-0005-0000-0000-000017360000}"/>
    <cellStyle name="常规 2 8 4 5 2 3" xfId="8599" xr:uid="{00000000-0005-0000-0000-000018360000}"/>
    <cellStyle name="常规 2 8 4 5 3" xfId="3754" xr:uid="{00000000-0005-0000-0000-000019360000}"/>
    <cellStyle name="常规 2 8 4 5 3 2" xfId="11915" xr:uid="{00000000-0005-0000-0000-00001A360000}"/>
    <cellStyle name="常规 2 8 4 6" xfId="3755" xr:uid="{00000000-0005-0000-0000-00001B360000}"/>
    <cellStyle name="常规 2 8 4 6 2" xfId="11916" xr:uid="{00000000-0005-0000-0000-00001C360000}"/>
    <cellStyle name="常规 2 8 4 6 3" xfId="8600" xr:uid="{00000000-0005-0000-0000-00001D360000}"/>
    <cellStyle name="常规 2 8 4 7" xfId="9484" xr:uid="{00000000-0005-0000-0000-00001E360000}"/>
    <cellStyle name="常规 2 8 40" xfId="21481" xr:uid="{00000000-0005-0000-0000-00001F360000}"/>
    <cellStyle name="常规 2 8 40 2" xfId="21482" xr:uid="{00000000-0005-0000-0000-000020360000}"/>
    <cellStyle name="常规 2 8 41" xfId="21483" xr:uid="{00000000-0005-0000-0000-000021360000}"/>
    <cellStyle name="常规 2 8 42" xfId="21484" xr:uid="{00000000-0005-0000-0000-000022360000}"/>
    <cellStyle name="常规 2 8 43" xfId="21485" xr:uid="{00000000-0005-0000-0000-000023360000}"/>
    <cellStyle name="常规 2 8 5" xfId="373" xr:uid="{00000000-0005-0000-0000-000024360000}"/>
    <cellStyle name="常规 2 8 5 2" xfId="3756" xr:uid="{00000000-0005-0000-0000-000025360000}"/>
    <cellStyle name="常规 2 8 5 2 2" xfId="3757" xr:uid="{00000000-0005-0000-0000-000026360000}"/>
    <cellStyle name="常规 2 8 5 2 2 2" xfId="3758" xr:uid="{00000000-0005-0000-0000-000027360000}"/>
    <cellStyle name="常规 2 8 5 2 2 2 2" xfId="11917" xr:uid="{00000000-0005-0000-0000-000028360000}"/>
    <cellStyle name="常规 2 8 5 2 2 2 3" xfId="8601" xr:uid="{00000000-0005-0000-0000-000029360000}"/>
    <cellStyle name="常规 2 8 5 2 3" xfId="3759" xr:uid="{00000000-0005-0000-0000-00002A360000}"/>
    <cellStyle name="常规 2 8 5 2 3 2" xfId="11918" xr:uid="{00000000-0005-0000-0000-00002B360000}"/>
    <cellStyle name="常规 2 8 5 2 3 3" xfId="8602" xr:uid="{00000000-0005-0000-0000-00002C360000}"/>
    <cellStyle name="常规 2 8 5 3" xfId="3760" xr:uid="{00000000-0005-0000-0000-00002D360000}"/>
    <cellStyle name="常规 2 8 5 3 2" xfId="3761" xr:uid="{00000000-0005-0000-0000-00002E360000}"/>
    <cellStyle name="常规 2 8 5 3 2 2" xfId="11919" xr:uid="{00000000-0005-0000-0000-00002F360000}"/>
    <cellStyle name="常规 2 8 5 3 2 3" xfId="8603" xr:uid="{00000000-0005-0000-0000-000030360000}"/>
    <cellStyle name="常规 2 8 5 4" xfId="3762" xr:uid="{00000000-0005-0000-0000-000031360000}"/>
    <cellStyle name="常规 2 8 5 4 2" xfId="11920" xr:uid="{00000000-0005-0000-0000-000032360000}"/>
    <cellStyle name="常规 2 8 5 4 3" xfId="8604" xr:uid="{00000000-0005-0000-0000-000033360000}"/>
    <cellStyle name="常规 2 8 6" xfId="3763" xr:uid="{00000000-0005-0000-0000-000034360000}"/>
    <cellStyle name="常规 2 8 6 2" xfId="3764" xr:uid="{00000000-0005-0000-0000-000035360000}"/>
    <cellStyle name="常规 2 8 6 2 2" xfId="3765" xr:uid="{00000000-0005-0000-0000-000036360000}"/>
    <cellStyle name="常规 2 8 6 2 2 2" xfId="11921" xr:uid="{00000000-0005-0000-0000-000037360000}"/>
    <cellStyle name="常规 2 8 6 2 2 3" xfId="8605" xr:uid="{00000000-0005-0000-0000-000038360000}"/>
    <cellStyle name="常规 2 8 6 3" xfId="3766" xr:uid="{00000000-0005-0000-0000-000039360000}"/>
    <cellStyle name="常规 2 8 6 3 2" xfId="11922" xr:uid="{00000000-0005-0000-0000-00003A360000}"/>
    <cellStyle name="常规 2 8 6 3 3" xfId="8606" xr:uid="{00000000-0005-0000-0000-00003B360000}"/>
    <cellStyle name="常规 2 8 6 4" xfId="21486" xr:uid="{00000000-0005-0000-0000-00003C360000}"/>
    <cellStyle name="常规 2 8 7" xfId="3767" xr:uid="{00000000-0005-0000-0000-00003D360000}"/>
    <cellStyle name="常规 2 8 7 2" xfId="3768" xr:uid="{00000000-0005-0000-0000-00003E360000}"/>
    <cellStyle name="常规 2 8 7 2 2" xfId="11923" xr:uid="{00000000-0005-0000-0000-00003F360000}"/>
    <cellStyle name="常规 2 8 7 2 3" xfId="8607" xr:uid="{00000000-0005-0000-0000-000040360000}"/>
    <cellStyle name="常规 2 8 7 3" xfId="21487" xr:uid="{00000000-0005-0000-0000-000041360000}"/>
    <cellStyle name="常规 2 8 7 4" xfId="21488" xr:uid="{00000000-0005-0000-0000-000042360000}"/>
    <cellStyle name="常规 2 8 8" xfId="3769" xr:uid="{00000000-0005-0000-0000-000043360000}"/>
    <cellStyle name="常规 2 8 8 2" xfId="11924" xr:uid="{00000000-0005-0000-0000-000044360000}"/>
    <cellStyle name="常规 2 8 8 3" xfId="8608" xr:uid="{00000000-0005-0000-0000-000045360000}"/>
    <cellStyle name="常规 2 8 8 4" xfId="21489" xr:uid="{00000000-0005-0000-0000-000046360000}"/>
    <cellStyle name="常规 2 8 9" xfId="9472" xr:uid="{00000000-0005-0000-0000-000047360000}"/>
    <cellStyle name="常规 2 8 9 2" xfId="21490" xr:uid="{00000000-0005-0000-0000-000048360000}"/>
    <cellStyle name="常规 2 8 9 3" xfId="21491" xr:uid="{00000000-0005-0000-0000-000049360000}"/>
    <cellStyle name="常规 2 8 9 4" xfId="21492" xr:uid="{00000000-0005-0000-0000-00004A360000}"/>
    <cellStyle name="常规 2 9" xfId="537" xr:uid="{00000000-0005-0000-0000-00004B360000}"/>
    <cellStyle name="常规 2 9 10" xfId="21493" xr:uid="{00000000-0005-0000-0000-00004C360000}"/>
    <cellStyle name="常规 2 9 10 2" xfId="21494" xr:uid="{00000000-0005-0000-0000-00004D360000}"/>
    <cellStyle name="常规 2 9 10 3" xfId="21495" xr:uid="{00000000-0005-0000-0000-00004E360000}"/>
    <cellStyle name="常规 2 9 10 4" xfId="21496" xr:uid="{00000000-0005-0000-0000-00004F360000}"/>
    <cellStyle name="常规 2 9 11" xfId="21497" xr:uid="{00000000-0005-0000-0000-000050360000}"/>
    <cellStyle name="常规 2 9 11 2" xfId="21498" xr:uid="{00000000-0005-0000-0000-000051360000}"/>
    <cellStyle name="常规 2 9 11 3" xfId="21499" xr:uid="{00000000-0005-0000-0000-000052360000}"/>
    <cellStyle name="常规 2 9 11 4" xfId="21500" xr:uid="{00000000-0005-0000-0000-000053360000}"/>
    <cellStyle name="常规 2 9 12" xfId="21501" xr:uid="{00000000-0005-0000-0000-000054360000}"/>
    <cellStyle name="常规 2 9 12 2" xfId="21502" xr:uid="{00000000-0005-0000-0000-000055360000}"/>
    <cellStyle name="常规 2 9 12 3" xfId="21503" xr:uid="{00000000-0005-0000-0000-000056360000}"/>
    <cellStyle name="常规 2 9 12 4" xfId="21504" xr:uid="{00000000-0005-0000-0000-000057360000}"/>
    <cellStyle name="常规 2 9 13" xfId="21505" xr:uid="{00000000-0005-0000-0000-000058360000}"/>
    <cellStyle name="常规 2 9 13 2" xfId="21506" xr:uid="{00000000-0005-0000-0000-000059360000}"/>
    <cellStyle name="常规 2 9 13 3" xfId="21507" xr:uid="{00000000-0005-0000-0000-00005A360000}"/>
    <cellStyle name="常规 2 9 13 4" xfId="21508" xr:uid="{00000000-0005-0000-0000-00005B360000}"/>
    <cellStyle name="常规 2 9 14" xfId="21509" xr:uid="{00000000-0005-0000-0000-00005C360000}"/>
    <cellStyle name="常规 2 9 14 2" xfId="21510" xr:uid="{00000000-0005-0000-0000-00005D360000}"/>
    <cellStyle name="常规 2 9 14 3" xfId="21511" xr:uid="{00000000-0005-0000-0000-00005E360000}"/>
    <cellStyle name="常规 2 9 14 4" xfId="21512" xr:uid="{00000000-0005-0000-0000-00005F360000}"/>
    <cellStyle name="常规 2 9 15" xfId="21513" xr:uid="{00000000-0005-0000-0000-000060360000}"/>
    <cellStyle name="常规 2 9 15 2" xfId="21514" xr:uid="{00000000-0005-0000-0000-000061360000}"/>
    <cellStyle name="常规 2 9 15 3" xfId="21515" xr:uid="{00000000-0005-0000-0000-000062360000}"/>
    <cellStyle name="常规 2 9 15 4" xfId="21516" xr:uid="{00000000-0005-0000-0000-000063360000}"/>
    <cellStyle name="常规 2 9 16" xfId="21517" xr:uid="{00000000-0005-0000-0000-000064360000}"/>
    <cellStyle name="常规 2 9 16 2" xfId="21518" xr:uid="{00000000-0005-0000-0000-000065360000}"/>
    <cellStyle name="常规 2 9 16 3" xfId="21519" xr:uid="{00000000-0005-0000-0000-000066360000}"/>
    <cellStyle name="常规 2 9 16 4" xfId="21520" xr:uid="{00000000-0005-0000-0000-000067360000}"/>
    <cellStyle name="常规 2 9 17" xfId="21521" xr:uid="{00000000-0005-0000-0000-000068360000}"/>
    <cellStyle name="常规 2 9 17 2" xfId="21522" xr:uid="{00000000-0005-0000-0000-000069360000}"/>
    <cellStyle name="常规 2 9 17 3" xfId="21523" xr:uid="{00000000-0005-0000-0000-00006A360000}"/>
    <cellStyle name="常规 2 9 17 4" xfId="21524" xr:uid="{00000000-0005-0000-0000-00006B360000}"/>
    <cellStyle name="常规 2 9 18" xfId="21525" xr:uid="{00000000-0005-0000-0000-00006C360000}"/>
    <cellStyle name="常规 2 9 18 2" xfId="21526" xr:uid="{00000000-0005-0000-0000-00006D360000}"/>
    <cellStyle name="常规 2 9 18 3" xfId="21527" xr:uid="{00000000-0005-0000-0000-00006E360000}"/>
    <cellStyle name="常规 2 9 18 4" xfId="21528" xr:uid="{00000000-0005-0000-0000-00006F360000}"/>
    <cellStyle name="常规 2 9 19" xfId="21529" xr:uid="{00000000-0005-0000-0000-000070360000}"/>
    <cellStyle name="常规 2 9 19 2" xfId="21530" xr:uid="{00000000-0005-0000-0000-000071360000}"/>
    <cellStyle name="常规 2 9 19 3" xfId="21531" xr:uid="{00000000-0005-0000-0000-000072360000}"/>
    <cellStyle name="常规 2 9 2" xfId="3770" xr:uid="{00000000-0005-0000-0000-000073360000}"/>
    <cellStyle name="常规 2 9 2 2" xfId="3771" xr:uid="{00000000-0005-0000-0000-000074360000}"/>
    <cellStyle name="常规 2 9 2 2 2" xfId="3772" xr:uid="{00000000-0005-0000-0000-000075360000}"/>
    <cellStyle name="常规 2 9 2 2 3" xfId="3773" xr:uid="{00000000-0005-0000-0000-000076360000}"/>
    <cellStyle name="常规 2 9 2 2 3 2" xfId="11927" xr:uid="{00000000-0005-0000-0000-000077360000}"/>
    <cellStyle name="常规 2 9 2 2 4" xfId="11926" xr:uid="{00000000-0005-0000-0000-000078360000}"/>
    <cellStyle name="常规 2 9 2 3" xfId="3774" xr:uid="{00000000-0005-0000-0000-000079360000}"/>
    <cellStyle name="常规 2 9 2 4" xfId="3775" xr:uid="{00000000-0005-0000-0000-00007A360000}"/>
    <cellStyle name="常规 2 9 2 4 2" xfId="11928" xr:uid="{00000000-0005-0000-0000-00007B360000}"/>
    <cellStyle name="常规 2 9 2 5" xfId="11925" xr:uid="{00000000-0005-0000-0000-00007C360000}"/>
    <cellStyle name="常规 2 9 20" xfId="21532" xr:uid="{00000000-0005-0000-0000-00007D360000}"/>
    <cellStyle name="常规 2 9 20 2" xfId="21533" xr:uid="{00000000-0005-0000-0000-00007E360000}"/>
    <cellStyle name="常规 2 9 20 3" xfId="21534" xr:uid="{00000000-0005-0000-0000-00007F360000}"/>
    <cellStyle name="常规 2 9 21" xfId="21535" xr:uid="{00000000-0005-0000-0000-000080360000}"/>
    <cellStyle name="常规 2 9 21 2" xfId="21536" xr:uid="{00000000-0005-0000-0000-000081360000}"/>
    <cellStyle name="常规 2 9 21 3" xfId="21537" xr:uid="{00000000-0005-0000-0000-000082360000}"/>
    <cellStyle name="常规 2 9 22" xfId="21538" xr:uid="{00000000-0005-0000-0000-000083360000}"/>
    <cellStyle name="常规 2 9 22 2" xfId="21539" xr:uid="{00000000-0005-0000-0000-000084360000}"/>
    <cellStyle name="常规 2 9 22 3" xfId="21540" xr:uid="{00000000-0005-0000-0000-000085360000}"/>
    <cellStyle name="常规 2 9 23" xfId="21541" xr:uid="{00000000-0005-0000-0000-000086360000}"/>
    <cellStyle name="常规 2 9 23 2" xfId="21542" xr:uid="{00000000-0005-0000-0000-000087360000}"/>
    <cellStyle name="常规 2 9 23 3" xfId="21543" xr:uid="{00000000-0005-0000-0000-000088360000}"/>
    <cellStyle name="常规 2 9 24" xfId="21544" xr:uid="{00000000-0005-0000-0000-000089360000}"/>
    <cellStyle name="常规 2 9 24 2" xfId="21545" xr:uid="{00000000-0005-0000-0000-00008A360000}"/>
    <cellStyle name="常规 2 9 24 3" xfId="21546" xr:uid="{00000000-0005-0000-0000-00008B360000}"/>
    <cellStyle name="常规 2 9 25" xfId="21547" xr:uid="{00000000-0005-0000-0000-00008C360000}"/>
    <cellStyle name="常规 2 9 25 2" xfId="21548" xr:uid="{00000000-0005-0000-0000-00008D360000}"/>
    <cellStyle name="常规 2 9 25 3" xfId="21549" xr:uid="{00000000-0005-0000-0000-00008E360000}"/>
    <cellStyle name="常规 2 9 26" xfId="21550" xr:uid="{00000000-0005-0000-0000-00008F360000}"/>
    <cellStyle name="常规 2 9 26 2" xfId="21551" xr:uid="{00000000-0005-0000-0000-000090360000}"/>
    <cellStyle name="常规 2 9 26 3" xfId="21552" xr:uid="{00000000-0005-0000-0000-000091360000}"/>
    <cellStyle name="常规 2 9 27" xfId="21553" xr:uid="{00000000-0005-0000-0000-000092360000}"/>
    <cellStyle name="常规 2 9 27 2" xfId="21554" xr:uid="{00000000-0005-0000-0000-000093360000}"/>
    <cellStyle name="常规 2 9 27 3" xfId="21555" xr:uid="{00000000-0005-0000-0000-000094360000}"/>
    <cellStyle name="常规 2 9 28" xfId="21556" xr:uid="{00000000-0005-0000-0000-000095360000}"/>
    <cellStyle name="常规 2 9 29" xfId="21557" xr:uid="{00000000-0005-0000-0000-000096360000}"/>
    <cellStyle name="常规 2 9 3" xfId="3776" xr:uid="{00000000-0005-0000-0000-000097360000}"/>
    <cellStyle name="常规 2 9 3 2" xfId="3777" xr:uid="{00000000-0005-0000-0000-000098360000}"/>
    <cellStyle name="常规 2 9 3 3" xfId="3778" xr:uid="{00000000-0005-0000-0000-000099360000}"/>
    <cellStyle name="常规 2 9 3 3 2" xfId="11930" xr:uid="{00000000-0005-0000-0000-00009A360000}"/>
    <cellStyle name="常规 2 9 3 4" xfId="11929" xr:uid="{00000000-0005-0000-0000-00009B360000}"/>
    <cellStyle name="常规 2 9 30" xfId="21558" xr:uid="{00000000-0005-0000-0000-00009C360000}"/>
    <cellStyle name="常规 2 9 31" xfId="28094" xr:uid="{00000000-0005-0000-0000-00009D360000}"/>
    <cellStyle name="常规 2 9 4" xfId="3779" xr:uid="{00000000-0005-0000-0000-00009E360000}"/>
    <cellStyle name="常规 2 9 4 2" xfId="3780" xr:uid="{00000000-0005-0000-0000-00009F360000}"/>
    <cellStyle name="常规 2 9 4 3" xfId="3781" xr:uid="{00000000-0005-0000-0000-0000A0360000}"/>
    <cellStyle name="常规 2 9 4 3 2" xfId="11932" xr:uid="{00000000-0005-0000-0000-0000A1360000}"/>
    <cellStyle name="常规 2 9 4 4" xfId="11931" xr:uid="{00000000-0005-0000-0000-0000A2360000}"/>
    <cellStyle name="常规 2 9 5" xfId="3782" xr:uid="{00000000-0005-0000-0000-0000A3360000}"/>
    <cellStyle name="常规 2 9 5 2" xfId="21559" xr:uid="{00000000-0005-0000-0000-0000A4360000}"/>
    <cellStyle name="常规 2 9 5 3" xfId="21560" xr:uid="{00000000-0005-0000-0000-0000A5360000}"/>
    <cellStyle name="常规 2 9 6" xfId="21561" xr:uid="{00000000-0005-0000-0000-0000A6360000}"/>
    <cellStyle name="常规 2 9 6 2" xfId="21562" xr:uid="{00000000-0005-0000-0000-0000A7360000}"/>
    <cellStyle name="常规 2 9 6 3" xfId="21563" xr:uid="{00000000-0005-0000-0000-0000A8360000}"/>
    <cellStyle name="常规 2 9 7" xfId="21564" xr:uid="{00000000-0005-0000-0000-0000A9360000}"/>
    <cellStyle name="常规 2 9 7 2" xfId="21565" xr:uid="{00000000-0005-0000-0000-0000AA360000}"/>
    <cellStyle name="常规 2 9 7 3" xfId="21566" xr:uid="{00000000-0005-0000-0000-0000AB360000}"/>
    <cellStyle name="常规 2 9 8" xfId="21567" xr:uid="{00000000-0005-0000-0000-0000AC360000}"/>
    <cellStyle name="常规 2 9 8 2" xfId="21568" xr:uid="{00000000-0005-0000-0000-0000AD360000}"/>
    <cellStyle name="常规 2 9 8 3" xfId="21569" xr:uid="{00000000-0005-0000-0000-0000AE360000}"/>
    <cellStyle name="常规 2 9 9" xfId="21570" xr:uid="{00000000-0005-0000-0000-0000AF360000}"/>
    <cellStyle name="常规 2 9 9 2" xfId="21571" xr:uid="{00000000-0005-0000-0000-0000B0360000}"/>
    <cellStyle name="常规 2 9 9 3" xfId="21572" xr:uid="{00000000-0005-0000-0000-0000B1360000}"/>
    <cellStyle name="常规 2_00" xfId="21573" xr:uid="{00000000-0005-0000-0000-0000B2360000}"/>
    <cellStyle name="常规 20" xfId="21574" xr:uid="{00000000-0005-0000-0000-0000B3360000}"/>
    <cellStyle name="常规 20 2" xfId="21575" xr:uid="{00000000-0005-0000-0000-0000B4360000}"/>
    <cellStyle name="常规 20 3" xfId="21576" xr:uid="{00000000-0005-0000-0000-0000B5360000}"/>
    <cellStyle name="常规 20 4" xfId="21577" xr:uid="{00000000-0005-0000-0000-0000B6360000}"/>
    <cellStyle name="常规 21" xfId="21578" xr:uid="{00000000-0005-0000-0000-0000B7360000}"/>
    <cellStyle name="常规 21 2" xfId="21579" xr:uid="{00000000-0005-0000-0000-0000B8360000}"/>
    <cellStyle name="常规 21 3" xfId="21580" xr:uid="{00000000-0005-0000-0000-0000B9360000}"/>
    <cellStyle name="常规 21 4" xfId="21581" xr:uid="{00000000-0005-0000-0000-0000BA360000}"/>
    <cellStyle name="常规 22" xfId="21582" xr:uid="{00000000-0005-0000-0000-0000BB360000}"/>
    <cellStyle name="常规 22 2" xfId="21583" xr:uid="{00000000-0005-0000-0000-0000BC360000}"/>
    <cellStyle name="常规 22 2 2" xfId="21584" xr:uid="{00000000-0005-0000-0000-0000BD360000}"/>
    <cellStyle name="常规 22 2 3" xfId="21585" xr:uid="{00000000-0005-0000-0000-0000BE360000}"/>
    <cellStyle name="常规 22 2 4" xfId="21586" xr:uid="{00000000-0005-0000-0000-0000BF360000}"/>
    <cellStyle name="常规 22 3" xfId="21587" xr:uid="{00000000-0005-0000-0000-0000C0360000}"/>
    <cellStyle name="常规 22 3 2" xfId="28488" xr:uid="{00000000-0005-0000-0000-0000C1360000}"/>
    <cellStyle name="常规 22 4" xfId="21588" xr:uid="{00000000-0005-0000-0000-0000C2360000}"/>
    <cellStyle name="常规 22 5" xfId="21589" xr:uid="{00000000-0005-0000-0000-0000C3360000}"/>
    <cellStyle name="常规 22_06烟台" xfId="21590" xr:uid="{00000000-0005-0000-0000-0000C4360000}"/>
    <cellStyle name="常规 23" xfId="21591" xr:uid="{00000000-0005-0000-0000-0000C5360000}"/>
    <cellStyle name="常规 23 2" xfId="21592" xr:uid="{00000000-0005-0000-0000-0000C6360000}"/>
    <cellStyle name="常规 23 3" xfId="21593" xr:uid="{00000000-0005-0000-0000-0000C7360000}"/>
    <cellStyle name="常规 23 4" xfId="21594" xr:uid="{00000000-0005-0000-0000-0000C8360000}"/>
    <cellStyle name="常规 23 5" xfId="27453" xr:uid="{00000000-0005-0000-0000-0000C9360000}"/>
    <cellStyle name="常规 24" xfId="21595" xr:uid="{00000000-0005-0000-0000-0000CA360000}"/>
    <cellStyle name="常规 24 2" xfId="21596" xr:uid="{00000000-0005-0000-0000-0000CB360000}"/>
    <cellStyle name="常规 24 3" xfId="21597" xr:uid="{00000000-0005-0000-0000-0000CC360000}"/>
    <cellStyle name="常规 24 4" xfId="27454" xr:uid="{00000000-0005-0000-0000-0000CD360000}"/>
    <cellStyle name="常规 24 5" xfId="28489" xr:uid="{00000000-0005-0000-0000-0000CE360000}"/>
    <cellStyle name="常规 25" xfId="21598" xr:uid="{00000000-0005-0000-0000-0000CF360000}"/>
    <cellStyle name="常规 25 2" xfId="21599" xr:uid="{00000000-0005-0000-0000-0000D0360000}"/>
    <cellStyle name="常规 25 3" xfId="21600" xr:uid="{00000000-0005-0000-0000-0000D1360000}"/>
    <cellStyle name="常规 25 4" xfId="28490" xr:uid="{00000000-0005-0000-0000-0000D2360000}"/>
    <cellStyle name="常规 26" xfId="21601" xr:uid="{00000000-0005-0000-0000-0000D3360000}"/>
    <cellStyle name="常规 26 2" xfId="21602" xr:uid="{00000000-0005-0000-0000-0000D4360000}"/>
    <cellStyle name="常规 26 3" xfId="21603" xr:uid="{00000000-0005-0000-0000-0000D5360000}"/>
    <cellStyle name="常规 26 4" xfId="28491" xr:uid="{00000000-0005-0000-0000-0000D6360000}"/>
    <cellStyle name="常规 27" xfId="21604" xr:uid="{00000000-0005-0000-0000-0000D7360000}"/>
    <cellStyle name="常规 27 2" xfId="21605" xr:uid="{00000000-0005-0000-0000-0000D8360000}"/>
    <cellStyle name="常规 27 3" xfId="21606" xr:uid="{00000000-0005-0000-0000-0000D9360000}"/>
    <cellStyle name="常规 27 4" xfId="28492" xr:uid="{00000000-0005-0000-0000-0000DA360000}"/>
    <cellStyle name="常规 28" xfId="21607" xr:uid="{00000000-0005-0000-0000-0000DB360000}"/>
    <cellStyle name="常规 28 2" xfId="21608" xr:uid="{00000000-0005-0000-0000-0000DC360000}"/>
    <cellStyle name="常规 28 3" xfId="21609" xr:uid="{00000000-0005-0000-0000-0000DD360000}"/>
    <cellStyle name="常规 28 4" xfId="28493" xr:uid="{00000000-0005-0000-0000-0000DE360000}"/>
    <cellStyle name="常规 29" xfId="21610" xr:uid="{00000000-0005-0000-0000-0000DF360000}"/>
    <cellStyle name="常规 29 2" xfId="21611" xr:uid="{00000000-0005-0000-0000-0000E0360000}"/>
    <cellStyle name="常规 29 3" xfId="21612" xr:uid="{00000000-0005-0000-0000-0000E1360000}"/>
    <cellStyle name="常规 29 4" xfId="21613" xr:uid="{00000000-0005-0000-0000-0000E2360000}"/>
    <cellStyle name="常规 3" xfId="128" xr:uid="{00000000-0005-0000-0000-0000E3360000}"/>
    <cellStyle name="常规 3 10" xfId="3783" xr:uid="{00000000-0005-0000-0000-0000E4360000}"/>
    <cellStyle name="常规 3 10 2" xfId="21614" xr:uid="{00000000-0005-0000-0000-0000E5360000}"/>
    <cellStyle name="常规 3 10 3" xfId="21615" xr:uid="{00000000-0005-0000-0000-0000E6360000}"/>
    <cellStyle name="常规 3 10 4" xfId="21616" xr:uid="{00000000-0005-0000-0000-0000E7360000}"/>
    <cellStyle name="常规 3 100" xfId="21617" xr:uid="{00000000-0005-0000-0000-0000E8360000}"/>
    <cellStyle name="常规 3 101" xfId="21618" xr:uid="{00000000-0005-0000-0000-0000E9360000}"/>
    <cellStyle name="常规 3 102" xfId="21619" xr:uid="{00000000-0005-0000-0000-0000EA360000}"/>
    <cellStyle name="常规 3 11" xfId="21620" xr:uid="{00000000-0005-0000-0000-0000EB360000}"/>
    <cellStyle name="常规 3 11 2" xfId="21621" xr:uid="{00000000-0005-0000-0000-0000EC360000}"/>
    <cellStyle name="常规 3 11 3" xfId="21622" xr:uid="{00000000-0005-0000-0000-0000ED360000}"/>
    <cellStyle name="常规 3 11 4" xfId="21623" xr:uid="{00000000-0005-0000-0000-0000EE360000}"/>
    <cellStyle name="常规 3 12" xfId="21624" xr:uid="{00000000-0005-0000-0000-0000EF360000}"/>
    <cellStyle name="常规 3 12 2" xfId="21625" xr:uid="{00000000-0005-0000-0000-0000F0360000}"/>
    <cellStyle name="常规 3 12 3" xfId="21626" xr:uid="{00000000-0005-0000-0000-0000F1360000}"/>
    <cellStyle name="常规 3 12 4" xfId="21627" xr:uid="{00000000-0005-0000-0000-0000F2360000}"/>
    <cellStyle name="常规 3 13" xfId="21628" xr:uid="{00000000-0005-0000-0000-0000F3360000}"/>
    <cellStyle name="常规 3 13 2" xfId="21629" xr:uid="{00000000-0005-0000-0000-0000F4360000}"/>
    <cellStyle name="常规 3 13 3" xfId="21630" xr:uid="{00000000-0005-0000-0000-0000F5360000}"/>
    <cellStyle name="常规 3 13 4" xfId="21631" xr:uid="{00000000-0005-0000-0000-0000F6360000}"/>
    <cellStyle name="常规 3 14" xfId="21632" xr:uid="{00000000-0005-0000-0000-0000F7360000}"/>
    <cellStyle name="常规 3 14 2" xfId="21633" xr:uid="{00000000-0005-0000-0000-0000F8360000}"/>
    <cellStyle name="常规 3 14 3" xfId="21634" xr:uid="{00000000-0005-0000-0000-0000F9360000}"/>
    <cellStyle name="常规 3 14 4" xfId="21635" xr:uid="{00000000-0005-0000-0000-0000FA360000}"/>
    <cellStyle name="常规 3 14 5" xfId="27455" xr:uid="{00000000-0005-0000-0000-0000FB360000}"/>
    <cellStyle name="常规 3 15" xfId="21636" xr:uid="{00000000-0005-0000-0000-0000FC360000}"/>
    <cellStyle name="常规 3 15 2" xfId="21637" xr:uid="{00000000-0005-0000-0000-0000FD360000}"/>
    <cellStyle name="常规 3 15 3" xfId="21638" xr:uid="{00000000-0005-0000-0000-0000FE360000}"/>
    <cellStyle name="常规 3 15 4" xfId="21639" xr:uid="{00000000-0005-0000-0000-0000FF360000}"/>
    <cellStyle name="常规 3 16" xfId="21640" xr:uid="{00000000-0005-0000-0000-000000370000}"/>
    <cellStyle name="常规 3 16 2" xfId="21641" xr:uid="{00000000-0005-0000-0000-000001370000}"/>
    <cellStyle name="常规 3 16 3" xfId="21642" xr:uid="{00000000-0005-0000-0000-000002370000}"/>
    <cellStyle name="常规 3 16 4" xfId="21643" xr:uid="{00000000-0005-0000-0000-000003370000}"/>
    <cellStyle name="常规 3 17" xfId="21644" xr:uid="{00000000-0005-0000-0000-000004370000}"/>
    <cellStyle name="常规 3 17 2" xfId="21645" xr:uid="{00000000-0005-0000-0000-000005370000}"/>
    <cellStyle name="常规 3 17 3" xfId="21646" xr:uid="{00000000-0005-0000-0000-000006370000}"/>
    <cellStyle name="常规 3 17 4" xfId="21647" xr:uid="{00000000-0005-0000-0000-000007370000}"/>
    <cellStyle name="常规 3 18" xfId="21648" xr:uid="{00000000-0005-0000-0000-000008370000}"/>
    <cellStyle name="常规 3 18 2" xfId="21649" xr:uid="{00000000-0005-0000-0000-000009370000}"/>
    <cellStyle name="常规 3 18 3" xfId="21650" xr:uid="{00000000-0005-0000-0000-00000A370000}"/>
    <cellStyle name="常规 3 18 4" xfId="21651" xr:uid="{00000000-0005-0000-0000-00000B370000}"/>
    <cellStyle name="常规 3 19" xfId="21652" xr:uid="{00000000-0005-0000-0000-00000C370000}"/>
    <cellStyle name="常规 3 19 2" xfId="21653" xr:uid="{00000000-0005-0000-0000-00000D370000}"/>
    <cellStyle name="常规 3 19 3" xfId="21654" xr:uid="{00000000-0005-0000-0000-00000E370000}"/>
    <cellStyle name="常规 3 19 4" xfId="21655" xr:uid="{00000000-0005-0000-0000-00000F370000}"/>
    <cellStyle name="常规 3 2" xfId="129" xr:uid="{00000000-0005-0000-0000-000010370000}"/>
    <cellStyle name="常规 3 2 10" xfId="3784" xr:uid="{00000000-0005-0000-0000-000011370000}"/>
    <cellStyle name="常规 3 2 10 2" xfId="21656" xr:uid="{00000000-0005-0000-0000-000012370000}"/>
    <cellStyle name="常规 3 2 10 3" xfId="21657" xr:uid="{00000000-0005-0000-0000-000013370000}"/>
    <cellStyle name="常规 3 2 10 4" xfId="21658" xr:uid="{00000000-0005-0000-0000-000014370000}"/>
    <cellStyle name="常规 3 2 11" xfId="21659" xr:uid="{00000000-0005-0000-0000-000015370000}"/>
    <cellStyle name="常规 3 2 11 2" xfId="21660" xr:uid="{00000000-0005-0000-0000-000016370000}"/>
    <cellStyle name="常规 3 2 11 3" xfId="21661" xr:uid="{00000000-0005-0000-0000-000017370000}"/>
    <cellStyle name="常规 3 2 11 4" xfId="21662" xr:uid="{00000000-0005-0000-0000-000018370000}"/>
    <cellStyle name="常规 3 2 12" xfId="21663" xr:uid="{00000000-0005-0000-0000-000019370000}"/>
    <cellStyle name="常规 3 2 12 2" xfId="21664" xr:uid="{00000000-0005-0000-0000-00001A370000}"/>
    <cellStyle name="常规 3 2 12 3" xfId="21665" xr:uid="{00000000-0005-0000-0000-00001B370000}"/>
    <cellStyle name="常规 3 2 12 4" xfId="21666" xr:uid="{00000000-0005-0000-0000-00001C370000}"/>
    <cellStyle name="常规 3 2 13" xfId="21667" xr:uid="{00000000-0005-0000-0000-00001D370000}"/>
    <cellStyle name="常规 3 2 13 2" xfId="21668" xr:uid="{00000000-0005-0000-0000-00001E370000}"/>
    <cellStyle name="常规 3 2 13 3" xfId="21669" xr:uid="{00000000-0005-0000-0000-00001F370000}"/>
    <cellStyle name="常规 3 2 13 4" xfId="21670" xr:uid="{00000000-0005-0000-0000-000020370000}"/>
    <cellStyle name="常规 3 2 14" xfId="21671" xr:uid="{00000000-0005-0000-0000-000021370000}"/>
    <cellStyle name="常规 3 2 14 2" xfId="21672" xr:uid="{00000000-0005-0000-0000-000022370000}"/>
    <cellStyle name="常规 3 2 14 3" xfId="21673" xr:uid="{00000000-0005-0000-0000-000023370000}"/>
    <cellStyle name="常规 3 2 14 4" xfId="21674" xr:uid="{00000000-0005-0000-0000-000024370000}"/>
    <cellStyle name="常规 3 2 15" xfId="21675" xr:uid="{00000000-0005-0000-0000-000025370000}"/>
    <cellStyle name="常规 3 2 15 2" xfId="21676" xr:uid="{00000000-0005-0000-0000-000026370000}"/>
    <cellStyle name="常规 3 2 15 3" xfId="21677" xr:uid="{00000000-0005-0000-0000-000027370000}"/>
    <cellStyle name="常规 3 2 15 4" xfId="21678" xr:uid="{00000000-0005-0000-0000-000028370000}"/>
    <cellStyle name="常规 3 2 16" xfId="21679" xr:uid="{00000000-0005-0000-0000-000029370000}"/>
    <cellStyle name="常规 3 2 16 2" xfId="21680" xr:uid="{00000000-0005-0000-0000-00002A370000}"/>
    <cellStyle name="常规 3 2 16 3" xfId="21681" xr:uid="{00000000-0005-0000-0000-00002B370000}"/>
    <cellStyle name="常规 3 2 16 4" xfId="21682" xr:uid="{00000000-0005-0000-0000-00002C370000}"/>
    <cellStyle name="常规 3 2 17" xfId="21683" xr:uid="{00000000-0005-0000-0000-00002D370000}"/>
    <cellStyle name="常规 3 2 17 2" xfId="21684" xr:uid="{00000000-0005-0000-0000-00002E370000}"/>
    <cellStyle name="常规 3 2 17 3" xfId="21685" xr:uid="{00000000-0005-0000-0000-00002F370000}"/>
    <cellStyle name="常规 3 2 17 4" xfId="21686" xr:uid="{00000000-0005-0000-0000-000030370000}"/>
    <cellStyle name="常规 3 2 18" xfId="21687" xr:uid="{00000000-0005-0000-0000-000031370000}"/>
    <cellStyle name="常规 3 2 18 2" xfId="21688" xr:uid="{00000000-0005-0000-0000-000032370000}"/>
    <cellStyle name="常规 3 2 18 3" xfId="21689" xr:uid="{00000000-0005-0000-0000-000033370000}"/>
    <cellStyle name="常规 3 2 18 4" xfId="21690" xr:uid="{00000000-0005-0000-0000-000034370000}"/>
    <cellStyle name="常规 3 2 19" xfId="21691" xr:uid="{00000000-0005-0000-0000-000035370000}"/>
    <cellStyle name="常规 3 2 19 2" xfId="21692" xr:uid="{00000000-0005-0000-0000-000036370000}"/>
    <cellStyle name="常规 3 2 19 3" xfId="21693" xr:uid="{00000000-0005-0000-0000-000037370000}"/>
    <cellStyle name="常规 3 2 19 4" xfId="21694" xr:uid="{00000000-0005-0000-0000-000038370000}"/>
    <cellStyle name="常规 3 2 2" xfId="130" xr:uid="{00000000-0005-0000-0000-000039370000}"/>
    <cellStyle name="常规 3 2 2 10" xfId="21695" xr:uid="{00000000-0005-0000-0000-00003A370000}"/>
    <cellStyle name="常规 3 2 2 10 2" xfId="21696" xr:uid="{00000000-0005-0000-0000-00003B370000}"/>
    <cellStyle name="常规 3 2 2 10 3" xfId="21697" xr:uid="{00000000-0005-0000-0000-00003C370000}"/>
    <cellStyle name="常规 3 2 2 10 4" xfId="21698" xr:uid="{00000000-0005-0000-0000-00003D370000}"/>
    <cellStyle name="常规 3 2 2 11" xfId="21699" xr:uid="{00000000-0005-0000-0000-00003E370000}"/>
    <cellStyle name="常规 3 2 2 11 2" xfId="21700" xr:uid="{00000000-0005-0000-0000-00003F370000}"/>
    <cellStyle name="常规 3 2 2 11 3" xfId="21701" xr:uid="{00000000-0005-0000-0000-000040370000}"/>
    <cellStyle name="常规 3 2 2 11 4" xfId="21702" xr:uid="{00000000-0005-0000-0000-000041370000}"/>
    <cellStyle name="常规 3 2 2 12" xfId="21703" xr:uid="{00000000-0005-0000-0000-000042370000}"/>
    <cellStyle name="常规 3 2 2 12 2" xfId="21704" xr:uid="{00000000-0005-0000-0000-000043370000}"/>
    <cellStyle name="常规 3 2 2 12 3" xfId="21705" xr:uid="{00000000-0005-0000-0000-000044370000}"/>
    <cellStyle name="常规 3 2 2 12 4" xfId="21706" xr:uid="{00000000-0005-0000-0000-000045370000}"/>
    <cellStyle name="常规 3 2 2 13" xfId="21707" xr:uid="{00000000-0005-0000-0000-000046370000}"/>
    <cellStyle name="常规 3 2 2 13 2" xfId="21708" xr:uid="{00000000-0005-0000-0000-000047370000}"/>
    <cellStyle name="常规 3 2 2 13 3" xfId="21709" xr:uid="{00000000-0005-0000-0000-000048370000}"/>
    <cellStyle name="常规 3 2 2 13 4" xfId="21710" xr:uid="{00000000-0005-0000-0000-000049370000}"/>
    <cellStyle name="常规 3 2 2 14" xfId="21711" xr:uid="{00000000-0005-0000-0000-00004A370000}"/>
    <cellStyle name="常规 3 2 2 14 2" xfId="21712" xr:uid="{00000000-0005-0000-0000-00004B370000}"/>
    <cellStyle name="常规 3 2 2 14 3" xfId="21713" xr:uid="{00000000-0005-0000-0000-00004C370000}"/>
    <cellStyle name="常规 3 2 2 14 4" xfId="21714" xr:uid="{00000000-0005-0000-0000-00004D370000}"/>
    <cellStyle name="常规 3 2 2 15" xfId="21715" xr:uid="{00000000-0005-0000-0000-00004E370000}"/>
    <cellStyle name="常规 3 2 2 15 2" xfId="21716" xr:uid="{00000000-0005-0000-0000-00004F370000}"/>
    <cellStyle name="常规 3 2 2 15 3" xfId="21717" xr:uid="{00000000-0005-0000-0000-000050370000}"/>
    <cellStyle name="常规 3 2 2 15 4" xfId="21718" xr:uid="{00000000-0005-0000-0000-000051370000}"/>
    <cellStyle name="常规 3 2 2 16" xfId="21719" xr:uid="{00000000-0005-0000-0000-000052370000}"/>
    <cellStyle name="常规 3 2 2 16 2" xfId="21720" xr:uid="{00000000-0005-0000-0000-000053370000}"/>
    <cellStyle name="常规 3 2 2 16 3" xfId="21721" xr:uid="{00000000-0005-0000-0000-000054370000}"/>
    <cellStyle name="常规 3 2 2 16 4" xfId="21722" xr:uid="{00000000-0005-0000-0000-000055370000}"/>
    <cellStyle name="常规 3 2 2 17" xfId="21723" xr:uid="{00000000-0005-0000-0000-000056370000}"/>
    <cellStyle name="常规 3 2 2 18" xfId="21724" xr:uid="{00000000-0005-0000-0000-000057370000}"/>
    <cellStyle name="常规 3 2 2 19" xfId="21725" xr:uid="{00000000-0005-0000-0000-000058370000}"/>
    <cellStyle name="常规 3 2 2 2" xfId="131" xr:uid="{00000000-0005-0000-0000-000059370000}"/>
    <cellStyle name="常规 3 2 2 2 2" xfId="351" xr:uid="{00000000-0005-0000-0000-00005A370000}"/>
    <cellStyle name="常规 3 2 2 2 2 2" xfId="3785" xr:uid="{00000000-0005-0000-0000-00005B370000}"/>
    <cellStyle name="常规 3 2 2 2 2 2 2" xfId="3786" xr:uid="{00000000-0005-0000-0000-00005C370000}"/>
    <cellStyle name="常规 3 2 2 2 2 2 2 2" xfId="3787" xr:uid="{00000000-0005-0000-0000-00005D370000}"/>
    <cellStyle name="常规 3 2 2 2 2 2 2 2 2" xfId="28098" xr:uid="{00000000-0005-0000-0000-00005E370000}"/>
    <cellStyle name="常规 3 2 2 2 2 2 2 3" xfId="28097" xr:uid="{00000000-0005-0000-0000-00005F370000}"/>
    <cellStyle name="常规 3 2 2 2 2 2 3" xfId="3788" xr:uid="{00000000-0005-0000-0000-000060370000}"/>
    <cellStyle name="常规 3 2 2 2 2 2 3 2" xfId="28099" xr:uid="{00000000-0005-0000-0000-000061370000}"/>
    <cellStyle name="常规 3 2 2 2 2 2 4" xfId="28096" xr:uid="{00000000-0005-0000-0000-000062370000}"/>
    <cellStyle name="常规 3 2 2 2 2 3" xfId="3789" xr:uid="{00000000-0005-0000-0000-000063370000}"/>
    <cellStyle name="常规 3 2 2 2 2 3 2" xfId="3790" xr:uid="{00000000-0005-0000-0000-000064370000}"/>
    <cellStyle name="常规 3 2 2 2 2 3 2 2" xfId="28101" xr:uid="{00000000-0005-0000-0000-000065370000}"/>
    <cellStyle name="常规 3 2 2 2 2 3 3" xfId="28100" xr:uid="{00000000-0005-0000-0000-000066370000}"/>
    <cellStyle name="常规 3 2 2 2 2 4" xfId="3791" xr:uid="{00000000-0005-0000-0000-000067370000}"/>
    <cellStyle name="常规 3 2 2 2 2 4 2" xfId="28103" xr:uid="{00000000-0005-0000-0000-000068370000}"/>
    <cellStyle name="常规 3 2 2 2 2 4 3" xfId="28102" xr:uid="{00000000-0005-0000-0000-000069370000}"/>
    <cellStyle name="常规 3 2 2 2 2 5" xfId="28104" xr:uid="{00000000-0005-0000-0000-00006A370000}"/>
    <cellStyle name="常规 3 2 2 2 2 6" xfId="28095" xr:uid="{00000000-0005-0000-0000-00006B370000}"/>
    <cellStyle name="常规 3 2 2 2 3" xfId="3792" xr:uid="{00000000-0005-0000-0000-00006C370000}"/>
    <cellStyle name="常规 3 2 2 2 3 2" xfId="3793" xr:uid="{00000000-0005-0000-0000-00006D370000}"/>
    <cellStyle name="常规 3 2 2 2 3 2 2" xfId="3794" xr:uid="{00000000-0005-0000-0000-00006E370000}"/>
    <cellStyle name="常规 3 2 2 2 3 2 3" xfId="28106" xr:uid="{00000000-0005-0000-0000-00006F370000}"/>
    <cellStyle name="常规 3 2 2 2 3 3" xfId="3795" xr:uid="{00000000-0005-0000-0000-000070370000}"/>
    <cellStyle name="常规 3 2 2 2 3 4" xfId="28105" xr:uid="{00000000-0005-0000-0000-000071370000}"/>
    <cellStyle name="常规 3 2 2 2 4" xfId="3796" xr:uid="{00000000-0005-0000-0000-000072370000}"/>
    <cellStyle name="常规 3 2 2 2 4 2" xfId="3797" xr:uid="{00000000-0005-0000-0000-000073370000}"/>
    <cellStyle name="常规 3 2 2 2 4 2 2" xfId="28108" xr:uid="{00000000-0005-0000-0000-000074370000}"/>
    <cellStyle name="常规 3 2 2 2 4 3" xfId="28107" xr:uid="{00000000-0005-0000-0000-000075370000}"/>
    <cellStyle name="常规 3 2 2 2 5" xfId="3798" xr:uid="{00000000-0005-0000-0000-000076370000}"/>
    <cellStyle name="常规 3 2 2 2 5 2" xfId="28109" xr:uid="{00000000-0005-0000-0000-000077370000}"/>
    <cellStyle name="常规 3 2 2 2 6" xfId="27457" xr:uid="{00000000-0005-0000-0000-000078370000}"/>
    <cellStyle name="常规 3 2 2 20" xfId="21726" xr:uid="{00000000-0005-0000-0000-000079370000}"/>
    <cellStyle name="常规 3 2 2 3" xfId="132" xr:uid="{00000000-0005-0000-0000-00007A370000}"/>
    <cellStyle name="常规 3 2 2 3 2" xfId="350" xr:uid="{00000000-0005-0000-0000-00007B370000}"/>
    <cellStyle name="常规 3 2 2 3 2 2" xfId="3799" xr:uid="{00000000-0005-0000-0000-00007C370000}"/>
    <cellStyle name="常规 3 2 2 3 2 2 2" xfId="3800" xr:uid="{00000000-0005-0000-0000-00007D370000}"/>
    <cellStyle name="常规 3 2 2 3 2 2 2 2" xfId="3801" xr:uid="{00000000-0005-0000-0000-00007E370000}"/>
    <cellStyle name="常规 3 2 2 3 2 2 2 3" xfId="28113" xr:uid="{00000000-0005-0000-0000-00007F370000}"/>
    <cellStyle name="常规 3 2 2 3 2 2 3" xfId="3802" xr:uid="{00000000-0005-0000-0000-000080370000}"/>
    <cellStyle name="常规 3 2 2 3 2 2 4" xfId="28112" xr:uid="{00000000-0005-0000-0000-000081370000}"/>
    <cellStyle name="常规 3 2 2 3 2 3" xfId="3803" xr:uid="{00000000-0005-0000-0000-000082370000}"/>
    <cellStyle name="常规 3 2 2 3 2 3 2" xfId="3804" xr:uid="{00000000-0005-0000-0000-000083370000}"/>
    <cellStyle name="常规 3 2 2 3 2 3 3" xfId="28114" xr:uid="{00000000-0005-0000-0000-000084370000}"/>
    <cellStyle name="常规 3 2 2 3 2 4" xfId="3805" xr:uid="{00000000-0005-0000-0000-000085370000}"/>
    <cellStyle name="常规 3 2 2 3 2 5" xfId="28111" xr:uid="{00000000-0005-0000-0000-000086370000}"/>
    <cellStyle name="常规 3 2 2 3 3" xfId="3806" xr:uid="{00000000-0005-0000-0000-000087370000}"/>
    <cellStyle name="常规 3 2 2 3 3 2" xfId="3807" xr:uid="{00000000-0005-0000-0000-000088370000}"/>
    <cellStyle name="常规 3 2 2 3 3 2 2" xfId="3808" xr:uid="{00000000-0005-0000-0000-000089370000}"/>
    <cellStyle name="常规 3 2 2 3 3 2 3" xfId="28116" xr:uid="{00000000-0005-0000-0000-00008A370000}"/>
    <cellStyle name="常规 3 2 2 3 3 3" xfId="3809" xr:uid="{00000000-0005-0000-0000-00008B370000}"/>
    <cellStyle name="常规 3 2 2 3 3 4" xfId="28115" xr:uid="{00000000-0005-0000-0000-00008C370000}"/>
    <cellStyle name="常规 3 2 2 3 4" xfId="3810" xr:uid="{00000000-0005-0000-0000-00008D370000}"/>
    <cellStyle name="常规 3 2 2 3 4 2" xfId="3811" xr:uid="{00000000-0005-0000-0000-00008E370000}"/>
    <cellStyle name="常规 3 2 2 3 4 2 2" xfId="28118" xr:uid="{00000000-0005-0000-0000-00008F370000}"/>
    <cellStyle name="常规 3 2 2 3 4 3" xfId="28117" xr:uid="{00000000-0005-0000-0000-000090370000}"/>
    <cellStyle name="常规 3 2 2 3 5" xfId="3812" xr:uid="{00000000-0005-0000-0000-000091370000}"/>
    <cellStyle name="常规 3 2 2 3 5 2" xfId="28119" xr:uid="{00000000-0005-0000-0000-000092370000}"/>
    <cellStyle name="常规 3 2 2 3 6" xfId="28110" xr:uid="{00000000-0005-0000-0000-000093370000}"/>
    <cellStyle name="常规 3 2 2 4" xfId="352" xr:uid="{00000000-0005-0000-0000-000094370000}"/>
    <cellStyle name="常规 3 2 2 4 2" xfId="3813" xr:uid="{00000000-0005-0000-0000-000095370000}"/>
    <cellStyle name="常规 3 2 2 4 2 2" xfId="3814" xr:uid="{00000000-0005-0000-0000-000096370000}"/>
    <cellStyle name="常规 3 2 2 4 2 2 2" xfId="3815" xr:uid="{00000000-0005-0000-0000-000097370000}"/>
    <cellStyle name="常规 3 2 2 4 2 2 3" xfId="3816" xr:uid="{00000000-0005-0000-0000-000098370000}"/>
    <cellStyle name="常规 3 2 2 4 2 2 3 2" xfId="11935" xr:uid="{00000000-0005-0000-0000-000099370000}"/>
    <cellStyle name="常规 3 2 2 4 2 2 4" xfId="11934" xr:uid="{00000000-0005-0000-0000-00009A370000}"/>
    <cellStyle name="常规 3 2 2 4 2 3" xfId="3817" xr:uid="{00000000-0005-0000-0000-00009B370000}"/>
    <cellStyle name="常规 3 2 2 4 2 4" xfId="3818" xr:uid="{00000000-0005-0000-0000-00009C370000}"/>
    <cellStyle name="常规 3 2 2 4 2 4 2" xfId="11936" xr:uid="{00000000-0005-0000-0000-00009D370000}"/>
    <cellStyle name="常规 3 2 2 4 2 5" xfId="11933" xr:uid="{00000000-0005-0000-0000-00009E370000}"/>
    <cellStyle name="常规 3 2 2 4 2 6" xfId="28121" xr:uid="{00000000-0005-0000-0000-00009F370000}"/>
    <cellStyle name="常规 3 2 2 4 3" xfId="3819" xr:uid="{00000000-0005-0000-0000-0000A0370000}"/>
    <cellStyle name="常规 3 2 2 4 3 2" xfId="3820" xr:uid="{00000000-0005-0000-0000-0000A1370000}"/>
    <cellStyle name="常规 3 2 2 4 3 3" xfId="3821" xr:uid="{00000000-0005-0000-0000-0000A2370000}"/>
    <cellStyle name="常规 3 2 2 4 3 3 2" xfId="11938" xr:uid="{00000000-0005-0000-0000-0000A3370000}"/>
    <cellStyle name="常规 3 2 2 4 3 4" xfId="11937" xr:uid="{00000000-0005-0000-0000-0000A4370000}"/>
    <cellStyle name="常规 3 2 2 4 4" xfId="3822" xr:uid="{00000000-0005-0000-0000-0000A5370000}"/>
    <cellStyle name="常规 3 2 2 4 4 2" xfId="3823" xr:uid="{00000000-0005-0000-0000-0000A6370000}"/>
    <cellStyle name="常规 3 2 2 4 4 3" xfId="3824" xr:uid="{00000000-0005-0000-0000-0000A7370000}"/>
    <cellStyle name="常规 3 2 2 4 4 3 2" xfId="11940" xr:uid="{00000000-0005-0000-0000-0000A8370000}"/>
    <cellStyle name="常规 3 2 2 4 4 4" xfId="11939" xr:uid="{00000000-0005-0000-0000-0000A9370000}"/>
    <cellStyle name="常规 3 2 2 4 5" xfId="3825" xr:uid="{00000000-0005-0000-0000-0000AA370000}"/>
    <cellStyle name="常规 3 2 2 4 6" xfId="9613" xr:uid="{00000000-0005-0000-0000-0000AB370000}"/>
    <cellStyle name="常规 3 2 2 4 7" xfId="28120" xr:uid="{00000000-0005-0000-0000-0000AC370000}"/>
    <cellStyle name="常规 3 2 2 5" xfId="554" xr:uid="{00000000-0005-0000-0000-0000AD370000}"/>
    <cellStyle name="常规 3 2 2 5 2" xfId="3826" xr:uid="{00000000-0005-0000-0000-0000AE370000}"/>
    <cellStyle name="常规 3 2 2 5 2 2" xfId="3827" xr:uid="{00000000-0005-0000-0000-0000AF370000}"/>
    <cellStyle name="常规 3 2 2 5 2 3" xfId="3828" xr:uid="{00000000-0005-0000-0000-0000B0370000}"/>
    <cellStyle name="常规 3 2 2 5 2 3 2" xfId="11942" xr:uid="{00000000-0005-0000-0000-0000B1370000}"/>
    <cellStyle name="常规 3 2 2 5 2 4" xfId="11941" xr:uid="{00000000-0005-0000-0000-0000B2370000}"/>
    <cellStyle name="常规 3 2 2 5 2 5" xfId="28123" xr:uid="{00000000-0005-0000-0000-0000B3370000}"/>
    <cellStyle name="常规 3 2 2 5 3" xfId="3829" xr:uid="{00000000-0005-0000-0000-0000B4370000}"/>
    <cellStyle name="常规 3 2 2 5 4" xfId="3830" xr:uid="{00000000-0005-0000-0000-0000B5370000}"/>
    <cellStyle name="常规 3 2 2 5 4 2" xfId="11943" xr:uid="{00000000-0005-0000-0000-0000B6370000}"/>
    <cellStyle name="常规 3 2 2 5 5" xfId="28122" xr:uid="{00000000-0005-0000-0000-0000B7370000}"/>
    <cellStyle name="常规 3 2 2 6" xfId="3831" xr:uid="{00000000-0005-0000-0000-0000B8370000}"/>
    <cellStyle name="常规 3 2 2 6 2" xfId="3832" xr:uid="{00000000-0005-0000-0000-0000B9370000}"/>
    <cellStyle name="常规 3 2 2 6 3" xfId="3833" xr:uid="{00000000-0005-0000-0000-0000BA370000}"/>
    <cellStyle name="常规 3 2 2 6 3 2" xfId="11945" xr:uid="{00000000-0005-0000-0000-0000BB370000}"/>
    <cellStyle name="常规 3 2 2 6 4" xfId="11944" xr:uid="{00000000-0005-0000-0000-0000BC370000}"/>
    <cellStyle name="常规 3 2 2 6 5" xfId="28124" xr:uid="{00000000-0005-0000-0000-0000BD370000}"/>
    <cellStyle name="常规 3 2 2 7" xfId="3834" xr:uid="{00000000-0005-0000-0000-0000BE370000}"/>
    <cellStyle name="常规 3 2 2 7 2" xfId="3835" xr:uid="{00000000-0005-0000-0000-0000BF370000}"/>
    <cellStyle name="常规 3 2 2 7 3" xfId="3836" xr:uid="{00000000-0005-0000-0000-0000C0370000}"/>
    <cellStyle name="常规 3 2 2 7 3 2" xfId="11947" xr:uid="{00000000-0005-0000-0000-0000C1370000}"/>
    <cellStyle name="常规 3 2 2 7 4" xfId="11946" xr:uid="{00000000-0005-0000-0000-0000C2370000}"/>
    <cellStyle name="常规 3 2 2 8" xfId="3837" xr:uid="{00000000-0005-0000-0000-0000C3370000}"/>
    <cellStyle name="常规 3 2 2 8 2" xfId="21727" xr:uid="{00000000-0005-0000-0000-0000C4370000}"/>
    <cellStyle name="常规 3 2 2 8 3" xfId="21728" xr:uid="{00000000-0005-0000-0000-0000C5370000}"/>
    <cellStyle name="常规 3 2 2 8 4" xfId="21729" xr:uid="{00000000-0005-0000-0000-0000C6370000}"/>
    <cellStyle name="常规 3 2 2 9" xfId="7864" xr:uid="{00000000-0005-0000-0000-0000C7370000}"/>
    <cellStyle name="常规 3 2 2 9 2" xfId="21730" xr:uid="{00000000-0005-0000-0000-0000C8370000}"/>
    <cellStyle name="常规 3 2 2 9 3" xfId="21731" xr:uid="{00000000-0005-0000-0000-0000C9370000}"/>
    <cellStyle name="常规 3 2 2 9 4" xfId="21732" xr:uid="{00000000-0005-0000-0000-0000CA370000}"/>
    <cellStyle name="常规 3 2 2_06烟台" xfId="21733" xr:uid="{00000000-0005-0000-0000-0000CB370000}"/>
    <cellStyle name="常规 3 2 20" xfId="21734" xr:uid="{00000000-0005-0000-0000-0000CC370000}"/>
    <cellStyle name="常规 3 2 20 2" xfId="21735" xr:uid="{00000000-0005-0000-0000-0000CD370000}"/>
    <cellStyle name="常规 3 2 20 3" xfId="21736" xr:uid="{00000000-0005-0000-0000-0000CE370000}"/>
    <cellStyle name="常规 3 2 20 4" xfId="21737" xr:uid="{00000000-0005-0000-0000-0000CF370000}"/>
    <cellStyle name="常规 3 2 21" xfId="21738" xr:uid="{00000000-0005-0000-0000-0000D0370000}"/>
    <cellStyle name="常规 3 2 21 2" xfId="21739" xr:uid="{00000000-0005-0000-0000-0000D1370000}"/>
    <cellStyle name="常规 3 2 21 2 2" xfId="21740" xr:uid="{00000000-0005-0000-0000-0000D2370000}"/>
    <cellStyle name="常规 3 2 21 2 3" xfId="21741" xr:uid="{00000000-0005-0000-0000-0000D3370000}"/>
    <cellStyle name="常规 3 2 21 3" xfId="21742" xr:uid="{00000000-0005-0000-0000-0000D4370000}"/>
    <cellStyle name="常规 3 2 21 4" xfId="21743" xr:uid="{00000000-0005-0000-0000-0000D5370000}"/>
    <cellStyle name="常规 3 2 21 5" xfId="21744" xr:uid="{00000000-0005-0000-0000-0000D6370000}"/>
    <cellStyle name="常规 3 2 22" xfId="21745" xr:uid="{00000000-0005-0000-0000-0000D7370000}"/>
    <cellStyle name="常规 3 2 22 2" xfId="21746" xr:uid="{00000000-0005-0000-0000-0000D8370000}"/>
    <cellStyle name="常规 3 2 22 2 2" xfId="21747" xr:uid="{00000000-0005-0000-0000-0000D9370000}"/>
    <cellStyle name="常规 3 2 22 2 3" xfId="21748" xr:uid="{00000000-0005-0000-0000-0000DA370000}"/>
    <cellStyle name="常规 3 2 22 3" xfId="21749" xr:uid="{00000000-0005-0000-0000-0000DB370000}"/>
    <cellStyle name="常规 3 2 22 4" xfId="21750" xr:uid="{00000000-0005-0000-0000-0000DC370000}"/>
    <cellStyle name="常规 3 2 22 5" xfId="21751" xr:uid="{00000000-0005-0000-0000-0000DD370000}"/>
    <cellStyle name="常规 3 2 23" xfId="21752" xr:uid="{00000000-0005-0000-0000-0000DE370000}"/>
    <cellStyle name="常规 3 2 23 2" xfId="21753" xr:uid="{00000000-0005-0000-0000-0000DF370000}"/>
    <cellStyle name="常规 3 2 23 2 2" xfId="21754" xr:uid="{00000000-0005-0000-0000-0000E0370000}"/>
    <cellStyle name="常规 3 2 23 2 3" xfId="21755" xr:uid="{00000000-0005-0000-0000-0000E1370000}"/>
    <cellStyle name="常规 3 2 23 3" xfId="21756" xr:uid="{00000000-0005-0000-0000-0000E2370000}"/>
    <cellStyle name="常规 3 2 23 4" xfId="21757" xr:uid="{00000000-0005-0000-0000-0000E3370000}"/>
    <cellStyle name="常规 3 2 23 5" xfId="21758" xr:uid="{00000000-0005-0000-0000-0000E4370000}"/>
    <cellStyle name="常规 3 2 24" xfId="21759" xr:uid="{00000000-0005-0000-0000-0000E5370000}"/>
    <cellStyle name="常规 3 2 24 2" xfId="21760" xr:uid="{00000000-0005-0000-0000-0000E6370000}"/>
    <cellStyle name="常规 3 2 24 2 2" xfId="21761" xr:uid="{00000000-0005-0000-0000-0000E7370000}"/>
    <cellStyle name="常规 3 2 24 2 3" xfId="21762" xr:uid="{00000000-0005-0000-0000-0000E8370000}"/>
    <cellStyle name="常规 3 2 24 3" xfId="21763" xr:uid="{00000000-0005-0000-0000-0000E9370000}"/>
    <cellStyle name="常规 3 2 24 4" xfId="21764" xr:uid="{00000000-0005-0000-0000-0000EA370000}"/>
    <cellStyle name="常规 3 2 24 5" xfId="21765" xr:uid="{00000000-0005-0000-0000-0000EB370000}"/>
    <cellStyle name="常规 3 2 25" xfId="21766" xr:uid="{00000000-0005-0000-0000-0000EC370000}"/>
    <cellStyle name="常规 3 2 25 2" xfId="21767" xr:uid="{00000000-0005-0000-0000-0000ED370000}"/>
    <cellStyle name="常规 3 2 25 2 2" xfId="21768" xr:uid="{00000000-0005-0000-0000-0000EE370000}"/>
    <cellStyle name="常规 3 2 25 2 3" xfId="21769" xr:uid="{00000000-0005-0000-0000-0000EF370000}"/>
    <cellStyle name="常规 3 2 25 3" xfId="21770" xr:uid="{00000000-0005-0000-0000-0000F0370000}"/>
    <cellStyle name="常规 3 2 25 4" xfId="21771" xr:uid="{00000000-0005-0000-0000-0000F1370000}"/>
    <cellStyle name="常规 3 2 25 5" xfId="21772" xr:uid="{00000000-0005-0000-0000-0000F2370000}"/>
    <cellStyle name="常规 3 2 26" xfId="21773" xr:uid="{00000000-0005-0000-0000-0000F3370000}"/>
    <cellStyle name="常规 3 2 26 2" xfId="21774" xr:uid="{00000000-0005-0000-0000-0000F4370000}"/>
    <cellStyle name="常规 3 2 26 2 2" xfId="21775" xr:uid="{00000000-0005-0000-0000-0000F5370000}"/>
    <cellStyle name="常规 3 2 26 2 3" xfId="21776" xr:uid="{00000000-0005-0000-0000-0000F6370000}"/>
    <cellStyle name="常规 3 2 26 3" xfId="21777" xr:uid="{00000000-0005-0000-0000-0000F7370000}"/>
    <cellStyle name="常规 3 2 26 4" xfId="21778" xr:uid="{00000000-0005-0000-0000-0000F8370000}"/>
    <cellStyle name="常规 3 2 26 5" xfId="21779" xr:uid="{00000000-0005-0000-0000-0000F9370000}"/>
    <cellStyle name="常规 3 2 27" xfId="21780" xr:uid="{00000000-0005-0000-0000-0000FA370000}"/>
    <cellStyle name="常规 3 2 27 2" xfId="21781" xr:uid="{00000000-0005-0000-0000-0000FB370000}"/>
    <cellStyle name="常规 3 2 27 2 2" xfId="21782" xr:uid="{00000000-0005-0000-0000-0000FC370000}"/>
    <cellStyle name="常规 3 2 27 2 3" xfId="21783" xr:uid="{00000000-0005-0000-0000-0000FD370000}"/>
    <cellStyle name="常规 3 2 27 3" xfId="21784" xr:uid="{00000000-0005-0000-0000-0000FE370000}"/>
    <cellStyle name="常规 3 2 27 4" xfId="21785" xr:uid="{00000000-0005-0000-0000-0000FF370000}"/>
    <cellStyle name="常规 3 2 27 5" xfId="21786" xr:uid="{00000000-0005-0000-0000-000000380000}"/>
    <cellStyle name="常规 3 2 28" xfId="21787" xr:uid="{00000000-0005-0000-0000-000001380000}"/>
    <cellStyle name="常规 3 2 28 2" xfId="21788" xr:uid="{00000000-0005-0000-0000-000002380000}"/>
    <cellStyle name="常规 3 2 28 2 2" xfId="21789" xr:uid="{00000000-0005-0000-0000-000003380000}"/>
    <cellStyle name="常规 3 2 28 2 3" xfId="21790" xr:uid="{00000000-0005-0000-0000-000004380000}"/>
    <cellStyle name="常规 3 2 28 3" xfId="21791" xr:uid="{00000000-0005-0000-0000-000005380000}"/>
    <cellStyle name="常规 3 2 28 4" xfId="21792" xr:uid="{00000000-0005-0000-0000-000006380000}"/>
    <cellStyle name="常规 3 2 28 5" xfId="21793" xr:uid="{00000000-0005-0000-0000-000007380000}"/>
    <cellStyle name="常规 3 2 29" xfId="21794" xr:uid="{00000000-0005-0000-0000-000008380000}"/>
    <cellStyle name="常规 3 2 29 2" xfId="21795" xr:uid="{00000000-0005-0000-0000-000009380000}"/>
    <cellStyle name="常规 3 2 29 2 2" xfId="21796" xr:uid="{00000000-0005-0000-0000-00000A380000}"/>
    <cellStyle name="常规 3 2 29 2 3" xfId="21797" xr:uid="{00000000-0005-0000-0000-00000B380000}"/>
    <cellStyle name="常规 3 2 29 3" xfId="21798" xr:uid="{00000000-0005-0000-0000-00000C380000}"/>
    <cellStyle name="常规 3 2 29 4" xfId="21799" xr:uid="{00000000-0005-0000-0000-00000D380000}"/>
    <cellStyle name="常规 3 2 29 5" xfId="21800" xr:uid="{00000000-0005-0000-0000-00000E380000}"/>
    <cellStyle name="常规 3 2 3" xfId="133" xr:uid="{00000000-0005-0000-0000-00000F380000}"/>
    <cellStyle name="常规 3 2 3 2" xfId="349" xr:uid="{00000000-0005-0000-0000-000010380000}"/>
    <cellStyle name="常规 3 2 3 2 2" xfId="3838" xr:uid="{00000000-0005-0000-0000-000011380000}"/>
    <cellStyle name="常规 3 2 3 2 2 2" xfId="3839" xr:uid="{00000000-0005-0000-0000-000012380000}"/>
    <cellStyle name="常规 3 2 3 2 2 2 2" xfId="3840" xr:uid="{00000000-0005-0000-0000-000013380000}"/>
    <cellStyle name="常规 3 2 3 2 2 2 3" xfId="28128" xr:uid="{00000000-0005-0000-0000-000014380000}"/>
    <cellStyle name="常规 3 2 3 2 2 3" xfId="3841" xr:uid="{00000000-0005-0000-0000-000015380000}"/>
    <cellStyle name="常规 3 2 3 2 2 4" xfId="28127" xr:uid="{00000000-0005-0000-0000-000016380000}"/>
    <cellStyle name="常规 3 2 3 2 3" xfId="3842" xr:uid="{00000000-0005-0000-0000-000017380000}"/>
    <cellStyle name="常规 3 2 3 2 3 2" xfId="3843" xr:uid="{00000000-0005-0000-0000-000018380000}"/>
    <cellStyle name="常规 3 2 3 2 3 3" xfId="28129" xr:uid="{00000000-0005-0000-0000-000019380000}"/>
    <cellStyle name="常规 3 2 3 2 4" xfId="3844" xr:uid="{00000000-0005-0000-0000-00001A380000}"/>
    <cellStyle name="常规 3 2 3 2 5" xfId="28126" xr:uid="{00000000-0005-0000-0000-00001B380000}"/>
    <cellStyle name="常规 3 2 3 3" xfId="3845" xr:uid="{00000000-0005-0000-0000-00001C380000}"/>
    <cellStyle name="常规 3 2 3 3 2" xfId="3846" xr:uid="{00000000-0005-0000-0000-00001D380000}"/>
    <cellStyle name="常规 3 2 3 3 2 2" xfId="3847" xr:uid="{00000000-0005-0000-0000-00001E380000}"/>
    <cellStyle name="常规 3 2 3 3 2 3" xfId="28131" xr:uid="{00000000-0005-0000-0000-00001F380000}"/>
    <cellStyle name="常规 3 2 3 3 3" xfId="3848" xr:uid="{00000000-0005-0000-0000-000020380000}"/>
    <cellStyle name="常规 3 2 3 3 4" xfId="28130" xr:uid="{00000000-0005-0000-0000-000021380000}"/>
    <cellStyle name="常规 3 2 3 4" xfId="3849" xr:uid="{00000000-0005-0000-0000-000022380000}"/>
    <cellStyle name="常规 3 2 3 4 2" xfId="3850" xr:uid="{00000000-0005-0000-0000-000023380000}"/>
    <cellStyle name="常规 3 2 3 4 2 2" xfId="28133" xr:uid="{00000000-0005-0000-0000-000024380000}"/>
    <cellStyle name="常规 3 2 3 4 3" xfId="28132" xr:uid="{00000000-0005-0000-0000-000025380000}"/>
    <cellStyle name="常规 3 2 3 5" xfId="3851" xr:uid="{00000000-0005-0000-0000-000026380000}"/>
    <cellStyle name="常规 3 2 3 5 2" xfId="28134" xr:uid="{00000000-0005-0000-0000-000027380000}"/>
    <cellStyle name="常规 3 2 3 6" xfId="27458" xr:uid="{00000000-0005-0000-0000-000028380000}"/>
    <cellStyle name="常规 3 2 3 7" xfId="28125" xr:uid="{00000000-0005-0000-0000-000029380000}"/>
    <cellStyle name="常规 3 2 30" xfId="21801" xr:uid="{00000000-0005-0000-0000-00002A380000}"/>
    <cellStyle name="常规 3 2 30 2" xfId="21802" xr:uid="{00000000-0005-0000-0000-00002B380000}"/>
    <cellStyle name="常规 3 2 30 2 2" xfId="21803" xr:uid="{00000000-0005-0000-0000-00002C380000}"/>
    <cellStyle name="常规 3 2 30 2 3" xfId="21804" xr:uid="{00000000-0005-0000-0000-00002D380000}"/>
    <cellStyle name="常规 3 2 30 3" xfId="21805" xr:uid="{00000000-0005-0000-0000-00002E380000}"/>
    <cellStyle name="常规 3 2 30 4" xfId="21806" xr:uid="{00000000-0005-0000-0000-00002F380000}"/>
    <cellStyle name="常规 3 2 30 5" xfId="21807" xr:uid="{00000000-0005-0000-0000-000030380000}"/>
    <cellStyle name="常规 3 2 31" xfId="21808" xr:uid="{00000000-0005-0000-0000-000031380000}"/>
    <cellStyle name="常规 3 2 31 2" xfId="21809" xr:uid="{00000000-0005-0000-0000-000032380000}"/>
    <cellStyle name="常规 3 2 31 2 2" xfId="21810" xr:uid="{00000000-0005-0000-0000-000033380000}"/>
    <cellStyle name="常规 3 2 31 2 3" xfId="21811" xr:uid="{00000000-0005-0000-0000-000034380000}"/>
    <cellStyle name="常规 3 2 31 3" xfId="21812" xr:uid="{00000000-0005-0000-0000-000035380000}"/>
    <cellStyle name="常规 3 2 31 4" xfId="21813" xr:uid="{00000000-0005-0000-0000-000036380000}"/>
    <cellStyle name="常规 3 2 31 5" xfId="21814" xr:uid="{00000000-0005-0000-0000-000037380000}"/>
    <cellStyle name="常规 3 2 32" xfId="21815" xr:uid="{00000000-0005-0000-0000-000038380000}"/>
    <cellStyle name="常规 3 2 32 2" xfId="21816" xr:uid="{00000000-0005-0000-0000-000039380000}"/>
    <cellStyle name="常规 3 2 32 2 2" xfId="21817" xr:uid="{00000000-0005-0000-0000-00003A380000}"/>
    <cellStyle name="常规 3 2 32 2 3" xfId="21818" xr:uid="{00000000-0005-0000-0000-00003B380000}"/>
    <cellStyle name="常规 3 2 32 3" xfId="21819" xr:uid="{00000000-0005-0000-0000-00003C380000}"/>
    <cellStyle name="常规 3 2 32 4" xfId="21820" xr:uid="{00000000-0005-0000-0000-00003D380000}"/>
    <cellStyle name="常规 3 2 32 5" xfId="21821" xr:uid="{00000000-0005-0000-0000-00003E380000}"/>
    <cellStyle name="常规 3 2 33" xfId="21822" xr:uid="{00000000-0005-0000-0000-00003F380000}"/>
    <cellStyle name="常规 3 2 33 2" xfId="21823" xr:uid="{00000000-0005-0000-0000-000040380000}"/>
    <cellStyle name="常规 3 2 33 2 2" xfId="21824" xr:uid="{00000000-0005-0000-0000-000041380000}"/>
    <cellStyle name="常规 3 2 33 2 3" xfId="21825" xr:uid="{00000000-0005-0000-0000-000042380000}"/>
    <cellStyle name="常规 3 2 33 3" xfId="21826" xr:uid="{00000000-0005-0000-0000-000043380000}"/>
    <cellStyle name="常规 3 2 33 4" xfId="21827" xr:uid="{00000000-0005-0000-0000-000044380000}"/>
    <cellStyle name="常规 3 2 33 5" xfId="21828" xr:uid="{00000000-0005-0000-0000-000045380000}"/>
    <cellStyle name="常规 3 2 34" xfId="21829" xr:uid="{00000000-0005-0000-0000-000046380000}"/>
    <cellStyle name="常规 3 2 34 2" xfId="21830" xr:uid="{00000000-0005-0000-0000-000047380000}"/>
    <cellStyle name="常规 3 2 34 2 2" xfId="21831" xr:uid="{00000000-0005-0000-0000-000048380000}"/>
    <cellStyle name="常规 3 2 34 2 3" xfId="21832" xr:uid="{00000000-0005-0000-0000-000049380000}"/>
    <cellStyle name="常规 3 2 34 3" xfId="21833" xr:uid="{00000000-0005-0000-0000-00004A380000}"/>
    <cellStyle name="常规 3 2 34 4" xfId="21834" xr:uid="{00000000-0005-0000-0000-00004B380000}"/>
    <cellStyle name="常规 3 2 34 5" xfId="21835" xr:uid="{00000000-0005-0000-0000-00004C380000}"/>
    <cellStyle name="常规 3 2 35" xfId="21836" xr:uid="{00000000-0005-0000-0000-00004D380000}"/>
    <cellStyle name="常规 3 2 35 2" xfId="21837" xr:uid="{00000000-0005-0000-0000-00004E380000}"/>
    <cellStyle name="常规 3 2 35 2 2" xfId="21838" xr:uid="{00000000-0005-0000-0000-00004F380000}"/>
    <cellStyle name="常规 3 2 35 2 3" xfId="21839" xr:uid="{00000000-0005-0000-0000-000050380000}"/>
    <cellStyle name="常规 3 2 35 3" xfId="21840" xr:uid="{00000000-0005-0000-0000-000051380000}"/>
    <cellStyle name="常规 3 2 35 4" xfId="21841" xr:uid="{00000000-0005-0000-0000-000052380000}"/>
    <cellStyle name="常规 3 2 35 5" xfId="21842" xr:uid="{00000000-0005-0000-0000-000053380000}"/>
    <cellStyle name="常规 3 2 36" xfId="21843" xr:uid="{00000000-0005-0000-0000-000054380000}"/>
    <cellStyle name="常规 3 2 36 2" xfId="21844" xr:uid="{00000000-0005-0000-0000-000055380000}"/>
    <cellStyle name="常规 3 2 36 2 2" xfId="21845" xr:uid="{00000000-0005-0000-0000-000056380000}"/>
    <cellStyle name="常规 3 2 36 2 3" xfId="21846" xr:uid="{00000000-0005-0000-0000-000057380000}"/>
    <cellStyle name="常规 3 2 36 3" xfId="21847" xr:uid="{00000000-0005-0000-0000-000058380000}"/>
    <cellStyle name="常规 3 2 36 4" xfId="21848" xr:uid="{00000000-0005-0000-0000-000059380000}"/>
    <cellStyle name="常规 3 2 36 5" xfId="21849" xr:uid="{00000000-0005-0000-0000-00005A380000}"/>
    <cellStyle name="常规 3 2 37" xfId="21850" xr:uid="{00000000-0005-0000-0000-00005B380000}"/>
    <cellStyle name="常规 3 2 37 2" xfId="21851" xr:uid="{00000000-0005-0000-0000-00005C380000}"/>
    <cellStyle name="常规 3 2 37 2 2" xfId="21852" xr:uid="{00000000-0005-0000-0000-00005D380000}"/>
    <cellStyle name="常规 3 2 37 2 3" xfId="21853" xr:uid="{00000000-0005-0000-0000-00005E380000}"/>
    <cellStyle name="常规 3 2 37 3" xfId="21854" xr:uid="{00000000-0005-0000-0000-00005F380000}"/>
    <cellStyle name="常规 3 2 37 4" xfId="21855" xr:uid="{00000000-0005-0000-0000-000060380000}"/>
    <cellStyle name="常规 3 2 37 5" xfId="21856" xr:uid="{00000000-0005-0000-0000-000061380000}"/>
    <cellStyle name="常规 3 2 38" xfId="21857" xr:uid="{00000000-0005-0000-0000-000062380000}"/>
    <cellStyle name="常规 3 2 38 2" xfId="21858" xr:uid="{00000000-0005-0000-0000-000063380000}"/>
    <cellStyle name="常规 3 2 38 2 2" xfId="21859" xr:uid="{00000000-0005-0000-0000-000064380000}"/>
    <cellStyle name="常规 3 2 38 2 3" xfId="21860" xr:uid="{00000000-0005-0000-0000-000065380000}"/>
    <cellStyle name="常规 3 2 38 3" xfId="21861" xr:uid="{00000000-0005-0000-0000-000066380000}"/>
    <cellStyle name="常规 3 2 38 4" xfId="21862" xr:uid="{00000000-0005-0000-0000-000067380000}"/>
    <cellStyle name="常规 3 2 38 5" xfId="21863" xr:uid="{00000000-0005-0000-0000-000068380000}"/>
    <cellStyle name="常规 3 2 39" xfId="21864" xr:uid="{00000000-0005-0000-0000-000069380000}"/>
    <cellStyle name="常规 3 2 39 2" xfId="21865" xr:uid="{00000000-0005-0000-0000-00006A380000}"/>
    <cellStyle name="常规 3 2 39 2 2" xfId="21866" xr:uid="{00000000-0005-0000-0000-00006B380000}"/>
    <cellStyle name="常规 3 2 39 2 3" xfId="21867" xr:uid="{00000000-0005-0000-0000-00006C380000}"/>
    <cellStyle name="常规 3 2 39 3" xfId="21868" xr:uid="{00000000-0005-0000-0000-00006D380000}"/>
    <cellStyle name="常规 3 2 39 4" xfId="21869" xr:uid="{00000000-0005-0000-0000-00006E380000}"/>
    <cellStyle name="常规 3 2 39 5" xfId="21870" xr:uid="{00000000-0005-0000-0000-00006F380000}"/>
    <cellStyle name="常规 3 2 4" xfId="134" xr:uid="{00000000-0005-0000-0000-000070380000}"/>
    <cellStyle name="常规 3 2 4 2" xfId="348" xr:uid="{00000000-0005-0000-0000-000071380000}"/>
    <cellStyle name="常规 3 2 4 2 2" xfId="3852" xr:uid="{00000000-0005-0000-0000-000072380000}"/>
    <cellStyle name="常规 3 2 4 2 2 2" xfId="3853" xr:uid="{00000000-0005-0000-0000-000073380000}"/>
    <cellStyle name="常规 3 2 4 2 2 2 2" xfId="3854" xr:uid="{00000000-0005-0000-0000-000074380000}"/>
    <cellStyle name="常规 3 2 4 2 2 2 3" xfId="3855" xr:uid="{00000000-0005-0000-0000-000075380000}"/>
    <cellStyle name="常规 3 2 4 2 2 3" xfId="3856" xr:uid="{00000000-0005-0000-0000-000076380000}"/>
    <cellStyle name="常规 3 2 4 2 2 4" xfId="3857" xr:uid="{00000000-0005-0000-0000-000077380000}"/>
    <cellStyle name="常规 3 2 4 2 2 5" xfId="28136" xr:uid="{00000000-0005-0000-0000-000078380000}"/>
    <cellStyle name="常规 3 2 4 2 3" xfId="3858" xr:uid="{00000000-0005-0000-0000-000079380000}"/>
    <cellStyle name="常规 3 2 4 2 3 2" xfId="3859" xr:uid="{00000000-0005-0000-0000-00007A380000}"/>
    <cellStyle name="常规 3 2 4 2 3 3" xfId="3860" xr:uid="{00000000-0005-0000-0000-00007B380000}"/>
    <cellStyle name="常规 3 2 4 2 4" xfId="3861" xr:uid="{00000000-0005-0000-0000-00007C380000}"/>
    <cellStyle name="常规 3 2 4 2 4 2" xfId="3862" xr:uid="{00000000-0005-0000-0000-00007D380000}"/>
    <cellStyle name="常规 3 2 4 2 4 3" xfId="3863" xr:uid="{00000000-0005-0000-0000-00007E380000}"/>
    <cellStyle name="常规 3 2 4 2 5" xfId="3864" xr:uid="{00000000-0005-0000-0000-00007F380000}"/>
    <cellStyle name="常规 3 2 4 2 6" xfId="28135" xr:uid="{00000000-0005-0000-0000-000080380000}"/>
    <cellStyle name="常规 3 2 4 3" xfId="3865" xr:uid="{00000000-0005-0000-0000-000081380000}"/>
    <cellStyle name="常规 3 2 4 3 2" xfId="3866" xr:uid="{00000000-0005-0000-0000-000082380000}"/>
    <cellStyle name="常规 3 2 4 3 2 2" xfId="3867" xr:uid="{00000000-0005-0000-0000-000083380000}"/>
    <cellStyle name="常规 3 2 4 3 2 3" xfId="3868" xr:uid="{00000000-0005-0000-0000-000084380000}"/>
    <cellStyle name="常规 3 2 4 3 3" xfId="3869" xr:uid="{00000000-0005-0000-0000-000085380000}"/>
    <cellStyle name="常规 3 2 4 3 4" xfId="3870" xr:uid="{00000000-0005-0000-0000-000086380000}"/>
    <cellStyle name="常规 3 2 4 3 5" xfId="28137" xr:uid="{00000000-0005-0000-0000-000087380000}"/>
    <cellStyle name="常规 3 2 4 4" xfId="3871" xr:uid="{00000000-0005-0000-0000-000088380000}"/>
    <cellStyle name="常规 3 2 4 4 2" xfId="3872" xr:uid="{00000000-0005-0000-0000-000089380000}"/>
    <cellStyle name="常规 3 2 4 4 3" xfId="3873" xr:uid="{00000000-0005-0000-0000-00008A380000}"/>
    <cellStyle name="常规 3 2 4 5" xfId="3874" xr:uid="{00000000-0005-0000-0000-00008B380000}"/>
    <cellStyle name="常规 3 2 4 6" xfId="27459" xr:uid="{00000000-0005-0000-0000-00008C380000}"/>
    <cellStyle name="常规 3 2 40" xfId="21871" xr:uid="{00000000-0005-0000-0000-00008D380000}"/>
    <cellStyle name="常规 3 2 40 2" xfId="21872" xr:uid="{00000000-0005-0000-0000-00008E380000}"/>
    <cellStyle name="常规 3 2 40 2 2" xfId="21873" xr:uid="{00000000-0005-0000-0000-00008F380000}"/>
    <cellStyle name="常规 3 2 40 2 3" xfId="21874" xr:uid="{00000000-0005-0000-0000-000090380000}"/>
    <cellStyle name="常规 3 2 40 3" xfId="21875" xr:uid="{00000000-0005-0000-0000-000091380000}"/>
    <cellStyle name="常规 3 2 40 4" xfId="21876" xr:uid="{00000000-0005-0000-0000-000092380000}"/>
    <cellStyle name="常规 3 2 40 5" xfId="21877" xr:uid="{00000000-0005-0000-0000-000093380000}"/>
    <cellStyle name="常规 3 2 41" xfId="21878" xr:uid="{00000000-0005-0000-0000-000094380000}"/>
    <cellStyle name="常规 3 2 41 2" xfId="21879" xr:uid="{00000000-0005-0000-0000-000095380000}"/>
    <cellStyle name="常规 3 2 41 2 2" xfId="21880" xr:uid="{00000000-0005-0000-0000-000096380000}"/>
    <cellStyle name="常规 3 2 41 2 3" xfId="21881" xr:uid="{00000000-0005-0000-0000-000097380000}"/>
    <cellStyle name="常规 3 2 41 3" xfId="21882" xr:uid="{00000000-0005-0000-0000-000098380000}"/>
    <cellStyle name="常规 3 2 41 4" xfId="21883" xr:uid="{00000000-0005-0000-0000-000099380000}"/>
    <cellStyle name="常规 3 2 41 5" xfId="21884" xr:uid="{00000000-0005-0000-0000-00009A380000}"/>
    <cellStyle name="常规 3 2 42" xfId="21885" xr:uid="{00000000-0005-0000-0000-00009B380000}"/>
    <cellStyle name="常规 3 2 42 2" xfId="21886" xr:uid="{00000000-0005-0000-0000-00009C380000}"/>
    <cellStyle name="常规 3 2 42 2 2" xfId="21887" xr:uid="{00000000-0005-0000-0000-00009D380000}"/>
    <cellStyle name="常规 3 2 42 2 3" xfId="21888" xr:uid="{00000000-0005-0000-0000-00009E380000}"/>
    <cellStyle name="常规 3 2 42 3" xfId="21889" xr:uid="{00000000-0005-0000-0000-00009F380000}"/>
    <cellStyle name="常规 3 2 42 4" xfId="21890" xr:uid="{00000000-0005-0000-0000-0000A0380000}"/>
    <cellStyle name="常规 3 2 42 5" xfId="21891" xr:uid="{00000000-0005-0000-0000-0000A1380000}"/>
    <cellStyle name="常规 3 2 43" xfId="21892" xr:uid="{00000000-0005-0000-0000-0000A2380000}"/>
    <cellStyle name="常规 3 2 43 2" xfId="21893" xr:uid="{00000000-0005-0000-0000-0000A3380000}"/>
    <cellStyle name="常规 3 2 43 2 2" xfId="21894" xr:uid="{00000000-0005-0000-0000-0000A4380000}"/>
    <cellStyle name="常规 3 2 43 2 3" xfId="21895" xr:uid="{00000000-0005-0000-0000-0000A5380000}"/>
    <cellStyle name="常规 3 2 43 3" xfId="21896" xr:uid="{00000000-0005-0000-0000-0000A6380000}"/>
    <cellStyle name="常规 3 2 43 4" xfId="21897" xr:uid="{00000000-0005-0000-0000-0000A7380000}"/>
    <cellStyle name="常规 3 2 43 5" xfId="21898" xr:uid="{00000000-0005-0000-0000-0000A8380000}"/>
    <cellStyle name="常规 3 2 44" xfId="21899" xr:uid="{00000000-0005-0000-0000-0000A9380000}"/>
    <cellStyle name="常规 3 2 44 2" xfId="21900" xr:uid="{00000000-0005-0000-0000-0000AA380000}"/>
    <cellStyle name="常规 3 2 44 2 2" xfId="21901" xr:uid="{00000000-0005-0000-0000-0000AB380000}"/>
    <cellStyle name="常规 3 2 44 2 3" xfId="21902" xr:uid="{00000000-0005-0000-0000-0000AC380000}"/>
    <cellStyle name="常规 3 2 44 3" xfId="21903" xr:uid="{00000000-0005-0000-0000-0000AD380000}"/>
    <cellStyle name="常规 3 2 44 4" xfId="21904" xr:uid="{00000000-0005-0000-0000-0000AE380000}"/>
    <cellStyle name="常规 3 2 44 5" xfId="21905" xr:uid="{00000000-0005-0000-0000-0000AF380000}"/>
    <cellStyle name="常规 3 2 45" xfId="21906" xr:uid="{00000000-0005-0000-0000-0000B0380000}"/>
    <cellStyle name="常规 3 2 45 2" xfId="21907" xr:uid="{00000000-0005-0000-0000-0000B1380000}"/>
    <cellStyle name="常规 3 2 45 2 2" xfId="21908" xr:uid="{00000000-0005-0000-0000-0000B2380000}"/>
    <cellStyle name="常规 3 2 45 2 3" xfId="21909" xr:uid="{00000000-0005-0000-0000-0000B3380000}"/>
    <cellStyle name="常规 3 2 45 3" xfId="21910" xr:uid="{00000000-0005-0000-0000-0000B4380000}"/>
    <cellStyle name="常规 3 2 45 4" xfId="21911" xr:uid="{00000000-0005-0000-0000-0000B5380000}"/>
    <cellStyle name="常规 3 2 45 5" xfId="21912" xr:uid="{00000000-0005-0000-0000-0000B6380000}"/>
    <cellStyle name="常规 3 2 46" xfId="21913" xr:uid="{00000000-0005-0000-0000-0000B7380000}"/>
    <cellStyle name="常规 3 2 46 2" xfId="21914" xr:uid="{00000000-0005-0000-0000-0000B8380000}"/>
    <cellStyle name="常规 3 2 46 2 2" xfId="21915" xr:uid="{00000000-0005-0000-0000-0000B9380000}"/>
    <cellStyle name="常规 3 2 46 2 3" xfId="21916" xr:uid="{00000000-0005-0000-0000-0000BA380000}"/>
    <cellStyle name="常规 3 2 46 3" xfId="21917" xr:uid="{00000000-0005-0000-0000-0000BB380000}"/>
    <cellStyle name="常规 3 2 46 4" xfId="21918" xr:uid="{00000000-0005-0000-0000-0000BC380000}"/>
    <cellStyle name="常规 3 2 46 5" xfId="21919" xr:uid="{00000000-0005-0000-0000-0000BD380000}"/>
    <cellStyle name="常规 3 2 47" xfId="21920" xr:uid="{00000000-0005-0000-0000-0000BE380000}"/>
    <cellStyle name="常规 3 2 47 2" xfId="21921" xr:uid="{00000000-0005-0000-0000-0000BF380000}"/>
    <cellStyle name="常规 3 2 47 3" xfId="21922" xr:uid="{00000000-0005-0000-0000-0000C0380000}"/>
    <cellStyle name="常规 3 2 47 4" xfId="21923" xr:uid="{00000000-0005-0000-0000-0000C1380000}"/>
    <cellStyle name="常规 3 2 48" xfId="21924" xr:uid="{00000000-0005-0000-0000-0000C2380000}"/>
    <cellStyle name="常规 3 2 48 2" xfId="21925" xr:uid="{00000000-0005-0000-0000-0000C3380000}"/>
    <cellStyle name="常规 3 2 48 3" xfId="21926" xr:uid="{00000000-0005-0000-0000-0000C4380000}"/>
    <cellStyle name="常规 3 2 49" xfId="21927" xr:uid="{00000000-0005-0000-0000-0000C5380000}"/>
    <cellStyle name="常规 3 2 49 2" xfId="21928" xr:uid="{00000000-0005-0000-0000-0000C6380000}"/>
    <cellStyle name="常规 3 2 49 3" xfId="21929" xr:uid="{00000000-0005-0000-0000-0000C7380000}"/>
    <cellStyle name="常规 3 2 5" xfId="135" xr:uid="{00000000-0005-0000-0000-0000C8380000}"/>
    <cellStyle name="常规 3 2 5 2" xfId="387" xr:uid="{00000000-0005-0000-0000-0000C9380000}"/>
    <cellStyle name="常规 3 2 5 2 2" xfId="3875" xr:uid="{00000000-0005-0000-0000-0000CA380000}"/>
    <cellStyle name="常规 3 2 5 2 2 2" xfId="3876" xr:uid="{00000000-0005-0000-0000-0000CB380000}"/>
    <cellStyle name="常规 3 2 5 2 2 2 2" xfId="3877" xr:uid="{00000000-0005-0000-0000-0000CC380000}"/>
    <cellStyle name="常规 3 2 5 2 2 2 3" xfId="3878" xr:uid="{00000000-0005-0000-0000-0000CD380000}"/>
    <cellStyle name="常规 3 2 5 2 2 3" xfId="3879" xr:uid="{00000000-0005-0000-0000-0000CE380000}"/>
    <cellStyle name="常规 3 2 5 2 2 4" xfId="3880" xr:uid="{00000000-0005-0000-0000-0000CF380000}"/>
    <cellStyle name="常规 3 2 5 2 2 5" xfId="28139" xr:uid="{00000000-0005-0000-0000-0000D0380000}"/>
    <cellStyle name="常规 3 2 5 2 3" xfId="3881" xr:uid="{00000000-0005-0000-0000-0000D1380000}"/>
    <cellStyle name="常规 3 2 5 2 3 2" xfId="3882" xr:uid="{00000000-0005-0000-0000-0000D2380000}"/>
    <cellStyle name="常规 3 2 5 2 3 3" xfId="3883" xr:uid="{00000000-0005-0000-0000-0000D3380000}"/>
    <cellStyle name="常规 3 2 5 2 4" xfId="3884" xr:uid="{00000000-0005-0000-0000-0000D4380000}"/>
    <cellStyle name="常规 3 2 5 2 4 2" xfId="3885" xr:uid="{00000000-0005-0000-0000-0000D5380000}"/>
    <cellStyle name="常规 3 2 5 2 4 3" xfId="3886" xr:uid="{00000000-0005-0000-0000-0000D6380000}"/>
    <cellStyle name="常规 3 2 5 2 5" xfId="3887" xr:uid="{00000000-0005-0000-0000-0000D7380000}"/>
    <cellStyle name="常规 3 2 5 2 6" xfId="28138" xr:uid="{00000000-0005-0000-0000-0000D8380000}"/>
    <cellStyle name="常规 3 2 5 3" xfId="347" xr:uid="{00000000-0005-0000-0000-0000D9380000}"/>
    <cellStyle name="常规 3 2 5 3 2" xfId="3888" xr:uid="{00000000-0005-0000-0000-0000DA380000}"/>
    <cellStyle name="常规 3 2 5 3 2 2" xfId="3889" xr:uid="{00000000-0005-0000-0000-0000DB380000}"/>
    <cellStyle name="常规 3 2 5 3 2 3" xfId="3890" xr:uid="{00000000-0005-0000-0000-0000DC380000}"/>
    <cellStyle name="常规 3 2 5 3 3" xfId="3891" xr:uid="{00000000-0005-0000-0000-0000DD380000}"/>
    <cellStyle name="常规 3 2 5 3 4" xfId="3892" xr:uid="{00000000-0005-0000-0000-0000DE380000}"/>
    <cellStyle name="常规 3 2 5 3 5" xfId="28140" xr:uid="{00000000-0005-0000-0000-0000DF380000}"/>
    <cellStyle name="常规 3 2 5 4" xfId="3893" xr:uid="{00000000-0005-0000-0000-0000E0380000}"/>
    <cellStyle name="常规 3 2 5 4 2" xfId="3894" xr:uid="{00000000-0005-0000-0000-0000E1380000}"/>
    <cellStyle name="常规 3 2 5 4 3" xfId="3895" xr:uid="{00000000-0005-0000-0000-0000E2380000}"/>
    <cellStyle name="常规 3 2 5 5" xfId="3896" xr:uid="{00000000-0005-0000-0000-0000E3380000}"/>
    <cellStyle name="常规 3 2 5 6" xfId="27460" xr:uid="{00000000-0005-0000-0000-0000E4380000}"/>
    <cellStyle name="常规 3 2 50" xfId="21930" xr:uid="{00000000-0005-0000-0000-0000E5380000}"/>
    <cellStyle name="常规 3 2 50 2" xfId="21931" xr:uid="{00000000-0005-0000-0000-0000E6380000}"/>
    <cellStyle name="常规 3 2 50 3" xfId="21932" xr:uid="{00000000-0005-0000-0000-0000E7380000}"/>
    <cellStyle name="常规 3 2 51" xfId="21933" xr:uid="{00000000-0005-0000-0000-0000E8380000}"/>
    <cellStyle name="常规 3 2 51 2" xfId="21934" xr:uid="{00000000-0005-0000-0000-0000E9380000}"/>
    <cellStyle name="常规 3 2 51 3" xfId="21935" xr:uid="{00000000-0005-0000-0000-0000EA380000}"/>
    <cellStyle name="常规 3 2 52" xfId="21936" xr:uid="{00000000-0005-0000-0000-0000EB380000}"/>
    <cellStyle name="常规 3 2 52 2" xfId="21937" xr:uid="{00000000-0005-0000-0000-0000EC380000}"/>
    <cellStyle name="常规 3 2 52 3" xfId="21938" xr:uid="{00000000-0005-0000-0000-0000ED380000}"/>
    <cellStyle name="常规 3 2 53" xfId="21939" xr:uid="{00000000-0005-0000-0000-0000EE380000}"/>
    <cellStyle name="常规 3 2 53 2" xfId="21940" xr:uid="{00000000-0005-0000-0000-0000EF380000}"/>
    <cellStyle name="常规 3 2 53 3" xfId="21941" xr:uid="{00000000-0005-0000-0000-0000F0380000}"/>
    <cellStyle name="常规 3 2 54" xfId="21942" xr:uid="{00000000-0005-0000-0000-0000F1380000}"/>
    <cellStyle name="常规 3 2 54 2" xfId="21943" xr:uid="{00000000-0005-0000-0000-0000F2380000}"/>
    <cellStyle name="常规 3 2 54 3" xfId="21944" xr:uid="{00000000-0005-0000-0000-0000F3380000}"/>
    <cellStyle name="常规 3 2 55" xfId="21945" xr:uid="{00000000-0005-0000-0000-0000F4380000}"/>
    <cellStyle name="常规 3 2 55 2" xfId="21946" xr:uid="{00000000-0005-0000-0000-0000F5380000}"/>
    <cellStyle name="常规 3 2 55 3" xfId="21947" xr:uid="{00000000-0005-0000-0000-0000F6380000}"/>
    <cellStyle name="常规 3 2 56" xfId="21948" xr:uid="{00000000-0005-0000-0000-0000F7380000}"/>
    <cellStyle name="常规 3 2 56 2" xfId="21949" xr:uid="{00000000-0005-0000-0000-0000F8380000}"/>
    <cellStyle name="常规 3 2 56 3" xfId="21950" xr:uid="{00000000-0005-0000-0000-0000F9380000}"/>
    <cellStyle name="常规 3 2 57" xfId="21951" xr:uid="{00000000-0005-0000-0000-0000FA380000}"/>
    <cellStyle name="常规 3 2 57 2" xfId="21952" xr:uid="{00000000-0005-0000-0000-0000FB380000}"/>
    <cellStyle name="常规 3 2 57 3" xfId="21953" xr:uid="{00000000-0005-0000-0000-0000FC380000}"/>
    <cellStyle name="常规 3 2 58" xfId="21954" xr:uid="{00000000-0005-0000-0000-0000FD380000}"/>
    <cellStyle name="常规 3 2 58 2" xfId="21955" xr:uid="{00000000-0005-0000-0000-0000FE380000}"/>
    <cellStyle name="常规 3 2 58 3" xfId="21956" xr:uid="{00000000-0005-0000-0000-0000FF380000}"/>
    <cellStyle name="常规 3 2 59" xfId="21957" xr:uid="{00000000-0005-0000-0000-000000390000}"/>
    <cellStyle name="常规 3 2 59 2" xfId="21958" xr:uid="{00000000-0005-0000-0000-000001390000}"/>
    <cellStyle name="常规 3 2 59 3" xfId="21959" xr:uid="{00000000-0005-0000-0000-000002390000}"/>
    <cellStyle name="常规 3 2 6" xfId="353" xr:uid="{00000000-0005-0000-0000-000003390000}"/>
    <cellStyle name="常规 3 2 6 2" xfId="3897" xr:uid="{00000000-0005-0000-0000-000004390000}"/>
    <cellStyle name="常规 3 2 6 2 2" xfId="3898" xr:uid="{00000000-0005-0000-0000-000005390000}"/>
    <cellStyle name="常规 3 2 6 2 2 2" xfId="3899" xr:uid="{00000000-0005-0000-0000-000006390000}"/>
    <cellStyle name="常规 3 2 6 2 2 3" xfId="3900" xr:uid="{00000000-0005-0000-0000-000007390000}"/>
    <cellStyle name="常规 3 2 6 2 2 3 2" xfId="11950" xr:uid="{00000000-0005-0000-0000-000008390000}"/>
    <cellStyle name="常规 3 2 6 2 2 4" xfId="11949" xr:uid="{00000000-0005-0000-0000-000009390000}"/>
    <cellStyle name="常规 3 2 6 2 3" xfId="3901" xr:uid="{00000000-0005-0000-0000-00000A390000}"/>
    <cellStyle name="常规 3 2 6 2 4" xfId="3902" xr:uid="{00000000-0005-0000-0000-00000B390000}"/>
    <cellStyle name="常规 3 2 6 2 4 2" xfId="11951" xr:uid="{00000000-0005-0000-0000-00000C390000}"/>
    <cellStyle name="常规 3 2 6 2 5" xfId="11948" xr:uid="{00000000-0005-0000-0000-00000D390000}"/>
    <cellStyle name="常规 3 2 6 2 6" xfId="28142" xr:uid="{00000000-0005-0000-0000-00000E390000}"/>
    <cellStyle name="常规 3 2 6 3" xfId="3903" xr:uid="{00000000-0005-0000-0000-00000F390000}"/>
    <cellStyle name="常规 3 2 6 3 2" xfId="3904" xr:uid="{00000000-0005-0000-0000-000010390000}"/>
    <cellStyle name="常规 3 2 6 3 3" xfId="3905" xr:uid="{00000000-0005-0000-0000-000011390000}"/>
    <cellStyle name="常规 3 2 6 3 3 2" xfId="11953" xr:uid="{00000000-0005-0000-0000-000012390000}"/>
    <cellStyle name="常规 3 2 6 3 4" xfId="11952" xr:uid="{00000000-0005-0000-0000-000013390000}"/>
    <cellStyle name="常规 3 2 6 4" xfId="3906" xr:uid="{00000000-0005-0000-0000-000014390000}"/>
    <cellStyle name="常规 3 2 6 4 2" xfId="3907" xr:uid="{00000000-0005-0000-0000-000015390000}"/>
    <cellStyle name="常规 3 2 6 4 3" xfId="3908" xr:uid="{00000000-0005-0000-0000-000016390000}"/>
    <cellStyle name="常规 3 2 6 4 3 2" xfId="11955" xr:uid="{00000000-0005-0000-0000-000017390000}"/>
    <cellStyle name="常规 3 2 6 4 4" xfId="11954" xr:uid="{00000000-0005-0000-0000-000018390000}"/>
    <cellStyle name="常规 3 2 6 5" xfId="3909" xr:uid="{00000000-0005-0000-0000-000019390000}"/>
    <cellStyle name="常规 3 2 6 6" xfId="9614" xr:uid="{00000000-0005-0000-0000-00001A390000}"/>
    <cellStyle name="常规 3 2 6 7" xfId="27461" xr:uid="{00000000-0005-0000-0000-00001B390000}"/>
    <cellStyle name="常规 3 2 6 8" xfId="28141" xr:uid="{00000000-0005-0000-0000-00001C390000}"/>
    <cellStyle name="常规 3 2 60" xfId="21960" xr:uid="{00000000-0005-0000-0000-00001D390000}"/>
    <cellStyle name="常规 3 2 60 2" xfId="21961" xr:uid="{00000000-0005-0000-0000-00001E390000}"/>
    <cellStyle name="常规 3 2 60 3" xfId="21962" xr:uid="{00000000-0005-0000-0000-00001F390000}"/>
    <cellStyle name="常规 3 2 61" xfId="21963" xr:uid="{00000000-0005-0000-0000-000020390000}"/>
    <cellStyle name="常规 3 2 61 2" xfId="21964" xr:uid="{00000000-0005-0000-0000-000021390000}"/>
    <cellStyle name="常规 3 2 61 3" xfId="21965" xr:uid="{00000000-0005-0000-0000-000022390000}"/>
    <cellStyle name="常规 3 2 62" xfId="21966" xr:uid="{00000000-0005-0000-0000-000023390000}"/>
    <cellStyle name="常规 3 2 62 2" xfId="21967" xr:uid="{00000000-0005-0000-0000-000024390000}"/>
    <cellStyle name="常规 3 2 62 3" xfId="21968" xr:uid="{00000000-0005-0000-0000-000025390000}"/>
    <cellStyle name="常规 3 2 63" xfId="21969" xr:uid="{00000000-0005-0000-0000-000026390000}"/>
    <cellStyle name="常规 3 2 63 2" xfId="21970" xr:uid="{00000000-0005-0000-0000-000027390000}"/>
    <cellStyle name="常规 3 2 63 3" xfId="21971" xr:uid="{00000000-0005-0000-0000-000028390000}"/>
    <cellStyle name="常规 3 2 64" xfId="21972" xr:uid="{00000000-0005-0000-0000-000029390000}"/>
    <cellStyle name="常规 3 2 64 2" xfId="21973" xr:uid="{00000000-0005-0000-0000-00002A390000}"/>
    <cellStyle name="常规 3 2 64 3" xfId="21974" xr:uid="{00000000-0005-0000-0000-00002B390000}"/>
    <cellStyle name="常规 3 2 65" xfId="21975" xr:uid="{00000000-0005-0000-0000-00002C390000}"/>
    <cellStyle name="常规 3 2 65 2" xfId="21976" xr:uid="{00000000-0005-0000-0000-00002D390000}"/>
    <cellStyle name="常规 3 2 65 3" xfId="21977" xr:uid="{00000000-0005-0000-0000-00002E390000}"/>
    <cellStyle name="常规 3 2 66" xfId="21978" xr:uid="{00000000-0005-0000-0000-00002F390000}"/>
    <cellStyle name="常规 3 2 66 2" xfId="21979" xr:uid="{00000000-0005-0000-0000-000030390000}"/>
    <cellStyle name="常规 3 2 66 3" xfId="21980" xr:uid="{00000000-0005-0000-0000-000031390000}"/>
    <cellStyle name="常规 3 2 67" xfId="21981" xr:uid="{00000000-0005-0000-0000-000032390000}"/>
    <cellStyle name="常规 3 2 67 2" xfId="21982" xr:uid="{00000000-0005-0000-0000-000033390000}"/>
    <cellStyle name="常规 3 2 67 3" xfId="21983" xr:uid="{00000000-0005-0000-0000-000034390000}"/>
    <cellStyle name="常规 3 2 68" xfId="21984" xr:uid="{00000000-0005-0000-0000-000035390000}"/>
    <cellStyle name="常规 3 2 68 2" xfId="21985" xr:uid="{00000000-0005-0000-0000-000036390000}"/>
    <cellStyle name="常规 3 2 68 3" xfId="21986" xr:uid="{00000000-0005-0000-0000-000037390000}"/>
    <cellStyle name="常规 3 2 69" xfId="21987" xr:uid="{00000000-0005-0000-0000-000038390000}"/>
    <cellStyle name="常规 3 2 7" xfId="553" xr:uid="{00000000-0005-0000-0000-000039390000}"/>
    <cellStyle name="常规 3 2 7 2" xfId="3910" xr:uid="{00000000-0005-0000-0000-00003A390000}"/>
    <cellStyle name="常规 3 2 7 2 2" xfId="3911" xr:uid="{00000000-0005-0000-0000-00003B390000}"/>
    <cellStyle name="常规 3 2 7 2 3" xfId="3912" xr:uid="{00000000-0005-0000-0000-00003C390000}"/>
    <cellStyle name="常规 3 2 7 2 3 2" xfId="11957" xr:uid="{00000000-0005-0000-0000-00003D390000}"/>
    <cellStyle name="常规 3 2 7 2 4" xfId="11956" xr:uid="{00000000-0005-0000-0000-00003E390000}"/>
    <cellStyle name="常规 3 2 7 2 5" xfId="28143" xr:uid="{00000000-0005-0000-0000-00003F390000}"/>
    <cellStyle name="常规 3 2 7 3" xfId="3913" xr:uid="{00000000-0005-0000-0000-000040390000}"/>
    <cellStyle name="常规 3 2 7 4" xfId="3914" xr:uid="{00000000-0005-0000-0000-000041390000}"/>
    <cellStyle name="常规 3 2 7 4 2" xfId="11958" xr:uid="{00000000-0005-0000-0000-000042390000}"/>
    <cellStyle name="常规 3 2 7 5" xfId="21988" xr:uid="{00000000-0005-0000-0000-000043390000}"/>
    <cellStyle name="常规 3 2 70" xfId="21989" xr:uid="{00000000-0005-0000-0000-000044390000}"/>
    <cellStyle name="常规 3 2 71" xfId="27456" xr:uid="{00000000-0005-0000-0000-000045390000}"/>
    <cellStyle name="常规 3 2 72" xfId="27332" xr:uid="{00000000-0005-0000-0000-000046390000}"/>
    <cellStyle name="常规 3 2 73" xfId="27347" xr:uid="{00000000-0005-0000-0000-000047390000}"/>
    <cellStyle name="常规 3 2 74" xfId="27608" xr:uid="{00000000-0005-0000-0000-000048390000}"/>
    <cellStyle name="常规 3 2 75" xfId="27353" xr:uid="{00000000-0005-0000-0000-000049390000}"/>
    <cellStyle name="常规 3 2 76" xfId="27612" xr:uid="{00000000-0005-0000-0000-00004A390000}"/>
    <cellStyle name="常规 3 2 77" xfId="27361" xr:uid="{00000000-0005-0000-0000-00004B390000}"/>
    <cellStyle name="常规 3 2 78" xfId="27616" xr:uid="{00000000-0005-0000-0000-00004C390000}"/>
    <cellStyle name="常规 3 2 79" xfId="27370" xr:uid="{00000000-0005-0000-0000-00004D390000}"/>
    <cellStyle name="常规 3 2 8" xfId="3915" xr:uid="{00000000-0005-0000-0000-00004E390000}"/>
    <cellStyle name="常规 3 2 8 2" xfId="3916" xr:uid="{00000000-0005-0000-0000-00004F390000}"/>
    <cellStyle name="常规 3 2 8 2 2" xfId="21990" xr:uid="{00000000-0005-0000-0000-000050390000}"/>
    <cellStyle name="常规 3 2 8 2 3" xfId="21991" xr:uid="{00000000-0005-0000-0000-000051390000}"/>
    <cellStyle name="常规 3 2 8 3" xfId="3917" xr:uid="{00000000-0005-0000-0000-000052390000}"/>
    <cellStyle name="常规 3 2 8 3 2" xfId="11960" xr:uid="{00000000-0005-0000-0000-000053390000}"/>
    <cellStyle name="常规 3 2 8 4" xfId="11959" xr:uid="{00000000-0005-0000-0000-000054390000}"/>
    <cellStyle name="常规 3 2 8 5" xfId="21992" xr:uid="{00000000-0005-0000-0000-000055390000}"/>
    <cellStyle name="常规 3 2 80" xfId="27649" xr:uid="{00000000-0005-0000-0000-000056390000}"/>
    <cellStyle name="常规 3 2 81" xfId="28565" xr:uid="{00000000-0005-0000-0000-000057390000}"/>
    <cellStyle name="常规 3 2 82" xfId="28561" xr:uid="{00000000-0005-0000-0000-000058390000}"/>
    <cellStyle name="常规 3 2 83" xfId="28567" xr:uid="{00000000-0005-0000-0000-000059390000}"/>
    <cellStyle name="常规 3 2 84" xfId="28560" xr:uid="{00000000-0005-0000-0000-00005A390000}"/>
    <cellStyle name="常规 3 2 85" xfId="28568" xr:uid="{00000000-0005-0000-0000-00005B390000}"/>
    <cellStyle name="常规 3 2 86" xfId="28558" xr:uid="{00000000-0005-0000-0000-00005C390000}"/>
    <cellStyle name="常规 3 2 87" xfId="28570" xr:uid="{00000000-0005-0000-0000-00005D390000}"/>
    <cellStyle name="常规 3 2 88" xfId="28555" xr:uid="{00000000-0005-0000-0000-00005E390000}"/>
    <cellStyle name="常规 3 2 9" xfId="3918" xr:uid="{00000000-0005-0000-0000-00005F390000}"/>
    <cellStyle name="常规 3 2 9 2" xfId="3919" xr:uid="{00000000-0005-0000-0000-000060390000}"/>
    <cellStyle name="常规 3 2 9 2 2" xfId="21993" xr:uid="{00000000-0005-0000-0000-000061390000}"/>
    <cellStyle name="常规 3 2 9 2 3" xfId="21994" xr:uid="{00000000-0005-0000-0000-000062390000}"/>
    <cellStyle name="常规 3 2 9 3" xfId="3920" xr:uid="{00000000-0005-0000-0000-000063390000}"/>
    <cellStyle name="常规 3 2 9 3 2" xfId="11962" xr:uid="{00000000-0005-0000-0000-000064390000}"/>
    <cellStyle name="常规 3 2 9 4" xfId="11961" xr:uid="{00000000-0005-0000-0000-000065390000}"/>
    <cellStyle name="常规 3 2 9 5" xfId="21995" xr:uid="{00000000-0005-0000-0000-000066390000}"/>
    <cellStyle name="常规 3 2_00" xfId="28144" xr:uid="{00000000-0005-0000-0000-000067390000}"/>
    <cellStyle name="常规 3 20" xfId="21996" xr:uid="{00000000-0005-0000-0000-000068390000}"/>
    <cellStyle name="常规 3 20 2" xfId="21997" xr:uid="{00000000-0005-0000-0000-000069390000}"/>
    <cellStyle name="常规 3 20 2 2" xfId="21998" xr:uid="{00000000-0005-0000-0000-00006A390000}"/>
    <cellStyle name="常规 3 20 2 3" xfId="21999" xr:uid="{00000000-0005-0000-0000-00006B390000}"/>
    <cellStyle name="常规 3 20 3" xfId="22000" xr:uid="{00000000-0005-0000-0000-00006C390000}"/>
    <cellStyle name="常规 3 20 4" xfId="22001" xr:uid="{00000000-0005-0000-0000-00006D390000}"/>
    <cellStyle name="常规 3 20 5" xfId="22002" xr:uid="{00000000-0005-0000-0000-00006E390000}"/>
    <cellStyle name="常规 3 21" xfId="22003" xr:uid="{00000000-0005-0000-0000-00006F390000}"/>
    <cellStyle name="常规 3 21 2" xfId="22004" xr:uid="{00000000-0005-0000-0000-000070390000}"/>
    <cellStyle name="常规 3 21 2 2" xfId="22005" xr:uid="{00000000-0005-0000-0000-000071390000}"/>
    <cellStyle name="常规 3 21 2 3" xfId="22006" xr:uid="{00000000-0005-0000-0000-000072390000}"/>
    <cellStyle name="常规 3 21 3" xfId="22007" xr:uid="{00000000-0005-0000-0000-000073390000}"/>
    <cellStyle name="常规 3 21 4" xfId="22008" xr:uid="{00000000-0005-0000-0000-000074390000}"/>
    <cellStyle name="常规 3 21 5" xfId="22009" xr:uid="{00000000-0005-0000-0000-000075390000}"/>
    <cellStyle name="常规 3 22" xfId="22010" xr:uid="{00000000-0005-0000-0000-000076390000}"/>
    <cellStyle name="常规 3 22 2" xfId="22011" xr:uid="{00000000-0005-0000-0000-000077390000}"/>
    <cellStyle name="常规 3 22 2 2" xfId="22012" xr:uid="{00000000-0005-0000-0000-000078390000}"/>
    <cellStyle name="常规 3 22 2 3" xfId="22013" xr:uid="{00000000-0005-0000-0000-000079390000}"/>
    <cellStyle name="常规 3 22 3" xfId="22014" xr:uid="{00000000-0005-0000-0000-00007A390000}"/>
    <cellStyle name="常规 3 22 4" xfId="22015" xr:uid="{00000000-0005-0000-0000-00007B390000}"/>
    <cellStyle name="常规 3 22 5" xfId="22016" xr:uid="{00000000-0005-0000-0000-00007C390000}"/>
    <cellStyle name="常规 3 23" xfId="22017" xr:uid="{00000000-0005-0000-0000-00007D390000}"/>
    <cellStyle name="常规 3 23 2" xfId="22018" xr:uid="{00000000-0005-0000-0000-00007E390000}"/>
    <cellStyle name="常规 3 23 2 2" xfId="22019" xr:uid="{00000000-0005-0000-0000-00007F390000}"/>
    <cellStyle name="常规 3 23 2 3" xfId="22020" xr:uid="{00000000-0005-0000-0000-000080390000}"/>
    <cellStyle name="常规 3 23 3" xfId="22021" xr:uid="{00000000-0005-0000-0000-000081390000}"/>
    <cellStyle name="常规 3 23 4" xfId="22022" xr:uid="{00000000-0005-0000-0000-000082390000}"/>
    <cellStyle name="常规 3 23 5" xfId="22023" xr:uid="{00000000-0005-0000-0000-000083390000}"/>
    <cellStyle name="常规 3 24" xfId="22024" xr:uid="{00000000-0005-0000-0000-000084390000}"/>
    <cellStyle name="常规 3 24 2" xfId="22025" xr:uid="{00000000-0005-0000-0000-000085390000}"/>
    <cellStyle name="常规 3 24 2 2" xfId="22026" xr:uid="{00000000-0005-0000-0000-000086390000}"/>
    <cellStyle name="常规 3 24 2 3" xfId="22027" xr:uid="{00000000-0005-0000-0000-000087390000}"/>
    <cellStyle name="常规 3 24 3" xfId="22028" xr:uid="{00000000-0005-0000-0000-000088390000}"/>
    <cellStyle name="常规 3 24 4" xfId="22029" xr:uid="{00000000-0005-0000-0000-000089390000}"/>
    <cellStyle name="常规 3 24 5" xfId="22030" xr:uid="{00000000-0005-0000-0000-00008A390000}"/>
    <cellStyle name="常规 3 25" xfId="22031" xr:uid="{00000000-0005-0000-0000-00008B390000}"/>
    <cellStyle name="常规 3 25 2" xfId="22032" xr:uid="{00000000-0005-0000-0000-00008C390000}"/>
    <cellStyle name="常规 3 25 2 2" xfId="22033" xr:uid="{00000000-0005-0000-0000-00008D390000}"/>
    <cellStyle name="常规 3 25 2 3" xfId="22034" xr:uid="{00000000-0005-0000-0000-00008E390000}"/>
    <cellStyle name="常规 3 25 3" xfId="22035" xr:uid="{00000000-0005-0000-0000-00008F390000}"/>
    <cellStyle name="常规 3 25 4" xfId="22036" xr:uid="{00000000-0005-0000-0000-000090390000}"/>
    <cellStyle name="常规 3 25 5" xfId="22037" xr:uid="{00000000-0005-0000-0000-000091390000}"/>
    <cellStyle name="常规 3 26" xfId="22038" xr:uid="{00000000-0005-0000-0000-000092390000}"/>
    <cellStyle name="常规 3 26 2" xfId="22039" xr:uid="{00000000-0005-0000-0000-000093390000}"/>
    <cellStyle name="常规 3 26 2 2" xfId="22040" xr:uid="{00000000-0005-0000-0000-000094390000}"/>
    <cellStyle name="常规 3 26 2 3" xfId="22041" xr:uid="{00000000-0005-0000-0000-000095390000}"/>
    <cellStyle name="常规 3 26 3" xfId="22042" xr:uid="{00000000-0005-0000-0000-000096390000}"/>
    <cellStyle name="常规 3 26 4" xfId="22043" xr:uid="{00000000-0005-0000-0000-000097390000}"/>
    <cellStyle name="常规 3 26 5" xfId="22044" xr:uid="{00000000-0005-0000-0000-000098390000}"/>
    <cellStyle name="常规 3 27" xfId="22045" xr:uid="{00000000-0005-0000-0000-000099390000}"/>
    <cellStyle name="常规 3 27 2" xfId="22046" xr:uid="{00000000-0005-0000-0000-00009A390000}"/>
    <cellStyle name="常规 3 27 2 2" xfId="22047" xr:uid="{00000000-0005-0000-0000-00009B390000}"/>
    <cellStyle name="常规 3 27 2 3" xfId="22048" xr:uid="{00000000-0005-0000-0000-00009C390000}"/>
    <cellStyle name="常规 3 27 3" xfId="22049" xr:uid="{00000000-0005-0000-0000-00009D390000}"/>
    <cellStyle name="常规 3 27 4" xfId="22050" xr:uid="{00000000-0005-0000-0000-00009E390000}"/>
    <cellStyle name="常规 3 27 5" xfId="22051" xr:uid="{00000000-0005-0000-0000-00009F390000}"/>
    <cellStyle name="常规 3 28" xfId="22052" xr:uid="{00000000-0005-0000-0000-0000A0390000}"/>
    <cellStyle name="常规 3 28 2" xfId="22053" xr:uid="{00000000-0005-0000-0000-0000A1390000}"/>
    <cellStyle name="常规 3 28 2 2" xfId="22054" xr:uid="{00000000-0005-0000-0000-0000A2390000}"/>
    <cellStyle name="常规 3 28 2 3" xfId="22055" xr:uid="{00000000-0005-0000-0000-0000A3390000}"/>
    <cellStyle name="常规 3 28 3" xfId="22056" xr:uid="{00000000-0005-0000-0000-0000A4390000}"/>
    <cellStyle name="常规 3 28 4" xfId="22057" xr:uid="{00000000-0005-0000-0000-0000A5390000}"/>
    <cellStyle name="常规 3 28 5" xfId="22058" xr:uid="{00000000-0005-0000-0000-0000A6390000}"/>
    <cellStyle name="常规 3 29" xfId="22059" xr:uid="{00000000-0005-0000-0000-0000A7390000}"/>
    <cellStyle name="常规 3 29 2" xfId="22060" xr:uid="{00000000-0005-0000-0000-0000A8390000}"/>
    <cellStyle name="常规 3 29 2 2" xfId="22061" xr:uid="{00000000-0005-0000-0000-0000A9390000}"/>
    <cellStyle name="常规 3 29 2 3" xfId="22062" xr:uid="{00000000-0005-0000-0000-0000AA390000}"/>
    <cellStyle name="常规 3 29 3" xfId="22063" xr:uid="{00000000-0005-0000-0000-0000AB390000}"/>
    <cellStyle name="常规 3 29 4" xfId="22064" xr:uid="{00000000-0005-0000-0000-0000AC390000}"/>
    <cellStyle name="常规 3 29 5" xfId="22065" xr:uid="{00000000-0005-0000-0000-0000AD390000}"/>
    <cellStyle name="常规 3 3" xfId="136" xr:uid="{00000000-0005-0000-0000-0000AE390000}"/>
    <cellStyle name="常规 3 3 10" xfId="22066" xr:uid="{00000000-0005-0000-0000-0000AF390000}"/>
    <cellStyle name="常规 3 3 10 2" xfId="22067" xr:uid="{00000000-0005-0000-0000-0000B0390000}"/>
    <cellStyle name="常规 3 3 10 2 2" xfId="22068" xr:uid="{00000000-0005-0000-0000-0000B1390000}"/>
    <cellStyle name="常规 3 3 10 2 3" xfId="22069" xr:uid="{00000000-0005-0000-0000-0000B2390000}"/>
    <cellStyle name="常规 3 3 10 3" xfId="22070" xr:uid="{00000000-0005-0000-0000-0000B3390000}"/>
    <cellStyle name="常规 3 3 10 4" xfId="22071" xr:uid="{00000000-0005-0000-0000-0000B4390000}"/>
    <cellStyle name="常规 3 3 10 5" xfId="22072" xr:uid="{00000000-0005-0000-0000-0000B5390000}"/>
    <cellStyle name="常规 3 3 11" xfId="22073" xr:uid="{00000000-0005-0000-0000-0000B6390000}"/>
    <cellStyle name="常规 3 3 11 2" xfId="22074" xr:uid="{00000000-0005-0000-0000-0000B7390000}"/>
    <cellStyle name="常规 3 3 11 2 2" xfId="22075" xr:uid="{00000000-0005-0000-0000-0000B8390000}"/>
    <cellStyle name="常规 3 3 11 2 3" xfId="22076" xr:uid="{00000000-0005-0000-0000-0000B9390000}"/>
    <cellStyle name="常规 3 3 11 3" xfId="22077" xr:uid="{00000000-0005-0000-0000-0000BA390000}"/>
    <cellStyle name="常规 3 3 11 4" xfId="22078" xr:uid="{00000000-0005-0000-0000-0000BB390000}"/>
    <cellStyle name="常规 3 3 11 5" xfId="22079" xr:uid="{00000000-0005-0000-0000-0000BC390000}"/>
    <cellStyle name="常规 3 3 12" xfId="22080" xr:uid="{00000000-0005-0000-0000-0000BD390000}"/>
    <cellStyle name="常规 3 3 12 2" xfId="22081" xr:uid="{00000000-0005-0000-0000-0000BE390000}"/>
    <cellStyle name="常规 3 3 12 2 2" xfId="22082" xr:uid="{00000000-0005-0000-0000-0000BF390000}"/>
    <cellStyle name="常规 3 3 12 2 3" xfId="22083" xr:uid="{00000000-0005-0000-0000-0000C0390000}"/>
    <cellStyle name="常规 3 3 12 3" xfId="22084" xr:uid="{00000000-0005-0000-0000-0000C1390000}"/>
    <cellStyle name="常规 3 3 12 4" xfId="22085" xr:uid="{00000000-0005-0000-0000-0000C2390000}"/>
    <cellStyle name="常规 3 3 12 5" xfId="22086" xr:uid="{00000000-0005-0000-0000-0000C3390000}"/>
    <cellStyle name="常规 3 3 13" xfId="22087" xr:uid="{00000000-0005-0000-0000-0000C4390000}"/>
    <cellStyle name="常规 3 3 13 2" xfId="22088" xr:uid="{00000000-0005-0000-0000-0000C5390000}"/>
    <cellStyle name="常规 3 3 13 2 2" xfId="22089" xr:uid="{00000000-0005-0000-0000-0000C6390000}"/>
    <cellStyle name="常规 3 3 13 2 3" xfId="22090" xr:uid="{00000000-0005-0000-0000-0000C7390000}"/>
    <cellStyle name="常规 3 3 13 3" xfId="22091" xr:uid="{00000000-0005-0000-0000-0000C8390000}"/>
    <cellStyle name="常规 3 3 13 4" xfId="22092" xr:uid="{00000000-0005-0000-0000-0000C9390000}"/>
    <cellStyle name="常规 3 3 13 5" xfId="22093" xr:uid="{00000000-0005-0000-0000-0000CA390000}"/>
    <cellStyle name="常规 3 3 14" xfId="22094" xr:uid="{00000000-0005-0000-0000-0000CB390000}"/>
    <cellStyle name="常规 3 3 14 2" xfId="22095" xr:uid="{00000000-0005-0000-0000-0000CC390000}"/>
    <cellStyle name="常规 3 3 14 2 2" xfId="22096" xr:uid="{00000000-0005-0000-0000-0000CD390000}"/>
    <cellStyle name="常规 3 3 14 2 3" xfId="22097" xr:uid="{00000000-0005-0000-0000-0000CE390000}"/>
    <cellStyle name="常规 3 3 14 3" xfId="22098" xr:uid="{00000000-0005-0000-0000-0000CF390000}"/>
    <cellStyle name="常规 3 3 14 4" xfId="22099" xr:uid="{00000000-0005-0000-0000-0000D0390000}"/>
    <cellStyle name="常规 3 3 14 5" xfId="22100" xr:uid="{00000000-0005-0000-0000-0000D1390000}"/>
    <cellStyle name="常规 3 3 15" xfId="22101" xr:uid="{00000000-0005-0000-0000-0000D2390000}"/>
    <cellStyle name="常规 3 3 15 2" xfId="22102" xr:uid="{00000000-0005-0000-0000-0000D3390000}"/>
    <cellStyle name="常规 3 3 15 2 2" xfId="22103" xr:uid="{00000000-0005-0000-0000-0000D4390000}"/>
    <cellStyle name="常规 3 3 15 2 3" xfId="22104" xr:uid="{00000000-0005-0000-0000-0000D5390000}"/>
    <cellStyle name="常规 3 3 15 3" xfId="22105" xr:uid="{00000000-0005-0000-0000-0000D6390000}"/>
    <cellStyle name="常规 3 3 15 4" xfId="22106" xr:uid="{00000000-0005-0000-0000-0000D7390000}"/>
    <cellStyle name="常规 3 3 15 5" xfId="22107" xr:uid="{00000000-0005-0000-0000-0000D8390000}"/>
    <cellStyle name="常规 3 3 16" xfId="22108" xr:uid="{00000000-0005-0000-0000-0000D9390000}"/>
    <cellStyle name="常规 3 3 16 2" xfId="22109" xr:uid="{00000000-0005-0000-0000-0000DA390000}"/>
    <cellStyle name="常规 3 3 16 2 2" xfId="22110" xr:uid="{00000000-0005-0000-0000-0000DB390000}"/>
    <cellStyle name="常规 3 3 16 2 3" xfId="22111" xr:uid="{00000000-0005-0000-0000-0000DC390000}"/>
    <cellStyle name="常规 3 3 16 3" xfId="22112" xr:uid="{00000000-0005-0000-0000-0000DD390000}"/>
    <cellStyle name="常规 3 3 16 4" xfId="22113" xr:uid="{00000000-0005-0000-0000-0000DE390000}"/>
    <cellStyle name="常规 3 3 16 5" xfId="22114" xr:uid="{00000000-0005-0000-0000-0000DF390000}"/>
    <cellStyle name="常规 3 3 17" xfId="22115" xr:uid="{00000000-0005-0000-0000-0000E0390000}"/>
    <cellStyle name="常规 3 3 17 2" xfId="22116" xr:uid="{00000000-0005-0000-0000-0000E1390000}"/>
    <cellStyle name="常规 3 3 17 2 2" xfId="22117" xr:uid="{00000000-0005-0000-0000-0000E2390000}"/>
    <cellStyle name="常规 3 3 17 2 3" xfId="22118" xr:uid="{00000000-0005-0000-0000-0000E3390000}"/>
    <cellStyle name="常规 3 3 17 3" xfId="22119" xr:uid="{00000000-0005-0000-0000-0000E4390000}"/>
    <cellStyle name="常规 3 3 17 4" xfId="22120" xr:uid="{00000000-0005-0000-0000-0000E5390000}"/>
    <cellStyle name="常规 3 3 17 5" xfId="22121" xr:uid="{00000000-0005-0000-0000-0000E6390000}"/>
    <cellStyle name="常规 3 3 18" xfId="22122" xr:uid="{00000000-0005-0000-0000-0000E7390000}"/>
    <cellStyle name="常规 3 3 18 2" xfId="22123" xr:uid="{00000000-0005-0000-0000-0000E8390000}"/>
    <cellStyle name="常规 3 3 18 2 2" xfId="22124" xr:uid="{00000000-0005-0000-0000-0000E9390000}"/>
    <cellStyle name="常规 3 3 18 2 3" xfId="22125" xr:uid="{00000000-0005-0000-0000-0000EA390000}"/>
    <cellStyle name="常规 3 3 18 3" xfId="22126" xr:uid="{00000000-0005-0000-0000-0000EB390000}"/>
    <cellStyle name="常规 3 3 18 4" xfId="22127" xr:uid="{00000000-0005-0000-0000-0000EC390000}"/>
    <cellStyle name="常规 3 3 18 5" xfId="22128" xr:uid="{00000000-0005-0000-0000-0000ED390000}"/>
    <cellStyle name="常规 3 3 19" xfId="22129" xr:uid="{00000000-0005-0000-0000-0000EE390000}"/>
    <cellStyle name="常规 3 3 19 2" xfId="22130" xr:uid="{00000000-0005-0000-0000-0000EF390000}"/>
    <cellStyle name="常规 3 3 19 2 2" xfId="22131" xr:uid="{00000000-0005-0000-0000-0000F0390000}"/>
    <cellStyle name="常规 3 3 19 2 3" xfId="22132" xr:uid="{00000000-0005-0000-0000-0000F1390000}"/>
    <cellStyle name="常规 3 3 19 3" xfId="22133" xr:uid="{00000000-0005-0000-0000-0000F2390000}"/>
    <cellStyle name="常规 3 3 19 4" xfId="22134" xr:uid="{00000000-0005-0000-0000-0000F3390000}"/>
    <cellStyle name="常规 3 3 19 5" xfId="22135" xr:uid="{00000000-0005-0000-0000-0000F4390000}"/>
    <cellStyle name="常规 3 3 2" xfId="346" xr:uid="{00000000-0005-0000-0000-0000F5390000}"/>
    <cellStyle name="常规 3 3 2 10" xfId="22136" xr:uid="{00000000-0005-0000-0000-0000F6390000}"/>
    <cellStyle name="常规 3 3 2 10 2" xfId="22137" xr:uid="{00000000-0005-0000-0000-0000F7390000}"/>
    <cellStyle name="常规 3 3 2 10 2 2" xfId="22138" xr:uid="{00000000-0005-0000-0000-0000F8390000}"/>
    <cellStyle name="常规 3 3 2 10 2 3" xfId="22139" xr:uid="{00000000-0005-0000-0000-0000F9390000}"/>
    <cellStyle name="常规 3 3 2 10 3" xfId="22140" xr:uid="{00000000-0005-0000-0000-0000FA390000}"/>
    <cellStyle name="常规 3 3 2 10 4" xfId="22141" xr:uid="{00000000-0005-0000-0000-0000FB390000}"/>
    <cellStyle name="常规 3 3 2 10 5" xfId="22142" xr:uid="{00000000-0005-0000-0000-0000FC390000}"/>
    <cellStyle name="常规 3 3 2 11" xfId="22143" xr:uid="{00000000-0005-0000-0000-0000FD390000}"/>
    <cellStyle name="常规 3 3 2 11 2" xfId="22144" xr:uid="{00000000-0005-0000-0000-0000FE390000}"/>
    <cellStyle name="常规 3 3 2 11 2 2" xfId="22145" xr:uid="{00000000-0005-0000-0000-0000FF390000}"/>
    <cellStyle name="常规 3 3 2 11 2 3" xfId="22146" xr:uid="{00000000-0005-0000-0000-0000003A0000}"/>
    <cellStyle name="常规 3 3 2 11 3" xfId="22147" xr:uid="{00000000-0005-0000-0000-0000013A0000}"/>
    <cellStyle name="常规 3 3 2 11 4" xfId="22148" xr:uid="{00000000-0005-0000-0000-0000023A0000}"/>
    <cellStyle name="常规 3 3 2 11 5" xfId="22149" xr:uid="{00000000-0005-0000-0000-0000033A0000}"/>
    <cellStyle name="常规 3 3 2 12" xfId="22150" xr:uid="{00000000-0005-0000-0000-0000043A0000}"/>
    <cellStyle name="常规 3 3 2 12 2" xfId="22151" xr:uid="{00000000-0005-0000-0000-0000053A0000}"/>
    <cellStyle name="常规 3 3 2 12 2 2" xfId="22152" xr:uid="{00000000-0005-0000-0000-0000063A0000}"/>
    <cellStyle name="常规 3 3 2 12 2 3" xfId="22153" xr:uid="{00000000-0005-0000-0000-0000073A0000}"/>
    <cellStyle name="常规 3 3 2 12 3" xfId="22154" xr:uid="{00000000-0005-0000-0000-0000083A0000}"/>
    <cellStyle name="常规 3 3 2 12 4" xfId="22155" xr:uid="{00000000-0005-0000-0000-0000093A0000}"/>
    <cellStyle name="常规 3 3 2 12 5" xfId="22156" xr:uid="{00000000-0005-0000-0000-00000A3A0000}"/>
    <cellStyle name="常规 3 3 2 13" xfId="22157" xr:uid="{00000000-0005-0000-0000-00000B3A0000}"/>
    <cellStyle name="常规 3 3 2 13 2" xfId="22158" xr:uid="{00000000-0005-0000-0000-00000C3A0000}"/>
    <cellStyle name="常规 3 3 2 13 2 2" xfId="22159" xr:uid="{00000000-0005-0000-0000-00000D3A0000}"/>
    <cellStyle name="常规 3 3 2 13 2 3" xfId="22160" xr:uid="{00000000-0005-0000-0000-00000E3A0000}"/>
    <cellStyle name="常规 3 3 2 13 3" xfId="22161" xr:uid="{00000000-0005-0000-0000-00000F3A0000}"/>
    <cellStyle name="常规 3 3 2 13 4" xfId="22162" xr:uid="{00000000-0005-0000-0000-0000103A0000}"/>
    <cellStyle name="常规 3 3 2 13 5" xfId="22163" xr:uid="{00000000-0005-0000-0000-0000113A0000}"/>
    <cellStyle name="常规 3 3 2 14" xfId="22164" xr:uid="{00000000-0005-0000-0000-0000123A0000}"/>
    <cellStyle name="常规 3 3 2 14 2" xfId="22165" xr:uid="{00000000-0005-0000-0000-0000133A0000}"/>
    <cellStyle name="常规 3 3 2 14 2 2" xfId="22166" xr:uid="{00000000-0005-0000-0000-0000143A0000}"/>
    <cellStyle name="常规 3 3 2 14 2 3" xfId="22167" xr:uid="{00000000-0005-0000-0000-0000153A0000}"/>
    <cellStyle name="常规 3 3 2 14 3" xfId="22168" xr:uid="{00000000-0005-0000-0000-0000163A0000}"/>
    <cellStyle name="常规 3 3 2 14 4" xfId="22169" xr:uid="{00000000-0005-0000-0000-0000173A0000}"/>
    <cellStyle name="常规 3 3 2 14 5" xfId="22170" xr:uid="{00000000-0005-0000-0000-0000183A0000}"/>
    <cellStyle name="常规 3 3 2 15" xfId="22171" xr:uid="{00000000-0005-0000-0000-0000193A0000}"/>
    <cellStyle name="常规 3 3 2 15 2" xfId="22172" xr:uid="{00000000-0005-0000-0000-00001A3A0000}"/>
    <cellStyle name="常规 3 3 2 15 2 2" xfId="22173" xr:uid="{00000000-0005-0000-0000-00001B3A0000}"/>
    <cellStyle name="常规 3 3 2 15 2 3" xfId="22174" xr:uid="{00000000-0005-0000-0000-00001C3A0000}"/>
    <cellStyle name="常规 3 3 2 15 3" xfId="22175" xr:uid="{00000000-0005-0000-0000-00001D3A0000}"/>
    <cellStyle name="常规 3 3 2 15 4" xfId="22176" xr:uid="{00000000-0005-0000-0000-00001E3A0000}"/>
    <cellStyle name="常规 3 3 2 15 5" xfId="22177" xr:uid="{00000000-0005-0000-0000-00001F3A0000}"/>
    <cellStyle name="常规 3 3 2 16" xfId="22178" xr:uid="{00000000-0005-0000-0000-0000203A0000}"/>
    <cellStyle name="常规 3 3 2 16 2" xfId="22179" xr:uid="{00000000-0005-0000-0000-0000213A0000}"/>
    <cellStyle name="常规 3 3 2 16 2 2" xfId="22180" xr:uid="{00000000-0005-0000-0000-0000223A0000}"/>
    <cellStyle name="常规 3 3 2 16 2 3" xfId="22181" xr:uid="{00000000-0005-0000-0000-0000233A0000}"/>
    <cellStyle name="常规 3 3 2 16 3" xfId="22182" xr:uid="{00000000-0005-0000-0000-0000243A0000}"/>
    <cellStyle name="常规 3 3 2 16 4" xfId="22183" xr:uid="{00000000-0005-0000-0000-0000253A0000}"/>
    <cellStyle name="常规 3 3 2 16 5" xfId="22184" xr:uid="{00000000-0005-0000-0000-0000263A0000}"/>
    <cellStyle name="常规 3 3 2 17" xfId="22185" xr:uid="{00000000-0005-0000-0000-0000273A0000}"/>
    <cellStyle name="常规 3 3 2 17 2" xfId="22186" xr:uid="{00000000-0005-0000-0000-0000283A0000}"/>
    <cellStyle name="常规 3 3 2 17 3" xfId="22187" xr:uid="{00000000-0005-0000-0000-0000293A0000}"/>
    <cellStyle name="常规 3 3 2 18" xfId="22188" xr:uid="{00000000-0005-0000-0000-00002A3A0000}"/>
    <cellStyle name="常规 3 3 2 19" xfId="22189" xr:uid="{00000000-0005-0000-0000-00002B3A0000}"/>
    <cellStyle name="常规 3 3 2 2" xfId="3921" xr:uid="{00000000-0005-0000-0000-00002C3A0000}"/>
    <cellStyle name="常规 3 3 2 2 2" xfId="3922" xr:uid="{00000000-0005-0000-0000-00002D3A0000}"/>
    <cellStyle name="常规 3 3 2 2 2 2" xfId="3923" xr:uid="{00000000-0005-0000-0000-00002E3A0000}"/>
    <cellStyle name="常规 3 3 2 2 2 2 2" xfId="28150" xr:uid="{00000000-0005-0000-0000-00002F3A0000}"/>
    <cellStyle name="常规 3 3 2 2 2 2 3" xfId="28149" xr:uid="{00000000-0005-0000-0000-0000303A0000}"/>
    <cellStyle name="常规 3 3 2 2 2 3" xfId="3924" xr:uid="{00000000-0005-0000-0000-0000313A0000}"/>
    <cellStyle name="常规 3 3 2 2 2 3 2" xfId="11965" xr:uid="{00000000-0005-0000-0000-0000323A0000}"/>
    <cellStyle name="常规 3 3 2 2 2 3 3" xfId="28151" xr:uid="{00000000-0005-0000-0000-0000333A0000}"/>
    <cellStyle name="常规 3 3 2 2 2 4" xfId="11964" xr:uid="{00000000-0005-0000-0000-0000343A0000}"/>
    <cellStyle name="常规 3 3 2 2 2 5" xfId="28148" xr:uid="{00000000-0005-0000-0000-0000353A0000}"/>
    <cellStyle name="常规 3 3 2 2 3" xfId="3925" xr:uid="{00000000-0005-0000-0000-0000363A0000}"/>
    <cellStyle name="常规 3 3 2 2 3 2" xfId="28153" xr:uid="{00000000-0005-0000-0000-0000373A0000}"/>
    <cellStyle name="常规 3 3 2 2 3 3" xfId="28152" xr:uid="{00000000-0005-0000-0000-0000383A0000}"/>
    <cellStyle name="常规 3 3 2 2 4" xfId="3926" xr:uid="{00000000-0005-0000-0000-0000393A0000}"/>
    <cellStyle name="常规 3 3 2 2 4 2" xfId="11966" xr:uid="{00000000-0005-0000-0000-00003A3A0000}"/>
    <cellStyle name="常规 3 3 2 2 4 2 2" xfId="28155" xr:uid="{00000000-0005-0000-0000-00003B3A0000}"/>
    <cellStyle name="常规 3 3 2 2 4 3" xfId="28154" xr:uid="{00000000-0005-0000-0000-00003C3A0000}"/>
    <cellStyle name="常规 3 3 2 2 5" xfId="11963" xr:uid="{00000000-0005-0000-0000-00003D3A0000}"/>
    <cellStyle name="常规 3 3 2 2 5 2" xfId="28156" xr:uid="{00000000-0005-0000-0000-00003E3A0000}"/>
    <cellStyle name="常规 3 3 2 2 6" xfId="28147" xr:uid="{00000000-0005-0000-0000-00003F3A0000}"/>
    <cellStyle name="常规 3 3 2 20" xfId="22190" xr:uid="{00000000-0005-0000-0000-0000403A0000}"/>
    <cellStyle name="常规 3 3 2 21" xfId="28146" xr:uid="{00000000-0005-0000-0000-0000413A0000}"/>
    <cellStyle name="常规 3 3 2 3" xfId="3927" xr:uid="{00000000-0005-0000-0000-0000423A0000}"/>
    <cellStyle name="常规 3 3 2 3 2" xfId="3928" xr:uid="{00000000-0005-0000-0000-0000433A0000}"/>
    <cellStyle name="常规 3 3 2 3 2 2" xfId="22191" xr:uid="{00000000-0005-0000-0000-0000443A0000}"/>
    <cellStyle name="常规 3 3 2 3 2 3" xfId="22192" xr:uid="{00000000-0005-0000-0000-0000453A0000}"/>
    <cellStyle name="常规 3 3 2 3 2 4" xfId="28158" xr:uid="{00000000-0005-0000-0000-0000463A0000}"/>
    <cellStyle name="常规 3 3 2 3 3" xfId="3929" xr:uid="{00000000-0005-0000-0000-0000473A0000}"/>
    <cellStyle name="常规 3 3 2 3 3 2" xfId="11968" xr:uid="{00000000-0005-0000-0000-0000483A0000}"/>
    <cellStyle name="常规 3 3 2 3 4" xfId="11967" xr:uid="{00000000-0005-0000-0000-0000493A0000}"/>
    <cellStyle name="常规 3 3 2 3 5" xfId="22193" xr:uid="{00000000-0005-0000-0000-00004A3A0000}"/>
    <cellStyle name="常规 3 3 2 3 6" xfId="28157" xr:uid="{00000000-0005-0000-0000-00004B3A0000}"/>
    <cellStyle name="常规 3 3 2 4" xfId="3930" xr:uid="{00000000-0005-0000-0000-00004C3A0000}"/>
    <cellStyle name="常规 3 3 2 4 2" xfId="3931" xr:uid="{00000000-0005-0000-0000-00004D3A0000}"/>
    <cellStyle name="常规 3 3 2 4 2 2" xfId="22194" xr:uid="{00000000-0005-0000-0000-00004E3A0000}"/>
    <cellStyle name="常规 3 3 2 4 2 3" xfId="22195" xr:uid="{00000000-0005-0000-0000-00004F3A0000}"/>
    <cellStyle name="常规 3 3 2 4 2 4" xfId="28160" xr:uid="{00000000-0005-0000-0000-0000503A0000}"/>
    <cellStyle name="常规 3 3 2 4 3" xfId="3932" xr:uid="{00000000-0005-0000-0000-0000513A0000}"/>
    <cellStyle name="常规 3 3 2 4 3 2" xfId="11970" xr:uid="{00000000-0005-0000-0000-0000523A0000}"/>
    <cellStyle name="常规 3 3 2 4 4" xfId="11969" xr:uid="{00000000-0005-0000-0000-0000533A0000}"/>
    <cellStyle name="常规 3 3 2 4 5" xfId="22196" xr:uid="{00000000-0005-0000-0000-0000543A0000}"/>
    <cellStyle name="常规 3 3 2 4 6" xfId="28159" xr:uid="{00000000-0005-0000-0000-0000553A0000}"/>
    <cellStyle name="常规 3 3 2 5" xfId="3933" xr:uid="{00000000-0005-0000-0000-0000563A0000}"/>
    <cellStyle name="常规 3 3 2 5 2" xfId="22197" xr:uid="{00000000-0005-0000-0000-0000573A0000}"/>
    <cellStyle name="常规 3 3 2 5 2 2" xfId="22198" xr:uid="{00000000-0005-0000-0000-0000583A0000}"/>
    <cellStyle name="常规 3 3 2 5 2 3" xfId="22199" xr:uid="{00000000-0005-0000-0000-0000593A0000}"/>
    <cellStyle name="常规 3 3 2 5 3" xfId="22200" xr:uid="{00000000-0005-0000-0000-00005A3A0000}"/>
    <cellStyle name="常规 3 3 2 5 4" xfId="22201" xr:uid="{00000000-0005-0000-0000-00005B3A0000}"/>
    <cellStyle name="常规 3 3 2 5 5" xfId="22202" xr:uid="{00000000-0005-0000-0000-00005C3A0000}"/>
    <cellStyle name="常规 3 3 2 5 6" xfId="28161" xr:uid="{00000000-0005-0000-0000-00005D3A0000}"/>
    <cellStyle name="常规 3 3 2 6" xfId="9612" xr:uid="{00000000-0005-0000-0000-00005E3A0000}"/>
    <cellStyle name="常规 3 3 2 6 2" xfId="22203" xr:uid="{00000000-0005-0000-0000-00005F3A0000}"/>
    <cellStyle name="常规 3 3 2 6 2 2" xfId="22204" xr:uid="{00000000-0005-0000-0000-0000603A0000}"/>
    <cellStyle name="常规 3 3 2 6 2 3" xfId="22205" xr:uid="{00000000-0005-0000-0000-0000613A0000}"/>
    <cellStyle name="常规 3 3 2 6 3" xfId="22206" xr:uid="{00000000-0005-0000-0000-0000623A0000}"/>
    <cellStyle name="常规 3 3 2 6 4" xfId="22207" xr:uid="{00000000-0005-0000-0000-0000633A0000}"/>
    <cellStyle name="常规 3 3 2 6 5" xfId="22208" xr:uid="{00000000-0005-0000-0000-0000643A0000}"/>
    <cellStyle name="常规 3 3 2 7" xfId="22209" xr:uid="{00000000-0005-0000-0000-0000653A0000}"/>
    <cellStyle name="常规 3 3 2 7 2" xfId="22210" xr:uid="{00000000-0005-0000-0000-0000663A0000}"/>
    <cellStyle name="常规 3 3 2 7 2 2" xfId="22211" xr:uid="{00000000-0005-0000-0000-0000673A0000}"/>
    <cellStyle name="常规 3 3 2 7 2 3" xfId="22212" xr:uid="{00000000-0005-0000-0000-0000683A0000}"/>
    <cellStyle name="常规 3 3 2 7 3" xfId="22213" xr:uid="{00000000-0005-0000-0000-0000693A0000}"/>
    <cellStyle name="常规 3 3 2 7 4" xfId="22214" xr:uid="{00000000-0005-0000-0000-00006A3A0000}"/>
    <cellStyle name="常规 3 3 2 7 5" xfId="22215" xr:uid="{00000000-0005-0000-0000-00006B3A0000}"/>
    <cellStyle name="常规 3 3 2 8" xfId="22216" xr:uid="{00000000-0005-0000-0000-00006C3A0000}"/>
    <cellStyle name="常规 3 3 2 8 2" xfId="22217" xr:uid="{00000000-0005-0000-0000-00006D3A0000}"/>
    <cellStyle name="常规 3 3 2 8 2 2" xfId="22218" xr:uid="{00000000-0005-0000-0000-00006E3A0000}"/>
    <cellStyle name="常规 3 3 2 8 2 3" xfId="22219" xr:uid="{00000000-0005-0000-0000-00006F3A0000}"/>
    <cellStyle name="常规 3 3 2 8 3" xfId="22220" xr:uid="{00000000-0005-0000-0000-0000703A0000}"/>
    <cellStyle name="常规 3 3 2 8 4" xfId="22221" xr:uid="{00000000-0005-0000-0000-0000713A0000}"/>
    <cellStyle name="常规 3 3 2 8 5" xfId="22222" xr:uid="{00000000-0005-0000-0000-0000723A0000}"/>
    <cellStyle name="常规 3 3 2 9" xfId="22223" xr:uid="{00000000-0005-0000-0000-0000733A0000}"/>
    <cellStyle name="常规 3 3 2 9 2" xfId="22224" xr:uid="{00000000-0005-0000-0000-0000743A0000}"/>
    <cellStyle name="常规 3 3 2 9 2 2" xfId="22225" xr:uid="{00000000-0005-0000-0000-0000753A0000}"/>
    <cellStyle name="常规 3 3 2 9 2 3" xfId="22226" xr:uid="{00000000-0005-0000-0000-0000763A0000}"/>
    <cellStyle name="常规 3 3 2 9 3" xfId="22227" xr:uid="{00000000-0005-0000-0000-0000773A0000}"/>
    <cellStyle name="常规 3 3 2 9 4" xfId="22228" xr:uid="{00000000-0005-0000-0000-0000783A0000}"/>
    <cellStyle name="常规 3 3 2 9 5" xfId="22229" xr:uid="{00000000-0005-0000-0000-0000793A0000}"/>
    <cellStyle name="常规 3 3 2_06烟台" xfId="22230" xr:uid="{00000000-0005-0000-0000-00007A3A0000}"/>
    <cellStyle name="常规 3 3 20" xfId="22231" xr:uid="{00000000-0005-0000-0000-00007B3A0000}"/>
    <cellStyle name="常规 3 3 20 2" xfId="22232" xr:uid="{00000000-0005-0000-0000-00007C3A0000}"/>
    <cellStyle name="常规 3 3 20 2 2" xfId="22233" xr:uid="{00000000-0005-0000-0000-00007D3A0000}"/>
    <cellStyle name="常规 3 3 20 2 3" xfId="22234" xr:uid="{00000000-0005-0000-0000-00007E3A0000}"/>
    <cellStyle name="常规 3 3 20 3" xfId="22235" xr:uid="{00000000-0005-0000-0000-00007F3A0000}"/>
    <cellStyle name="常规 3 3 20 4" xfId="22236" xr:uid="{00000000-0005-0000-0000-0000803A0000}"/>
    <cellStyle name="常规 3 3 20 5" xfId="22237" xr:uid="{00000000-0005-0000-0000-0000813A0000}"/>
    <cellStyle name="常规 3 3 21" xfId="22238" xr:uid="{00000000-0005-0000-0000-0000823A0000}"/>
    <cellStyle name="常规 3 3 21 2" xfId="22239" xr:uid="{00000000-0005-0000-0000-0000833A0000}"/>
    <cellStyle name="常规 3 3 21 2 2" xfId="22240" xr:uid="{00000000-0005-0000-0000-0000843A0000}"/>
    <cellStyle name="常规 3 3 21 2 3" xfId="22241" xr:uid="{00000000-0005-0000-0000-0000853A0000}"/>
    <cellStyle name="常规 3 3 21 3" xfId="22242" xr:uid="{00000000-0005-0000-0000-0000863A0000}"/>
    <cellStyle name="常规 3 3 21 4" xfId="22243" xr:uid="{00000000-0005-0000-0000-0000873A0000}"/>
    <cellStyle name="常规 3 3 21 5" xfId="22244" xr:uid="{00000000-0005-0000-0000-0000883A0000}"/>
    <cellStyle name="常规 3 3 22" xfId="22245" xr:uid="{00000000-0005-0000-0000-0000893A0000}"/>
    <cellStyle name="常规 3 3 22 2" xfId="22246" xr:uid="{00000000-0005-0000-0000-00008A3A0000}"/>
    <cellStyle name="常规 3 3 22 2 2" xfId="22247" xr:uid="{00000000-0005-0000-0000-00008B3A0000}"/>
    <cellStyle name="常规 3 3 22 2 3" xfId="22248" xr:uid="{00000000-0005-0000-0000-00008C3A0000}"/>
    <cellStyle name="常规 3 3 22 3" xfId="22249" xr:uid="{00000000-0005-0000-0000-00008D3A0000}"/>
    <cellStyle name="常规 3 3 22 4" xfId="22250" xr:uid="{00000000-0005-0000-0000-00008E3A0000}"/>
    <cellStyle name="常规 3 3 22 5" xfId="22251" xr:uid="{00000000-0005-0000-0000-00008F3A0000}"/>
    <cellStyle name="常规 3 3 23" xfId="22252" xr:uid="{00000000-0005-0000-0000-0000903A0000}"/>
    <cellStyle name="常规 3 3 23 2" xfId="22253" xr:uid="{00000000-0005-0000-0000-0000913A0000}"/>
    <cellStyle name="常规 3 3 23 2 2" xfId="22254" xr:uid="{00000000-0005-0000-0000-0000923A0000}"/>
    <cellStyle name="常规 3 3 23 2 3" xfId="22255" xr:uid="{00000000-0005-0000-0000-0000933A0000}"/>
    <cellStyle name="常规 3 3 23 3" xfId="22256" xr:uid="{00000000-0005-0000-0000-0000943A0000}"/>
    <cellStyle name="常规 3 3 23 4" xfId="22257" xr:uid="{00000000-0005-0000-0000-0000953A0000}"/>
    <cellStyle name="常规 3 3 23 5" xfId="22258" xr:uid="{00000000-0005-0000-0000-0000963A0000}"/>
    <cellStyle name="常规 3 3 24" xfId="22259" xr:uid="{00000000-0005-0000-0000-0000973A0000}"/>
    <cellStyle name="常规 3 3 24 2" xfId="22260" xr:uid="{00000000-0005-0000-0000-0000983A0000}"/>
    <cellStyle name="常规 3 3 24 2 2" xfId="22261" xr:uid="{00000000-0005-0000-0000-0000993A0000}"/>
    <cellStyle name="常规 3 3 24 2 3" xfId="22262" xr:uid="{00000000-0005-0000-0000-00009A3A0000}"/>
    <cellStyle name="常规 3 3 24 3" xfId="22263" xr:uid="{00000000-0005-0000-0000-00009B3A0000}"/>
    <cellStyle name="常规 3 3 24 4" xfId="22264" xr:uid="{00000000-0005-0000-0000-00009C3A0000}"/>
    <cellStyle name="常规 3 3 24 5" xfId="22265" xr:uid="{00000000-0005-0000-0000-00009D3A0000}"/>
    <cellStyle name="常规 3 3 25" xfId="22266" xr:uid="{00000000-0005-0000-0000-00009E3A0000}"/>
    <cellStyle name="常规 3 3 25 2" xfId="22267" xr:uid="{00000000-0005-0000-0000-00009F3A0000}"/>
    <cellStyle name="常规 3 3 25 2 2" xfId="22268" xr:uid="{00000000-0005-0000-0000-0000A03A0000}"/>
    <cellStyle name="常规 3 3 25 2 3" xfId="22269" xr:uid="{00000000-0005-0000-0000-0000A13A0000}"/>
    <cellStyle name="常规 3 3 25 3" xfId="22270" xr:uid="{00000000-0005-0000-0000-0000A23A0000}"/>
    <cellStyle name="常规 3 3 25 4" xfId="22271" xr:uid="{00000000-0005-0000-0000-0000A33A0000}"/>
    <cellStyle name="常规 3 3 25 5" xfId="22272" xr:uid="{00000000-0005-0000-0000-0000A43A0000}"/>
    <cellStyle name="常规 3 3 26" xfId="22273" xr:uid="{00000000-0005-0000-0000-0000A53A0000}"/>
    <cellStyle name="常规 3 3 26 2" xfId="22274" xr:uid="{00000000-0005-0000-0000-0000A63A0000}"/>
    <cellStyle name="常规 3 3 26 2 2" xfId="22275" xr:uid="{00000000-0005-0000-0000-0000A73A0000}"/>
    <cellStyle name="常规 3 3 26 2 3" xfId="22276" xr:uid="{00000000-0005-0000-0000-0000A83A0000}"/>
    <cellStyle name="常规 3 3 26 3" xfId="22277" xr:uid="{00000000-0005-0000-0000-0000A93A0000}"/>
    <cellStyle name="常规 3 3 26 4" xfId="22278" xr:uid="{00000000-0005-0000-0000-0000AA3A0000}"/>
    <cellStyle name="常规 3 3 26 5" xfId="22279" xr:uid="{00000000-0005-0000-0000-0000AB3A0000}"/>
    <cellStyle name="常规 3 3 27" xfId="22280" xr:uid="{00000000-0005-0000-0000-0000AC3A0000}"/>
    <cellStyle name="常规 3 3 27 2" xfId="22281" xr:uid="{00000000-0005-0000-0000-0000AD3A0000}"/>
    <cellStyle name="常规 3 3 27 2 2" xfId="22282" xr:uid="{00000000-0005-0000-0000-0000AE3A0000}"/>
    <cellStyle name="常规 3 3 27 2 3" xfId="22283" xr:uid="{00000000-0005-0000-0000-0000AF3A0000}"/>
    <cellStyle name="常规 3 3 27 3" xfId="22284" xr:uid="{00000000-0005-0000-0000-0000B03A0000}"/>
    <cellStyle name="常规 3 3 27 4" xfId="22285" xr:uid="{00000000-0005-0000-0000-0000B13A0000}"/>
    <cellStyle name="常规 3 3 27 5" xfId="22286" xr:uid="{00000000-0005-0000-0000-0000B23A0000}"/>
    <cellStyle name="常规 3 3 28" xfId="22287" xr:uid="{00000000-0005-0000-0000-0000B33A0000}"/>
    <cellStyle name="常规 3 3 28 2" xfId="22288" xr:uid="{00000000-0005-0000-0000-0000B43A0000}"/>
    <cellStyle name="常规 3 3 28 2 2" xfId="22289" xr:uid="{00000000-0005-0000-0000-0000B53A0000}"/>
    <cellStyle name="常规 3 3 28 2 3" xfId="22290" xr:uid="{00000000-0005-0000-0000-0000B63A0000}"/>
    <cellStyle name="常规 3 3 28 3" xfId="22291" xr:uid="{00000000-0005-0000-0000-0000B73A0000}"/>
    <cellStyle name="常规 3 3 28 4" xfId="22292" xr:uid="{00000000-0005-0000-0000-0000B83A0000}"/>
    <cellStyle name="常规 3 3 28 5" xfId="22293" xr:uid="{00000000-0005-0000-0000-0000B93A0000}"/>
    <cellStyle name="常规 3 3 29" xfId="22294" xr:uid="{00000000-0005-0000-0000-0000BA3A0000}"/>
    <cellStyle name="常规 3 3 29 2" xfId="22295" xr:uid="{00000000-0005-0000-0000-0000BB3A0000}"/>
    <cellStyle name="常规 3 3 29 2 2" xfId="22296" xr:uid="{00000000-0005-0000-0000-0000BC3A0000}"/>
    <cellStyle name="常规 3 3 29 2 3" xfId="22297" xr:uid="{00000000-0005-0000-0000-0000BD3A0000}"/>
    <cellStyle name="常规 3 3 29 3" xfId="22298" xr:uid="{00000000-0005-0000-0000-0000BE3A0000}"/>
    <cellStyle name="常规 3 3 29 4" xfId="22299" xr:uid="{00000000-0005-0000-0000-0000BF3A0000}"/>
    <cellStyle name="常规 3 3 29 5" xfId="22300" xr:uid="{00000000-0005-0000-0000-0000C03A0000}"/>
    <cellStyle name="常规 3 3 3" xfId="555" xr:uid="{00000000-0005-0000-0000-0000C13A0000}"/>
    <cellStyle name="常规 3 3 3 2" xfId="3934" xr:uid="{00000000-0005-0000-0000-0000C23A0000}"/>
    <cellStyle name="常规 3 3 3 2 2" xfId="3935" xr:uid="{00000000-0005-0000-0000-0000C33A0000}"/>
    <cellStyle name="常规 3 3 3 2 2 2" xfId="28165" xr:uid="{00000000-0005-0000-0000-0000C43A0000}"/>
    <cellStyle name="常规 3 3 3 2 2 3" xfId="28164" xr:uid="{00000000-0005-0000-0000-0000C53A0000}"/>
    <cellStyle name="常规 3 3 3 2 3" xfId="3936" xr:uid="{00000000-0005-0000-0000-0000C63A0000}"/>
    <cellStyle name="常规 3 3 3 2 3 2" xfId="11972" xr:uid="{00000000-0005-0000-0000-0000C73A0000}"/>
    <cellStyle name="常规 3 3 3 2 3 3" xfId="28166" xr:uid="{00000000-0005-0000-0000-0000C83A0000}"/>
    <cellStyle name="常规 3 3 3 2 4" xfId="11971" xr:uid="{00000000-0005-0000-0000-0000C93A0000}"/>
    <cellStyle name="常规 3 3 3 2 5" xfId="28163" xr:uid="{00000000-0005-0000-0000-0000CA3A0000}"/>
    <cellStyle name="常规 3 3 3 3" xfId="3937" xr:uid="{00000000-0005-0000-0000-0000CB3A0000}"/>
    <cellStyle name="常规 3 3 3 3 2" xfId="28168" xr:uid="{00000000-0005-0000-0000-0000CC3A0000}"/>
    <cellStyle name="常规 3 3 3 3 3" xfId="28167" xr:uid="{00000000-0005-0000-0000-0000CD3A0000}"/>
    <cellStyle name="常规 3 3 3 4" xfId="3938" xr:uid="{00000000-0005-0000-0000-0000CE3A0000}"/>
    <cellStyle name="常规 3 3 3 4 2" xfId="11973" xr:uid="{00000000-0005-0000-0000-0000CF3A0000}"/>
    <cellStyle name="常规 3 3 3 4 2 2" xfId="28170" xr:uid="{00000000-0005-0000-0000-0000D03A0000}"/>
    <cellStyle name="常规 3 3 3 4 3" xfId="28169" xr:uid="{00000000-0005-0000-0000-0000D13A0000}"/>
    <cellStyle name="常规 3 3 3 5" xfId="22301" xr:uid="{00000000-0005-0000-0000-0000D23A0000}"/>
    <cellStyle name="常规 3 3 3 5 2" xfId="28171" xr:uid="{00000000-0005-0000-0000-0000D33A0000}"/>
    <cellStyle name="常规 3 3 3 6" xfId="28162" xr:uid="{00000000-0005-0000-0000-0000D43A0000}"/>
    <cellStyle name="常规 3 3 30" xfId="22302" xr:uid="{00000000-0005-0000-0000-0000D53A0000}"/>
    <cellStyle name="常规 3 3 30 2" xfId="22303" xr:uid="{00000000-0005-0000-0000-0000D63A0000}"/>
    <cellStyle name="常规 3 3 30 3" xfId="22304" xr:uid="{00000000-0005-0000-0000-0000D73A0000}"/>
    <cellStyle name="常规 3 3 31" xfId="22305" xr:uid="{00000000-0005-0000-0000-0000D83A0000}"/>
    <cellStyle name="常规 3 3 32" xfId="22306" xr:uid="{00000000-0005-0000-0000-0000D93A0000}"/>
    <cellStyle name="常规 3 3 33" xfId="22307" xr:uid="{00000000-0005-0000-0000-0000DA3A0000}"/>
    <cellStyle name="常规 3 3 34" xfId="27462" xr:uid="{00000000-0005-0000-0000-0000DB3A0000}"/>
    <cellStyle name="常规 3 3 35" xfId="27611" xr:uid="{00000000-0005-0000-0000-0000DC3A0000}"/>
    <cellStyle name="常规 3 3 36" xfId="27359" xr:uid="{00000000-0005-0000-0000-0000DD3A0000}"/>
    <cellStyle name="常规 3 3 37" xfId="27615" xr:uid="{00000000-0005-0000-0000-0000DE3A0000}"/>
    <cellStyle name="常规 3 3 38" xfId="27368" xr:uid="{00000000-0005-0000-0000-0000DF3A0000}"/>
    <cellStyle name="常规 3 3 39" xfId="27620" xr:uid="{00000000-0005-0000-0000-0000E03A0000}"/>
    <cellStyle name="常规 3 3 4" xfId="3939" xr:uid="{00000000-0005-0000-0000-0000E13A0000}"/>
    <cellStyle name="常规 3 3 4 2" xfId="3940" xr:uid="{00000000-0005-0000-0000-0000E23A0000}"/>
    <cellStyle name="常规 3 3 4 2 2" xfId="22308" xr:uid="{00000000-0005-0000-0000-0000E33A0000}"/>
    <cellStyle name="常规 3 3 4 2 3" xfId="22309" xr:uid="{00000000-0005-0000-0000-0000E43A0000}"/>
    <cellStyle name="常规 3 3 4 2 4" xfId="28173" xr:uid="{00000000-0005-0000-0000-0000E53A0000}"/>
    <cellStyle name="常规 3 3 4 3" xfId="3941" xr:uid="{00000000-0005-0000-0000-0000E63A0000}"/>
    <cellStyle name="常规 3 3 4 3 2" xfId="11975" xr:uid="{00000000-0005-0000-0000-0000E73A0000}"/>
    <cellStyle name="常规 3 3 4 4" xfId="11974" xr:uid="{00000000-0005-0000-0000-0000E83A0000}"/>
    <cellStyle name="常规 3 3 4 5" xfId="22310" xr:uid="{00000000-0005-0000-0000-0000E93A0000}"/>
    <cellStyle name="常规 3 3 4 6" xfId="28172" xr:uid="{00000000-0005-0000-0000-0000EA3A0000}"/>
    <cellStyle name="常规 3 3 40" xfId="27376" xr:uid="{00000000-0005-0000-0000-0000EB3A0000}"/>
    <cellStyle name="常规 3 3 41" xfId="27622" xr:uid="{00000000-0005-0000-0000-0000EC3A0000}"/>
    <cellStyle name="常规 3 3 42" xfId="27382" xr:uid="{00000000-0005-0000-0000-0000ED3A0000}"/>
    <cellStyle name="常规 3 3 43" xfId="27624" xr:uid="{00000000-0005-0000-0000-0000EE3A0000}"/>
    <cellStyle name="常规 3 3 44" xfId="28145" xr:uid="{00000000-0005-0000-0000-0000EF3A0000}"/>
    <cellStyle name="常规 3 3 5" xfId="3942" xr:uid="{00000000-0005-0000-0000-0000F03A0000}"/>
    <cellStyle name="常规 3 3 5 2" xfId="3943" xr:uid="{00000000-0005-0000-0000-0000F13A0000}"/>
    <cellStyle name="常规 3 3 5 2 2" xfId="22311" xr:uid="{00000000-0005-0000-0000-0000F23A0000}"/>
    <cellStyle name="常规 3 3 5 2 3" xfId="22312" xr:uid="{00000000-0005-0000-0000-0000F33A0000}"/>
    <cellStyle name="常规 3 3 5 2 4" xfId="28175" xr:uid="{00000000-0005-0000-0000-0000F43A0000}"/>
    <cellStyle name="常规 3 3 5 3" xfId="3944" xr:uid="{00000000-0005-0000-0000-0000F53A0000}"/>
    <cellStyle name="常规 3 3 5 3 2" xfId="11977" xr:uid="{00000000-0005-0000-0000-0000F63A0000}"/>
    <cellStyle name="常规 3 3 5 4" xfId="11976" xr:uid="{00000000-0005-0000-0000-0000F73A0000}"/>
    <cellStyle name="常规 3 3 5 5" xfId="22313" xr:uid="{00000000-0005-0000-0000-0000F83A0000}"/>
    <cellStyle name="常规 3 3 5 6" xfId="28174" xr:uid="{00000000-0005-0000-0000-0000F93A0000}"/>
    <cellStyle name="常规 3 3 6" xfId="3945" xr:uid="{00000000-0005-0000-0000-0000FA3A0000}"/>
    <cellStyle name="常规 3 3 6 2" xfId="22314" xr:uid="{00000000-0005-0000-0000-0000FB3A0000}"/>
    <cellStyle name="常规 3 3 6 2 2" xfId="22315" xr:uid="{00000000-0005-0000-0000-0000FC3A0000}"/>
    <cellStyle name="常规 3 3 6 2 3" xfId="22316" xr:uid="{00000000-0005-0000-0000-0000FD3A0000}"/>
    <cellStyle name="常规 3 3 6 3" xfId="22317" xr:uid="{00000000-0005-0000-0000-0000FE3A0000}"/>
    <cellStyle name="常规 3 3 6 4" xfId="22318" xr:uid="{00000000-0005-0000-0000-0000FF3A0000}"/>
    <cellStyle name="常规 3 3 6 5" xfId="22319" xr:uid="{00000000-0005-0000-0000-0000003B0000}"/>
    <cellStyle name="常规 3 3 6 6" xfId="28176" xr:uid="{00000000-0005-0000-0000-0000013B0000}"/>
    <cellStyle name="常规 3 3 7" xfId="7859" xr:uid="{00000000-0005-0000-0000-0000023B0000}"/>
    <cellStyle name="常规 3 3 7 2" xfId="22320" xr:uid="{00000000-0005-0000-0000-0000033B0000}"/>
    <cellStyle name="常规 3 3 7 2 2" xfId="22321" xr:uid="{00000000-0005-0000-0000-0000043B0000}"/>
    <cellStyle name="常规 3 3 7 2 3" xfId="22322" xr:uid="{00000000-0005-0000-0000-0000053B0000}"/>
    <cellStyle name="常规 3 3 7 3" xfId="22323" xr:uid="{00000000-0005-0000-0000-0000063B0000}"/>
    <cellStyle name="常规 3 3 7 4" xfId="22324" xr:uid="{00000000-0005-0000-0000-0000073B0000}"/>
    <cellStyle name="常规 3 3 7 5" xfId="22325" xr:uid="{00000000-0005-0000-0000-0000083B0000}"/>
    <cellStyle name="常规 3 3 8" xfId="22326" xr:uid="{00000000-0005-0000-0000-0000093B0000}"/>
    <cellStyle name="常规 3 3 8 2" xfId="22327" xr:uid="{00000000-0005-0000-0000-00000A3B0000}"/>
    <cellStyle name="常规 3 3 8 2 2" xfId="22328" xr:uid="{00000000-0005-0000-0000-00000B3B0000}"/>
    <cellStyle name="常规 3 3 8 2 3" xfId="22329" xr:uid="{00000000-0005-0000-0000-00000C3B0000}"/>
    <cellStyle name="常规 3 3 8 3" xfId="22330" xr:uid="{00000000-0005-0000-0000-00000D3B0000}"/>
    <cellStyle name="常规 3 3 8 4" xfId="22331" xr:uid="{00000000-0005-0000-0000-00000E3B0000}"/>
    <cellStyle name="常规 3 3 8 5" xfId="22332" xr:uid="{00000000-0005-0000-0000-00000F3B0000}"/>
    <cellStyle name="常规 3 3 9" xfId="22333" xr:uid="{00000000-0005-0000-0000-0000103B0000}"/>
    <cellStyle name="常规 3 3 9 2" xfId="22334" xr:uid="{00000000-0005-0000-0000-0000113B0000}"/>
    <cellStyle name="常规 3 3 9 2 2" xfId="22335" xr:uid="{00000000-0005-0000-0000-0000123B0000}"/>
    <cellStyle name="常规 3 3 9 2 3" xfId="22336" xr:uid="{00000000-0005-0000-0000-0000133B0000}"/>
    <cellStyle name="常规 3 3 9 3" xfId="22337" xr:uid="{00000000-0005-0000-0000-0000143B0000}"/>
    <cellStyle name="常规 3 3 9 4" xfId="22338" xr:uid="{00000000-0005-0000-0000-0000153B0000}"/>
    <cellStyle name="常规 3 3 9 5" xfId="22339" xr:uid="{00000000-0005-0000-0000-0000163B0000}"/>
    <cellStyle name="常规 3 3_06烟台" xfId="22340" xr:uid="{00000000-0005-0000-0000-0000173B0000}"/>
    <cellStyle name="常规 3 30" xfId="22341" xr:uid="{00000000-0005-0000-0000-0000183B0000}"/>
    <cellStyle name="常规 3 30 2" xfId="22342" xr:uid="{00000000-0005-0000-0000-0000193B0000}"/>
    <cellStyle name="常规 3 30 2 2" xfId="22343" xr:uid="{00000000-0005-0000-0000-00001A3B0000}"/>
    <cellStyle name="常规 3 30 2 3" xfId="22344" xr:uid="{00000000-0005-0000-0000-00001B3B0000}"/>
    <cellStyle name="常规 3 30 3" xfId="22345" xr:uid="{00000000-0005-0000-0000-00001C3B0000}"/>
    <cellStyle name="常规 3 30 4" xfId="22346" xr:uid="{00000000-0005-0000-0000-00001D3B0000}"/>
    <cellStyle name="常规 3 30 5" xfId="22347" xr:uid="{00000000-0005-0000-0000-00001E3B0000}"/>
    <cellStyle name="常规 3 31" xfId="22348" xr:uid="{00000000-0005-0000-0000-00001F3B0000}"/>
    <cellStyle name="常规 3 31 2" xfId="22349" xr:uid="{00000000-0005-0000-0000-0000203B0000}"/>
    <cellStyle name="常规 3 31 2 2" xfId="22350" xr:uid="{00000000-0005-0000-0000-0000213B0000}"/>
    <cellStyle name="常规 3 31 2 3" xfId="22351" xr:uid="{00000000-0005-0000-0000-0000223B0000}"/>
    <cellStyle name="常规 3 31 3" xfId="22352" xr:uid="{00000000-0005-0000-0000-0000233B0000}"/>
    <cellStyle name="常规 3 31 4" xfId="22353" xr:uid="{00000000-0005-0000-0000-0000243B0000}"/>
    <cellStyle name="常规 3 31 5" xfId="22354" xr:uid="{00000000-0005-0000-0000-0000253B0000}"/>
    <cellStyle name="常规 3 32" xfId="22355" xr:uid="{00000000-0005-0000-0000-0000263B0000}"/>
    <cellStyle name="常规 3 32 2" xfId="22356" xr:uid="{00000000-0005-0000-0000-0000273B0000}"/>
    <cellStyle name="常规 3 32 2 2" xfId="22357" xr:uid="{00000000-0005-0000-0000-0000283B0000}"/>
    <cellStyle name="常规 3 32 2 3" xfId="22358" xr:uid="{00000000-0005-0000-0000-0000293B0000}"/>
    <cellStyle name="常规 3 32 3" xfId="22359" xr:uid="{00000000-0005-0000-0000-00002A3B0000}"/>
    <cellStyle name="常规 3 32 4" xfId="22360" xr:uid="{00000000-0005-0000-0000-00002B3B0000}"/>
    <cellStyle name="常规 3 32 5" xfId="22361" xr:uid="{00000000-0005-0000-0000-00002C3B0000}"/>
    <cellStyle name="常规 3 33" xfId="22362" xr:uid="{00000000-0005-0000-0000-00002D3B0000}"/>
    <cellStyle name="常规 3 33 2" xfId="22363" xr:uid="{00000000-0005-0000-0000-00002E3B0000}"/>
    <cellStyle name="常规 3 33 2 2" xfId="22364" xr:uid="{00000000-0005-0000-0000-00002F3B0000}"/>
    <cellStyle name="常规 3 33 2 3" xfId="22365" xr:uid="{00000000-0005-0000-0000-0000303B0000}"/>
    <cellStyle name="常规 3 33 3" xfId="22366" xr:uid="{00000000-0005-0000-0000-0000313B0000}"/>
    <cellStyle name="常规 3 33 4" xfId="22367" xr:uid="{00000000-0005-0000-0000-0000323B0000}"/>
    <cellStyle name="常规 3 33 5" xfId="22368" xr:uid="{00000000-0005-0000-0000-0000333B0000}"/>
    <cellStyle name="常规 3 34" xfId="22369" xr:uid="{00000000-0005-0000-0000-0000343B0000}"/>
    <cellStyle name="常规 3 34 2" xfId="22370" xr:uid="{00000000-0005-0000-0000-0000353B0000}"/>
    <cellStyle name="常规 3 34 2 2" xfId="22371" xr:uid="{00000000-0005-0000-0000-0000363B0000}"/>
    <cellStyle name="常规 3 34 2 3" xfId="22372" xr:uid="{00000000-0005-0000-0000-0000373B0000}"/>
    <cellStyle name="常规 3 34 3" xfId="22373" xr:uid="{00000000-0005-0000-0000-0000383B0000}"/>
    <cellStyle name="常规 3 34 4" xfId="22374" xr:uid="{00000000-0005-0000-0000-0000393B0000}"/>
    <cellStyle name="常规 3 34 5" xfId="22375" xr:uid="{00000000-0005-0000-0000-00003A3B0000}"/>
    <cellStyle name="常规 3 35" xfId="22376" xr:uid="{00000000-0005-0000-0000-00003B3B0000}"/>
    <cellStyle name="常规 3 35 2" xfId="22377" xr:uid="{00000000-0005-0000-0000-00003C3B0000}"/>
    <cellStyle name="常规 3 35 2 2" xfId="22378" xr:uid="{00000000-0005-0000-0000-00003D3B0000}"/>
    <cellStyle name="常规 3 35 2 3" xfId="22379" xr:uid="{00000000-0005-0000-0000-00003E3B0000}"/>
    <cellStyle name="常规 3 35 3" xfId="22380" xr:uid="{00000000-0005-0000-0000-00003F3B0000}"/>
    <cellStyle name="常规 3 35 4" xfId="22381" xr:uid="{00000000-0005-0000-0000-0000403B0000}"/>
    <cellStyle name="常规 3 35 5" xfId="22382" xr:uid="{00000000-0005-0000-0000-0000413B0000}"/>
    <cellStyle name="常规 3 36" xfId="22383" xr:uid="{00000000-0005-0000-0000-0000423B0000}"/>
    <cellStyle name="常规 3 36 2" xfId="22384" xr:uid="{00000000-0005-0000-0000-0000433B0000}"/>
    <cellStyle name="常规 3 36 2 2" xfId="22385" xr:uid="{00000000-0005-0000-0000-0000443B0000}"/>
    <cellStyle name="常规 3 36 2 3" xfId="22386" xr:uid="{00000000-0005-0000-0000-0000453B0000}"/>
    <cellStyle name="常规 3 36 3" xfId="22387" xr:uid="{00000000-0005-0000-0000-0000463B0000}"/>
    <cellStyle name="常规 3 36 4" xfId="22388" xr:uid="{00000000-0005-0000-0000-0000473B0000}"/>
    <cellStyle name="常规 3 36 5" xfId="22389" xr:uid="{00000000-0005-0000-0000-0000483B0000}"/>
    <cellStyle name="常规 3 37" xfId="22390" xr:uid="{00000000-0005-0000-0000-0000493B0000}"/>
    <cellStyle name="常规 3 37 2" xfId="22391" xr:uid="{00000000-0005-0000-0000-00004A3B0000}"/>
    <cellStyle name="常规 3 37 2 2" xfId="22392" xr:uid="{00000000-0005-0000-0000-00004B3B0000}"/>
    <cellStyle name="常规 3 37 2 3" xfId="22393" xr:uid="{00000000-0005-0000-0000-00004C3B0000}"/>
    <cellStyle name="常规 3 37 3" xfId="22394" xr:uid="{00000000-0005-0000-0000-00004D3B0000}"/>
    <cellStyle name="常规 3 37 4" xfId="22395" xr:uid="{00000000-0005-0000-0000-00004E3B0000}"/>
    <cellStyle name="常规 3 37 5" xfId="22396" xr:uid="{00000000-0005-0000-0000-00004F3B0000}"/>
    <cellStyle name="常规 3 38" xfId="22397" xr:uid="{00000000-0005-0000-0000-0000503B0000}"/>
    <cellStyle name="常规 3 38 2" xfId="22398" xr:uid="{00000000-0005-0000-0000-0000513B0000}"/>
    <cellStyle name="常规 3 38 2 2" xfId="22399" xr:uid="{00000000-0005-0000-0000-0000523B0000}"/>
    <cellStyle name="常规 3 38 2 3" xfId="22400" xr:uid="{00000000-0005-0000-0000-0000533B0000}"/>
    <cellStyle name="常规 3 38 3" xfId="22401" xr:uid="{00000000-0005-0000-0000-0000543B0000}"/>
    <cellStyle name="常规 3 38 4" xfId="22402" xr:uid="{00000000-0005-0000-0000-0000553B0000}"/>
    <cellStyle name="常规 3 38 5" xfId="22403" xr:uid="{00000000-0005-0000-0000-0000563B0000}"/>
    <cellStyle name="常规 3 39" xfId="22404" xr:uid="{00000000-0005-0000-0000-0000573B0000}"/>
    <cellStyle name="常规 3 39 2" xfId="22405" xr:uid="{00000000-0005-0000-0000-0000583B0000}"/>
    <cellStyle name="常规 3 39 2 2" xfId="22406" xr:uid="{00000000-0005-0000-0000-0000593B0000}"/>
    <cellStyle name="常规 3 39 2 3" xfId="22407" xr:uid="{00000000-0005-0000-0000-00005A3B0000}"/>
    <cellStyle name="常规 3 39 3" xfId="22408" xr:uid="{00000000-0005-0000-0000-00005B3B0000}"/>
    <cellStyle name="常规 3 39 4" xfId="22409" xr:uid="{00000000-0005-0000-0000-00005C3B0000}"/>
    <cellStyle name="常规 3 39 5" xfId="22410" xr:uid="{00000000-0005-0000-0000-00005D3B0000}"/>
    <cellStyle name="常规 3 4" xfId="137" xr:uid="{00000000-0005-0000-0000-00005E3B0000}"/>
    <cellStyle name="常规 3 4 10" xfId="22411" xr:uid="{00000000-0005-0000-0000-00005F3B0000}"/>
    <cellStyle name="常规 3 4 10 2" xfId="22412" xr:uid="{00000000-0005-0000-0000-0000603B0000}"/>
    <cellStyle name="常规 3 4 10 2 2" xfId="22413" xr:uid="{00000000-0005-0000-0000-0000613B0000}"/>
    <cellStyle name="常规 3 4 10 2 3" xfId="22414" xr:uid="{00000000-0005-0000-0000-0000623B0000}"/>
    <cellStyle name="常规 3 4 10 3" xfId="22415" xr:uid="{00000000-0005-0000-0000-0000633B0000}"/>
    <cellStyle name="常规 3 4 10 4" xfId="22416" xr:uid="{00000000-0005-0000-0000-0000643B0000}"/>
    <cellStyle name="常规 3 4 10 5" xfId="22417" xr:uid="{00000000-0005-0000-0000-0000653B0000}"/>
    <cellStyle name="常规 3 4 11" xfId="22418" xr:uid="{00000000-0005-0000-0000-0000663B0000}"/>
    <cellStyle name="常规 3 4 11 2" xfId="22419" xr:uid="{00000000-0005-0000-0000-0000673B0000}"/>
    <cellStyle name="常规 3 4 11 2 2" xfId="22420" xr:uid="{00000000-0005-0000-0000-0000683B0000}"/>
    <cellStyle name="常规 3 4 11 2 3" xfId="22421" xr:uid="{00000000-0005-0000-0000-0000693B0000}"/>
    <cellStyle name="常规 3 4 11 3" xfId="22422" xr:uid="{00000000-0005-0000-0000-00006A3B0000}"/>
    <cellStyle name="常规 3 4 11 4" xfId="22423" xr:uid="{00000000-0005-0000-0000-00006B3B0000}"/>
    <cellStyle name="常规 3 4 11 5" xfId="22424" xr:uid="{00000000-0005-0000-0000-00006C3B0000}"/>
    <cellStyle name="常规 3 4 12" xfId="22425" xr:uid="{00000000-0005-0000-0000-00006D3B0000}"/>
    <cellStyle name="常规 3 4 12 2" xfId="22426" xr:uid="{00000000-0005-0000-0000-00006E3B0000}"/>
    <cellStyle name="常规 3 4 12 2 2" xfId="22427" xr:uid="{00000000-0005-0000-0000-00006F3B0000}"/>
    <cellStyle name="常规 3 4 12 2 3" xfId="22428" xr:uid="{00000000-0005-0000-0000-0000703B0000}"/>
    <cellStyle name="常规 3 4 12 3" xfId="22429" xr:uid="{00000000-0005-0000-0000-0000713B0000}"/>
    <cellStyle name="常规 3 4 12 4" xfId="22430" xr:uid="{00000000-0005-0000-0000-0000723B0000}"/>
    <cellStyle name="常规 3 4 12 5" xfId="22431" xr:uid="{00000000-0005-0000-0000-0000733B0000}"/>
    <cellStyle name="常规 3 4 13" xfId="22432" xr:uid="{00000000-0005-0000-0000-0000743B0000}"/>
    <cellStyle name="常规 3 4 13 2" xfId="22433" xr:uid="{00000000-0005-0000-0000-0000753B0000}"/>
    <cellStyle name="常规 3 4 13 2 2" xfId="22434" xr:uid="{00000000-0005-0000-0000-0000763B0000}"/>
    <cellStyle name="常规 3 4 13 2 3" xfId="22435" xr:uid="{00000000-0005-0000-0000-0000773B0000}"/>
    <cellStyle name="常规 3 4 13 3" xfId="22436" xr:uid="{00000000-0005-0000-0000-0000783B0000}"/>
    <cellStyle name="常规 3 4 13 4" xfId="22437" xr:uid="{00000000-0005-0000-0000-0000793B0000}"/>
    <cellStyle name="常规 3 4 13 5" xfId="22438" xr:uid="{00000000-0005-0000-0000-00007A3B0000}"/>
    <cellStyle name="常规 3 4 14" xfId="22439" xr:uid="{00000000-0005-0000-0000-00007B3B0000}"/>
    <cellStyle name="常规 3 4 14 2" xfId="22440" xr:uid="{00000000-0005-0000-0000-00007C3B0000}"/>
    <cellStyle name="常规 3 4 14 2 2" xfId="22441" xr:uid="{00000000-0005-0000-0000-00007D3B0000}"/>
    <cellStyle name="常规 3 4 14 2 3" xfId="22442" xr:uid="{00000000-0005-0000-0000-00007E3B0000}"/>
    <cellStyle name="常规 3 4 14 3" xfId="22443" xr:uid="{00000000-0005-0000-0000-00007F3B0000}"/>
    <cellStyle name="常规 3 4 14 4" xfId="22444" xr:uid="{00000000-0005-0000-0000-0000803B0000}"/>
    <cellStyle name="常规 3 4 14 5" xfId="22445" xr:uid="{00000000-0005-0000-0000-0000813B0000}"/>
    <cellStyle name="常规 3 4 15" xfId="22446" xr:uid="{00000000-0005-0000-0000-0000823B0000}"/>
    <cellStyle name="常规 3 4 15 2" xfId="22447" xr:uid="{00000000-0005-0000-0000-0000833B0000}"/>
    <cellStyle name="常规 3 4 15 2 2" xfId="22448" xr:uid="{00000000-0005-0000-0000-0000843B0000}"/>
    <cellStyle name="常规 3 4 15 2 3" xfId="22449" xr:uid="{00000000-0005-0000-0000-0000853B0000}"/>
    <cellStyle name="常规 3 4 15 3" xfId="22450" xr:uid="{00000000-0005-0000-0000-0000863B0000}"/>
    <cellStyle name="常规 3 4 15 4" xfId="22451" xr:uid="{00000000-0005-0000-0000-0000873B0000}"/>
    <cellStyle name="常规 3 4 15 5" xfId="22452" xr:uid="{00000000-0005-0000-0000-0000883B0000}"/>
    <cellStyle name="常规 3 4 16" xfId="22453" xr:uid="{00000000-0005-0000-0000-0000893B0000}"/>
    <cellStyle name="常规 3 4 16 2" xfId="22454" xr:uid="{00000000-0005-0000-0000-00008A3B0000}"/>
    <cellStyle name="常规 3 4 16 2 2" xfId="22455" xr:uid="{00000000-0005-0000-0000-00008B3B0000}"/>
    <cellStyle name="常规 3 4 16 2 3" xfId="22456" xr:uid="{00000000-0005-0000-0000-00008C3B0000}"/>
    <cellStyle name="常规 3 4 16 3" xfId="22457" xr:uid="{00000000-0005-0000-0000-00008D3B0000}"/>
    <cellStyle name="常规 3 4 16 4" xfId="22458" xr:uid="{00000000-0005-0000-0000-00008E3B0000}"/>
    <cellStyle name="常规 3 4 16 5" xfId="22459" xr:uid="{00000000-0005-0000-0000-00008F3B0000}"/>
    <cellStyle name="常规 3 4 17" xfId="22460" xr:uid="{00000000-0005-0000-0000-0000903B0000}"/>
    <cellStyle name="常规 3 4 17 2" xfId="22461" xr:uid="{00000000-0005-0000-0000-0000913B0000}"/>
    <cellStyle name="常规 3 4 17 2 2" xfId="22462" xr:uid="{00000000-0005-0000-0000-0000923B0000}"/>
    <cellStyle name="常规 3 4 17 2 3" xfId="22463" xr:uid="{00000000-0005-0000-0000-0000933B0000}"/>
    <cellStyle name="常规 3 4 17 3" xfId="22464" xr:uid="{00000000-0005-0000-0000-0000943B0000}"/>
    <cellStyle name="常规 3 4 17 4" xfId="22465" xr:uid="{00000000-0005-0000-0000-0000953B0000}"/>
    <cellStyle name="常规 3 4 17 5" xfId="22466" xr:uid="{00000000-0005-0000-0000-0000963B0000}"/>
    <cellStyle name="常规 3 4 18" xfId="22467" xr:uid="{00000000-0005-0000-0000-0000973B0000}"/>
    <cellStyle name="常规 3 4 18 2" xfId="22468" xr:uid="{00000000-0005-0000-0000-0000983B0000}"/>
    <cellStyle name="常规 3 4 18 2 2" xfId="22469" xr:uid="{00000000-0005-0000-0000-0000993B0000}"/>
    <cellStyle name="常规 3 4 18 2 3" xfId="22470" xr:uid="{00000000-0005-0000-0000-00009A3B0000}"/>
    <cellStyle name="常规 3 4 18 3" xfId="22471" xr:uid="{00000000-0005-0000-0000-00009B3B0000}"/>
    <cellStyle name="常规 3 4 18 4" xfId="22472" xr:uid="{00000000-0005-0000-0000-00009C3B0000}"/>
    <cellStyle name="常规 3 4 18 5" xfId="22473" xr:uid="{00000000-0005-0000-0000-00009D3B0000}"/>
    <cellStyle name="常规 3 4 19" xfId="22474" xr:uid="{00000000-0005-0000-0000-00009E3B0000}"/>
    <cellStyle name="常规 3 4 19 2" xfId="22475" xr:uid="{00000000-0005-0000-0000-00009F3B0000}"/>
    <cellStyle name="常规 3 4 19 2 2" xfId="22476" xr:uid="{00000000-0005-0000-0000-0000A03B0000}"/>
    <cellStyle name="常规 3 4 19 2 3" xfId="22477" xr:uid="{00000000-0005-0000-0000-0000A13B0000}"/>
    <cellStyle name="常规 3 4 19 3" xfId="22478" xr:uid="{00000000-0005-0000-0000-0000A23B0000}"/>
    <cellStyle name="常规 3 4 19 4" xfId="22479" xr:uid="{00000000-0005-0000-0000-0000A33B0000}"/>
    <cellStyle name="常规 3 4 19 5" xfId="22480" xr:uid="{00000000-0005-0000-0000-0000A43B0000}"/>
    <cellStyle name="常规 3 4 2" xfId="345" xr:uid="{00000000-0005-0000-0000-0000A53B0000}"/>
    <cellStyle name="常规 3 4 2 2" xfId="3946" xr:uid="{00000000-0005-0000-0000-0000A63B0000}"/>
    <cellStyle name="常规 3 4 2 2 2" xfId="3947" xr:uid="{00000000-0005-0000-0000-0000A73B0000}"/>
    <cellStyle name="常规 3 4 2 2 2 2" xfId="3948" xr:uid="{00000000-0005-0000-0000-0000A83B0000}"/>
    <cellStyle name="常规 3 4 2 2 2 3" xfId="28179" xr:uid="{00000000-0005-0000-0000-0000A93B0000}"/>
    <cellStyle name="常规 3 4 2 2 3" xfId="3949" xr:uid="{00000000-0005-0000-0000-0000AA3B0000}"/>
    <cellStyle name="常规 3 4 2 2 4" xfId="28178" xr:uid="{00000000-0005-0000-0000-0000AB3B0000}"/>
    <cellStyle name="常规 3 4 2 3" xfId="3950" xr:uid="{00000000-0005-0000-0000-0000AC3B0000}"/>
    <cellStyle name="常规 3 4 2 3 2" xfId="3951" xr:uid="{00000000-0005-0000-0000-0000AD3B0000}"/>
    <cellStyle name="常规 3 4 2 3 3" xfId="28180" xr:uid="{00000000-0005-0000-0000-0000AE3B0000}"/>
    <cellStyle name="常规 3 4 2 4" xfId="3952" xr:uid="{00000000-0005-0000-0000-0000AF3B0000}"/>
    <cellStyle name="常规 3 4 2 5" xfId="22481" xr:uid="{00000000-0005-0000-0000-0000B03B0000}"/>
    <cellStyle name="常规 3 4 2 6" xfId="28177" xr:uid="{00000000-0005-0000-0000-0000B13B0000}"/>
    <cellStyle name="常规 3 4 20" xfId="22482" xr:uid="{00000000-0005-0000-0000-0000B23B0000}"/>
    <cellStyle name="常规 3 4 20 2" xfId="22483" xr:uid="{00000000-0005-0000-0000-0000B33B0000}"/>
    <cellStyle name="常规 3 4 20 2 2" xfId="22484" xr:uid="{00000000-0005-0000-0000-0000B43B0000}"/>
    <cellStyle name="常规 3 4 20 2 3" xfId="22485" xr:uid="{00000000-0005-0000-0000-0000B53B0000}"/>
    <cellStyle name="常规 3 4 20 3" xfId="22486" xr:uid="{00000000-0005-0000-0000-0000B63B0000}"/>
    <cellStyle name="常规 3 4 20 4" xfId="22487" xr:uid="{00000000-0005-0000-0000-0000B73B0000}"/>
    <cellStyle name="常规 3 4 20 5" xfId="22488" xr:uid="{00000000-0005-0000-0000-0000B83B0000}"/>
    <cellStyle name="常规 3 4 21" xfId="22489" xr:uid="{00000000-0005-0000-0000-0000B93B0000}"/>
    <cellStyle name="常规 3 4 21 2" xfId="22490" xr:uid="{00000000-0005-0000-0000-0000BA3B0000}"/>
    <cellStyle name="常规 3 4 21 2 2" xfId="22491" xr:uid="{00000000-0005-0000-0000-0000BB3B0000}"/>
    <cellStyle name="常规 3 4 21 2 3" xfId="22492" xr:uid="{00000000-0005-0000-0000-0000BC3B0000}"/>
    <cellStyle name="常规 3 4 21 3" xfId="22493" xr:uid="{00000000-0005-0000-0000-0000BD3B0000}"/>
    <cellStyle name="常规 3 4 21 4" xfId="22494" xr:uid="{00000000-0005-0000-0000-0000BE3B0000}"/>
    <cellStyle name="常规 3 4 21 5" xfId="22495" xr:uid="{00000000-0005-0000-0000-0000BF3B0000}"/>
    <cellStyle name="常规 3 4 22" xfId="22496" xr:uid="{00000000-0005-0000-0000-0000C03B0000}"/>
    <cellStyle name="常规 3 4 22 2" xfId="22497" xr:uid="{00000000-0005-0000-0000-0000C13B0000}"/>
    <cellStyle name="常规 3 4 22 2 2" xfId="22498" xr:uid="{00000000-0005-0000-0000-0000C23B0000}"/>
    <cellStyle name="常规 3 4 22 2 3" xfId="22499" xr:uid="{00000000-0005-0000-0000-0000C33B0000}"/>
    <cellStyle name="常规 3 4 22 3" xfId="22500" xr:uid="{00000000-0005-0000-0000-0000C43B0000}"/>
    <cellStyle name="常规 3 4 22 4" xfId="22501" xr:uid="{00000000-0005-0000-0000-0000C53B0000}"/>
    <cellStyle name="常规 3 4 22 5" xfId="22502" xr:uid="{00000000-0005-0000-0000-0000C63B0000}"/>
    <cellStyle name="常规 3 4 23" xfId="22503" xr:uid="{00000000-0005-0000-0000-0000C73B0000}"/>
    <cellStyle name="常规 3 4 23 2" xfId="22504" xr:uid="{00000000-0005-0000-0000-0000C83B0000}"/>
    <cellStyle name="常规 3 4 23 2 2" xfId="22505" xr:uid="{00000000-0005-0000-0000-0000C93B0000}"/>
    <cellStyle name="常规 3 4 23 2 3" xfId="22506" xr:uid="{00000000-0005-0000-0000-0000CA3B0000}"/>
    <cellStyle name="常规 3 4 23 3" xfId="22507" xr:uid="{00000000-0005-0000-0000-0000CB3B0000}"/>
    <cellStyle name="常规 3 4 23 4" xfId="22508" xr:uid="{00000000-0005-0000-0000-0000CC3B0000}"/>
    <cellStyle name="常规 3 4 23 5" xfId="22509" xr:uid="{00000000-0005-0000-0000-0000CD3B0000}"/>
    <cellStyle name="常规 3 4 24" xfId="22510" xr:uid="{00000000-0005-0000-0000-0000CE3B0000}"/>
    <cellStyle name="常规 3 4 24 2" xfId="22511" xr:uid="{00000000-0005-0000-0000-0000CF3B0000}"/>
    <cellStyle name="常规 3 4 24 2 2" xfId="22512" xr:uid="{00000000-0005-0000-0000-0000D03B0000}"/>
    <cellStyle name="常规 3 4 24 2 3" xfId="22513" xr:uid="{00000000-0005-0000-0000-0000D13B0000}"/>
    <cellStyle name="常规 3 4 24 3" xfId="22514" xr:uid="{00000000-0005-0000-0000-0000D23B0000}"/>
    <cellStyle name="常规 3 4 24 4" xfId="22515" xr:uid="{00000000-0005-0000-0000-0000D33B0000}"/>
    <cellStyle name="常规 3 4 24 5" xfId="22516" xr:uid="{00000000-0005-0000-0000-0000D43B0000}"/>
    <cellStyle name="常规 3 4 25" xfId="22517" xr:uid="{00000000-0005-0000-0000-0000D53B0000}"/>
    <cellStyle name="常规 3 4 25 2" xfId="22518" xr:uid="{00000000-0005-0000-0000-0000D63B0000}"/>
    <cellStyle name="常规 3 4 25 2 2" xfId="22519" xr:uid="{00000000-0005-0000-0000-0000D73B0000}"/>
    <cellStyle name="常规 3 4 25 2 3" xfId="22520" xr:uid="{00000000-0005-0000-0000-0000D83B0000}"/>
    <cellStyle name="常规 3 4 25 3" xfId="22521" xr:uid="{00000000-0005-0000-0000-0000D93B0000}"/>
    <cellStyle name="常规 3 4 25 4" xfId="22522" xr:uid="{00000000-0005-0000-0000-0000DA3B0000}"/>
    <cellStyle name="常规 3 4 25 5" xfId="22523" xr:uid="{00000000-0005-0000-0000-0000DB3B0000}"/>
    <cellStyle name="常规 3 4 26" xfId="22524" xr:uid="{00000000-0005-0000-0000-0000DC3B0000}"/>
    <cellStyle name="常规 3 4 26 2" xfId="22525" xr:uid="{00000000-0005-0000-0000-0000DD3B0000}"/>
    <cellStyle name="常规 3 4 26 2 2" xfId="22526" xr:uid="{00000000-0005-0000-0000-0000DE3B0000}"/>
    <cellStyle name="常规 3 4 26 2 3" xfId="22527" xr:uid="{00000000-0005-0000-0000-0000DF3B0000}"/>
    <cellStyle name="常规 3 4 26 3" xfId="22528" xr:uid="{00000000-0005-0000-0000-0000E03B0000}"/>
    <cellStyle name="常规 3 4 26 4" xfId="22529" xr:uid="{00000000-0005-0000-0000-0000E13B0000}"/>
    <cellStyle name="常规 3 4 26 5" xfId="22530" xr:uid="{00000000-0005-0000-0000-0000E23B0000}"/>
    <cellStyle name="常规 3 4 27" xfId="22531" xr:uid="{00000000-0005-0000-0000-0000E33B0000}"/>
    <cellStyle name="常规 3 4 27 2" xfId="22532" xr:uid="{00000000-0005-0000-0000-0000E43B0000}"/>
    <cellStyle name="常规 3 4 27 2 2" xfId="22533" xr:uid="{00000000-0005-0000-0000-0000E53B0000}"/>
    <cellStyle name="常规 3 4 27 2 3" xfId="22534" xr:uid="{00000000-0005-0000-0000-0000E63B0000}"/>
    <cellStyle name="常规 3 4 27 3" xfId="22535" xr:uid="{00000000-0005-0000-0000-0000E73B0000}"/>
    <cellStyle name="常规 3 4 27 4" xfId="22536" xr:uid="{00000000-0005-0000-0000-0000E83B0000}"/>
    <cellStyle name="常规 3 4 27 5" xfId="22537" xr:uid="{00000000-0005-0000-0000-0000E93B0000}"/>
    <cellStyle name="常规 3 4 28" xfId="22538" xr:uid="{00000000-0005-0000-0000-0000EA3B0000}"/>
    <cellStyle name="常规 3 4 28 2" xfId="22539" xr:uid="{00000000-0005-0000-0000-0000EB3B0000}"/>
    <cellStyle name="常规 3 4 28 2 2" xfId="22540" xr:uid="{00000000-0005-0000-0000-0000EC3B0000}"/>
    <cellStyle name="常规 3 4 28 2 3" xfId="22541" xr:uid="{00000000-0005-0000-0000-0000ED3B0000}"/>
    <cellStyle name="常规 3 4 28 3" xfId="22542" xr:uid="{00000000-0005-0000-0000-0000EE3B0000}"/>
    <cellStyle name="常规 3 4 28 4" xfId="22543" xr:uid="{00000000-0005-0000-0000-0000EF3B0000}"/>
    <cellStyle name="常规 3 4 28 5" xfId="22544" xr:uid="{00000000-0005-0000-0000-0000F03B0000}"/>
    <cellStyle name="常规 3 4 29" xfId="22545" xr:uid="{00000000-0005-0000-0000-0000F13B0000}"/>
    <cellStyle name="常规 3 4 29 2" xfId="22546" xr:uid="{00000000-0005-0000-0000-0000F23B0000}"/>
    <cellStyle name="常规 3 4 29 3" xfId="22547" xr:uid="{00000000-0005-0000-0000-0000F33B0000}"/>
    <cellStyle name="常规 3 4 29 4" xfId="22548" xr:uid="{00000000-0005-0000-0000-0000F43B0000}"/>
    <cellStyle name="常规 3 4 3" xfId="3953" xr:uid="{00000000-0005-0000-0000-0000F53B0000}"/>
    <cellStyle name="常规 3 4 3 2" xfId="3954" xr:uid="{00000000-0005-0000-0000-0000F63B0000}"/>
    <cellStyle name="常规 3 4 3 2 2" xfId="3955" xr:uid="{00000000-0005-0000-0000-0000F73B0000}"/>
    <cellStyle name="常规 3 4 3 2 3" xfId="22549" xr:uid="{00000000-0005-0000-0000-0000F83B0000}"/>
    <cellStyle name="常规 3 4 3 2 4" xfId="28182" xr:uid="{00000000-0005-0000-0000-0000F93B0000}"/>
    <cellStyle name="常规 3 4 3 3" xfId="3956" xr:uid="{00000000-0005-0000-0000-0000FA3B0000}"/>
    <cellStyle name="常规 3 4 3 4" xfId="22550" xr:uid="{00000000-0005-0000-0000-0000FB3B0000}"/>
    <cellStyle name="常规 3 4 3 5" xfId="22551" xr:uid="{00000000-0005-0000-0000-0000FC3B0000}"/>
    <cellStyle name="常规 3 4 3 6" xfId="28181" xr:uid="{00000000-0005-0000-0000-0000FD3B0000}"/>
    <cellStyle name="常规 3 4 30" xfId="22552" xr:uid="{00000000-0005-0000-0000-0000FE3B0000}"/>
    <cellStyle name="常规 3 4 31" xfId="22553" xr:uid="{00000000-0005-0000-0000-0000FF3B0000}"/>
    <cellStyle name="常规 3 4 32" xfId="22554" xr:uid="{00000000-0005-0000-0000-0000003C0000}"/>
    <cellStyle name="常规 3 4 33" xfId="27463" xr:uid="{00000000-0005-0000-0000-0000013C0000}"/>
    <cellStyle name="常规 3 4 4" xfId="3957" xr:uid="{00000000-0005-0000-0000-0000023C0000}"/>
    <cellStyle name="常规 3 4 4 2" xfId="3958" xr:uid="{00000000-0005-0000-0000-0000033C0000}"/>
    <cellStyle name="常规 3 4 4 2 2" xfId="22555" xr:uid="{00000000-0005-0000-0000-0000043C0000}"/>
    <cellStyle name="常规 3 4 4 2 3" xfId="22556" xr:uid="{00000000-0005-0000-0000-0000053C0000}"/>
    <cellStyle name="常规 3 4 4 2 4" xfId="28184" xr:uid="{00000000-0005-0000-0000-0000063C0000}"/>
    <cellStyle name="常规 3 4 4 3" xfId="22557" xr:uid="{00000000-0005-0000-0000-0000073C0000}"/>
    <cellStyle name="常规 3 4 4 4" xfId="22558" xr:uid="{00000000-0005-0000-0000-0000083C0000}"/>
    <cellStyle name="常规 3 4 4 5" xfId="22559" xr:uid="{00000000-0005-0000-0000-0000093C0000}"/>
    <cellStyle name="常规 3 4 4 6" xfId="28183" xr:uid="{00000000-0005-0000-0000-00000A3C0000}"/>
    <cellStyle name="常规 3 4 5" xfId="3959" xr:uid="{00000000-0005-0000-0000-00000B3C0000}"/>
    <cellStyle name="常规 3 4 5 2" xfId="22560" xr:uid="{00000000-0005-0000-0000-00000C3C0000}"/>
    <cellStyle name="常规 3 4 5 2 2" xfId="22561" xr:uid="{00000000-0005-0000-0000-00000D3C0000}"/>
    <cellStyle name="常规 3 4 5 2 3" xfId="22562" xr:uid="{00000000-0005-0000-0000-00000E3C0000}"/>
    <cellStyle name="常规 3 4 5 3" xfId="22563" xr:uid="{00000000-0005-0000-0000-00000F3C0000}"/>
    <cellStyle name="常规 3 4 5 4" xfId="22564" xr:uid="{00000000-0005-0000-0000-0000103C0000}"/>
    <cellStyle name="常规 3 4 5 5" xfId="22565" xr:uid="{00000000-0005-0000-0000-0000113C0000}"/>
    <cellStyle name="常规 3 4 5 6" xfId="28185" xr:uid="{00000000-0005-0000-0000-0000123C0000}"/>
    <cellStyle name="常规 3 4 6" xfId="22566" xr:uid="{00000000-0005-0000-0000-0000133C0000}"/>
    <cellStyle name="常规 3 4 6 2" xfId="22567" xr:uid="{00000000-0005-0000-0000-0000143C0000}"/>
    <cellStyle name="常规 3 4 6 2 2" xfId="22568" xr:uid="{00000000-0005-0000-0000-0000153C0000}"/>
    <cellStyle name="常规 3 4 6 2 3" xfId="22569" xr:uid="{00000000-0005-0000-0000-0000163C0000}"/>
    <cellStyle name="常规 3 4 6 3" xfId="22570" xr:uid="{00000000-0005-0000-0000-0000173C0000}"/>
    <cellStyle name="常规 3 4 6 4" xfId="22571" xr:uid="{00000000-0005-0000-0000-0000183C0000}"/>
    <cellStyle name="常规 3 4 6 5" xfId="22572" xr:uid="{00000000-0005-0000-0000-0000193C0000}"/>
    <cellStyle name="常规 3 4 7" xfId="22573" xr:uid="{00000000-0005-0000-0000-00001A3C0000}"/>
    <cellStyle name="常规 3 4 7 2" xfId="22574" xr:uid="{00000000-0005-0000-0000-00001B3C0000}"/>
    <cellStyle name="常规 3 4 7 2 2" xfId="22575" xr:uid="{00000000-0005-0000-0000-00001C3C0000}"/>
    <cellStyle name="常规 3 4 7 2 3" xfId="22576" xr:uid="{00000000-0005-0000-0000-00001D3C0000}"/>
    <cellStyle name="常规 3 4 7 3" xfId="22577" xr:uid="{00000000-0005-0000-0000-00001E3C0000}"/>
    <cellStyle name="常规 3 4 7 4" xfId="22578" xr:uid="{00000000-0005-0000-0000-00001F3C0000}"/>
    <cellStyle name="常规 3 4 7 5" xfId="22579" xr:uid="{00000000-0005-0000-0000-0000203C0000}"/>
    <cellStyle name="常规 3 4 8" xfId="22580" xr:uid="{00000000-0005-0000-0000-0000213C0000}"/>
    <cellStyle name="常规 3 4 8 2" xfId="22581" xr:uid="{00000000-0005-0000-0000-0000223C0000}"/>
    <cellStyle name="常规 3 4 8 2 2" xfId="22582" xr:uid="{00000000-0005-0000-0000-0000233C0000}"/>
    <cellStyle name="常规 3 4 8 2 3" xfId="22583" xr:uid="{00000000-0005-0000-0000-0000243C0000}"/>
    <cellStyle name="常规 3 4 8 3" xfId="22584" xr:uid="{00000000-0005-0000-0000-0000253C0000}"/>
    <cellStyle name="常规 3 4 8 4" xfId="22585" xr:uid="{00000000-0005-0000-0000-0000263C0000}"/>
    <cellStyle name="常规 3 4 8 5" xfId="22586" xr:uid="{00000000-0005-0000-0000-0000273C0000}"/>
    <cellStyle name="常规 3 4 9" xfId="22587" xr:uid="{00000000-0005-0000-0000-0000283C0000}"/>
    <cellStyle name="常规 3 4 9 2" xfId="22588" xr:uid="{00000000-0005-0000-0000-0000293C0000}"/>
    <cellStyle name="常规 3 4 9 2 2" xfId="22589" xr:uid="{00000000-0005-0000-0000-00002A3C0000}"/>
    <cellStyle name="常规 3 4 9 2 3" xfId="22590" xr:uid="{00000000-0005-0000-0000-00002B3C0000}"/>
    <cellStyle name="常规 3 4 9 3" xfId="22591" xr:uid="{00000000-0005-0000-0000-00002C3C0000}"/>
    <cellStyle name="常规 3 4 9 4" xfId="22592" xr:uid="{00000000-0005-0000-0000-00002D3C0000}"/>
    <cellStyle name="常规 3 4 9 5" xfId="22593" xr:uid="{00000000-0005-0000-0000-00002E3C0000}"/>
    <cellStyle name="常规 3 4_06烟台" xfId="22594" xr:uid="{00000000-0005-0000-0000-00002F3C0000}"/>
    <cellStyle name="常规 3 40" xfId="22595" xr:uid="{00000000-0005-0000-0000-0000303C0000}"/>
    <cellStyle name="常规 3 40 2" xfId="22596" xr:uid="{00000000-0005-0000-0000-0000313C0000}"/>
    <cellStyle name="常规 3 40 2 2" xfId="22597" xr:uid="{00000000-0005-0000-0000-0000323C0000}"/>
    <cellStyle name="常规 3 40 2 3" xfId="22598" xr:uid="{00000000-0005-0000-0000-0000333C0000}"/>
    <cellStyle name="常规 3 40 3" xfId="22599" xr:uid="{00000000-0005-0000-0000-0000343C0000}"/>
    <cellStyle name="常规 3 40 4" xfId="22600" xr:uid="{00000000-0005-0000-0000-0000353C0000}"/>
    <cellStyle name="常规 3 40 5" xfId="22601" xr:uid="{00000000-0005-0000-0000-0000363C0000}"/>
    <cellStyle name="常规 3 41" xfId="22602" xr:uid="{00000000-0005-0000-0000-0000373C0000}"/>
    <cellStyle name="常规 3 41 2" xfId="22603" xr:uid="{00000000-0005-0000-0000-0000383C0000}"/>
    <cellStyle name="常规 3 41 2 2" xfId="22604" xr:uid="{00000000-0005-0000-0000-0000393C0000}"/>
    <cellStyle name="常规 3 41 2 3" xfId="22605" xr:uid="{00000000-0005-0000-0000-00003A3C0000}"/>
    <cellStyle name="常规 3 41 3" xfId="22606" xr:uid="{00000000-0005-0000-0000-00003B3C0000}"/>
    <cellStyle name="常规 3 41 4" xfId="22607" xr:uid="{00000000-0005-0000-0000-00003C3C0000}"/>
    <cellStyle name="常规 3 41 5" xfId="22608" xr:uid="{00000000-0005-0000-0000-00003D3C0000}"/>
    <cellStyle name="常规 3 42" xfId="22609" xr:uid="{00000000-0005-0000-0000-00003E3C0000}"/>
    <cellStyle name="常规 3 42 2" xfId="22610" xr:uid="{00000000-0005-0000-0000-00003F3C0000}"/>
    <cellStyle name="常规 3 42 2 2" xfId="22611" xr:uid="{00000000-0005-0000-0000-0000403C0000}"/>
    <cellStyle name="常规 3 42 2 3" xfId="22612" xr:uid="{00000000-0005-0000-0000-0000413C0000}"/>
    <cellStyle name="常规 3 42 3" xfId="22613" xr:uid="{00000000-0005-0000-0000-0000423C0000}"/>
    <cellStyle name="常规 3 42 4" xfId="22614" xr:uid="{00000000-0005-0000-0000-0000433C0000}"/>
    <cellStyle name="常规 3 42 5" xfId="22615" xr:uid="{00000000-0005-0000-0000-0000443C0000}"/>
    <cellStyle name="常规 3 43" xfId="22616" xr:uid="{00000000-0005-0000-0000-0000453C0000}"/>
    <cellStyle name="常规 3 43 2" xfId="22617" xr:uid="{00000000-0005-0000-0000-0000463C0000}"/>
    <cellStyle name="常规 3 43 2 2" xfId="22618" xr:uid="{00000000-0005-0000-0000-0000473C0000}"/>
    <cellStyle name="常规 3 43 2 3" xfId="22619" xr:uid="{00000000-0005-0000-0000-0000483C0000}"/>
    <cellStyle name="常规 3 43 3" xfId="22620" xr:uid="{00000000-0005-0000-0000-0000493C0000}"/>
    <cellStyle name="常规 3 43 4" xfId="22621" xr:uid="{00000000-0005-0000-0000-00004A3C0000}"/>
    <cellStyle name="常规 3 43 5" xfId="22622" xr:uid="{00000000-0005-0000-0000-00004B3C0000}"/>
    <cellStyle name="常规 3 44" xfId="22623" xr:uid="{00000000-0005-0000-0000-00004C3C0000}"/>
    <cellStyle name="常规 3 44 2" xfId="22624" xr:uid="{00000000-0005-0000-0000-00004D3C0000}"/>
    <cellStyle name="常规 3 44 2 2" xfId="22625" xr:uid="{00000000-0005-0000-0000-00004E3C0000}"/>
    <cellStyle name="常规 3 44 2 3" xfId="22626" xr:uid="{00000000-0005-0000-0000-00004F3C0000}"/>
    <cellStyle name="常规 3 44 3" xfId="22627" xr:uid="{00000000-0005-0000-0000-0000503C0000}"/>
    <cellStyle name="常规 3 44 4" xfId="22628" xr:uid="{00000000-0005-0000-0000-0000513C0000}"/>
    <cellStyle name="常规 3 44 5" xfId="22629" xr:uid="{00000000-0005-0000-0000-0000523C0000}"/>
    <cellStyle name="常规 3 45" xfId="22630" xr:uid="{00000000-0005-0000-0000-0000533C0000}"/>
    <cellStyle name="常规 3 45 2" xfId="22631" xr:uid="{00000000-0005-0000-0000-0000543C0000}"/>
    <cellStyle name="常规 3 45 2 2" xfId="22632" xr:uid="{00000000-0005-0000-0000-0000553C0000}"/>
    <cellStyle name="常规 3 45 2 3" xfId="22633" xr:uid="{00000000-0005-0000-0000-0000563C0000}"/>
    <cellStyle name="常规 3 45 3" xfId="22634" xr:uid="{00000000-0005-0000-0000-0000573C0000}"/>
    <cellStyle name="常规 3 45 4" xfId="22635" xr:uid="{00000000-0005-0000-0000-0000583C0000}"/>
    <cellStyle name="常规 3 45 5" xfId="22636" xr:uid="{00000000-0005-0000-0000-0000593C0000}"/>
    <cellStyle name="常规 3 46" xfId="22637" xr:uid="{00000000-0005-0000-0000-00005A3C0000}"/>
    <cellStyle name="常规 3 46 2" xfId="22638" xr:uid="{00000000-0005-0000-0000-00005B3C0000}"/>
    <cellStyle name="常规 3 46 2 2" xfId="22639" xr:uid="{00000000-0005-0000-0000-00005C3C0000}"/>
    <cellStyle name="常规 3 46 2 3" xfId="22640" xr:uid="{00000000-0005-0000-0000-00005D3C0000}"/>
    <cellStyle name="常规 3 46 3" xfId="22641" xr:uid="{00000000-0005-0000-0000-00005E3C0000}"/>
    <cellStyle name="常规 3 46 4" xfId="22642" xr:uid="{00000000-0005-0000-0000-00005F3C0000}"/>
    <cellStyle name="常规 3 46 5" xfId="22643" xr:uid="{00000000-0005-0000-0000-0000603C0000}"/>
    <cellStyle name="常规 3 47" xfId="22644" xr:uid="{00000000-0005-0000-0000-0000613C0000}"/>
    <cellStyle name="常规 3 47 2" xfId="22645" xr:uid="{00000000-0005-0000-0000-0000623C0000}"/>
    <cellStyle name="常规 3 47 2 2" xfId="22646" xr:uid="{00000000-0005-0000-0000-0000633C0000}"/>
    <cellStyle name="常规 3 47 2 3" xfId="22647" xr:uid="{00000000-0005-0000-0000-0000643C0000}"/>
    <cellStyle name="常规 3 47 3" xfId="22648" xr:uid="{00000000-0005-0000-0000-0000653C0000}"/>
    <cellStyle name="常规 3 47 4" xfId="22649" xr:uid="{00000000-0005-0000-0000-0000663C0000}"/>
    <cellStyle name="常规 3 47 5" xfId="22650" xr:uid="{00000000-0005-0000-0000-0000673C0000}"/>
    <cellStyle name="常规 3 48" xfId="22651" xr:uid="{00000000-0005-0000-0000-0000683C0000}"/>
    <cellStyle name="常规 3 48 2" xfId="22652" xr:uid="{00000000-0005-0000-0000-0000693C0000}"/>
    <cellStyle name="常规 3 48 2 2" xfId="22653" xr:uid="{00000000-0005-0000-0000-00006A3C0000}"/>
    <cellStyle name="常规 3 48 2 3" xfId="22654" xr:uid="{00000000-0005-0000-0000-00006B3C0000}"/>
    <cellStyle name="常规 3 48 3" xfId="22655" xr:uid="{00000000-0005-0000-0000-00006C3C0000}"/>
    <cellStyle name="常规 3 48 4" xfId="22656" xr:uid="{00000000-0005-0000-0000-00006D3C0000}"/>
    <cellStyle name="常规 3 48 5" xfId="22657" xr:uid="{00000000-0005-0000-0000-00006E3C0000}"/>
    <cellStyle name="常规 3 49" xfId="22658" xr:uid="{00000000-0005-0000-0000-00006F3C0000}"/>
    <cellStyle name="常规 3 49 2" xfId="22659" xr:uid="{00000000-0005-0000-0000-0000703C0000}"/>
    <cellStyle name="常规 3 49 2 2" xfId="22660" xr:uid="{00000000-0005-0000-0000-0000713C0000}"/>
    <cellStyle name="常规 3 49 2 3" xfId="22661" xr:uid="{00000000-0005-0000-0000-0000723C0000}"/>
    <cellStyle name="常规 3 49 3" xfId="22662" xr:uid="{00000000-0005-0000-0000-0000733C0000}"/>
    <cellStyle name="常规 3 49 4" xfId="22663" xr:uid="{00000000-0005-0000-0000-0000743C0000}"/>
    <cellStyle name="常规 3 49 5" xfId="22664" xr:uid="{00000000-0005-0000-0000-0000753C0000}"/>
    <cellStyle name="常规 3 5" xfId="138" xr:uid="{00000000-0005-0000-0000-0000763C0000}"/>
    <cellStyle name="常规 3 5 10" xfId="22665" xr:uid="{00000000-0005-0000-0000-0000773C0000}"/>
    <cellStyle name="常规 3 5 10 2" xfId="22666" xr:uid="{00000000-0005-0000-0000-0000783C0000}"/>
    <cellStyle name="常规 3 5 10 2 2" xfId="22667" xr:uid="{00000000-0005-0000-0000-0000793C0000}"/>
    <cellStyle name="常规 3 5 10 2 3" xfId="22668" xr:uid="{00000000-0005-0000-0000-00007A3C0000}"/>
    <cellStyle name="常规 3 5 10 3" xfId="22669" xr:uid="{00000000-0005-0000-0000-00007B3C0000}"/>
    <cellStyle name="常规 3 5 10 4" xfId="22670" xr:uid="{00000000-0005-0000-0000-00007C3C0000}"/>
    <cellStyle name="常规 3 5 10 5" xfId="22671" xr:uid="{00000000-0005-0000-0000-00007D3C0000}"/>
    <cellStyle name="常规 3 5 11" xfId="22672" xr:uid="{00000000-0005-0000-0000-00007E3C0000}"/>
    <cellStyle name="常规 3 5 11 2" xfId="22673" xr:uid="{00000000-0005-0000-0000-00007F3C0000}"/>
    <cellStyle name="常规 3 5 11 2 2" xfId="22674" xr:uid="{00000000-0005-0000-0000-0000803C0000}"/>
    <cellStyle name="常规 3 5 11 2 3" xfId="22675" xr:uid="{00000000-0005-0000-0000-0000813C0000}"/>
    <cellStyle name="常规 3 5 11 3" xfId="22676" xr:uid="{00000000-0005-0000-0000-0000823C0000}"/>
    <cellStyle name="常规 3 5 11 4" xfId="22677" xr:uid="{00000000-0005-0000-0000-0000833C0000}"/>
    <cellStyle name="常规 3 5 11 5" xfId="22678" xr:uid="{00000000-0005-0000-0000-0000843C0000}"/>
    <cellStyle name="常规 3 5 12" xfId="22679" xr:uid="{00000000-0005-0000-0000-0000853C0000}"/>
    <cellStyle name="常规 3 5 12 2" xfId="22680" xr:uid="{00000000-0005-0000-0000-0000863C0000}"/>
    <cellStyle name="常规 3 5 12 2 2" xfId="22681" xr:uid="{00000000-0005-0000-0000-0000873C0000}"/>
    <cellStyle name="常规 3 5 12 2 3" xfId="22682" xr:uid="{00000000-0005-0000-0000-0000883C0000}"/>
    <cellStyle name="常规 3 5 12 3" xfId="22683" xr:uid="{00000000-0005-0000-0000-0000893C0000}"/>
    <cellStyle name="常规 3 5 12 4" xfId="22684" xr:uid="{00000000-0005-0000-0000-00008A3C0000}"/>
    <cellStyle name="常规 3 5 12 5" xfId="22685" xr:uid="{00000000-0005-0000-0000-00008B3C0000}"/>
    <cellStyle name="常规 3 5 13" xfId="22686" xr:uid="{00000000-0005-0000-0000-00008C3C0000}"/>
    <cellStyle name="常规 3 5 13 2" xfId="22687" xr:uid="{00000000-0005-0000-0000-00008D3C0000}"/>
    <cellStyle name="常规 3 5 13 2 2" xfId="22688" xr:uid="{00000000-0005-0000-0000-00008E3C0000}"/>
    <cellStyle name="常规 3 5 13 2 3" xfId="22689" xr:uid="{00000000-0005-0000-0000-00008F3C0000}"/>
    <cellStyle name="常规 3 5 13 3" xfId="22690" xr:uid="{00000000-0005-0000-0000-0000903C0000}"/>
    <cellStyle name="常规 3 5 13 4" xfId="22691" xr:uid="{00000000-0005-0000-0000-0000913C0000}"/>
    <cellStyle name="常规 3 5 13 5" xfId="22692" xr:uid="{00000000-0005-0000-0000-0000923C0000}"/>
    <cellStyle name="常规 3 5 14" xfId="22693" xr:uid="{00000000-0005-0000-0000-0000933C0000}"/>
    <cellStyle name="常规 3 5 14 2" xfId="22694" xr:uid="{00000000-0005-0000-0000-0000943C0000}"/>
    <cellStyle name="常规 3 5 14 3" xfId="22695" xr:uid="{00000000-0005-0000-0000-0000953C0000}"/>
    <cellStyle name="常规 3 5 14 4" xfId="22696" xr:uid="{00000000-0005-0000-0000-0000963C0000}"/>
    <cellStyle name="常规 3 5 15" xfId="22697" xr:uid="{00000000-0005-0000-0000-0000973C0000}"/>
    <cellStyle name="常规 3 5 16" xfId="22698" xr:uid="{00000000-0005-0000-0000-0000983C0000}"/>
    <cellStyle name="常规 3 5 17" xfId="22699" xr:uid="{00000000-0005-0000-0000-0000993C0000}"/>
    <cellStyle name="常规 3 5 2" xfId="139" xr:uid="{00000000-0005-0000-0000-00009A3C0000}"/>
    <cellStyle name="常规 3 5 2 2" xfId="140" xr:uid="{00000000-0005-0000-0000-00009B3C0000}"/>
    <cellStyle name="常规 3 5 2 2 2" xfId="392" xr:uid="{00000000-0005-0000-0000-00009C3C0000}"/>
    <cellStyle name="常规 3 5 2 2 2 2" xfId="610" xr:uid="{00000000-0005-0000-0000-00009D3C0000}"/>
    <cellStyle name="常规 3 5 2 2 2 2 2" xfId="3960" xr:uid="{00000000-0005-0000-0000-00009E3C0000}"/>
    <cellStyle name="常规 3 5 2 2 2 2 2 2" xfId="3961" xr:uid="{00000000-0005-0000-0000-00009F3C0000}"/>
    <cellStyle name="常规 3 5 2 2 2 2 2 3" xfId="3962" xr:uid="{00000000-0005-0000-0000-0000A03C0000}"/>
    <cellStyle name="常规 3 5 2 2 2 2 2 3 2" xfId="11979" xr:uid="{00000000-0005-0000-0000-0000A13C0000}"/>
    <cellStyle name="常规 3 5 2 2 2 2 2 4" xfId="11978" xr:uid="{00000000-0005-0000-0000-0000A23C0000}"/>
    <cellStyle name="常规 3 5 2 2 2 2 3" xfId="3963" xr:uid="{00000000-0005-0000-0000-0000A33C0000}"/>
    <cellStyle name="常规 3 5 2 2 2 2 4" xfId="3964" xr:uid="{00000000-0005-0000-0000-0000A43C0000}"/>
    <cellStyle name="常规 3 5 2 2 2 2 4 2" xfId="11980" xr:uid="{00000000-0005-0000-0000-0000A53C0000}"/>
    <cellStyle name="常规 3 5 2 2 2 2 5" xfId="9708" xr:uid="{00000000-0005-0000-0000-0000A63C0000}"/>
    <cellStyle name="常规 3 5 2 2 2 3" xfId="3965" xr:uid="{00000000-0005-0000-0000-0000A73C0000}"/>
    <cellStyle name="常规 3 5 2 2 2 3 2" xfId="3966" xr:uid="{00000000-0005-0000-0000-0000A83C0000}"/>
    <cellStyle name="常规 3 5 2 2 2 3 3" xfId="3967" xr:uid="{00000000-0005-0000-0000-0000A93C0000}"/>
    <cellStyle name="常规 3 5 2 2 2 3 3 2" xfId="11982" xr:uid="{00000000-0005-0000-0000-0000AA3C0000}"/>
    <cellStyle name="常规 3 5 2 2 2 3 4" xfId="11981" xr:uid="{00000000-0005-0000-0000-0000AB3C0000}"/>
    <cellStyle name="常规 3 5 2 2 2 4" xfId="3968" xr:uid="{00000000-0005-0000-0000-0000AC3C0000}"/>
    <cellStyle name="常规 3 5 2 2 2 4 2" xfId="3969" xr:uid="{00000000-0005-0000-0000-0000AD3C0000}"/>
    <cellStyle name="常规 3 5 2 2 2 4 3" xfId="3970" xr:uid="{00000000-0005-0000-0000-0000AE3C0000}"/>
    <cellStyle name="常规 3 5 2 2 2 4 3 2" xfId="11984" xr:uid="{00000000-0005-0000-0000-0000AF3C0000}"/>
    <cellStyle name="常规 3 5 2 2 2 4 4" xfId="11983" xr:uid="{00000000-0005-0000-0000-0000B03C0000}"/>
    <cellStyle name="常规 3 5 2 2 2 5" xfId="3971" xr:uid="{00000000-0005-0000-0000-0000B13C0000}"/>
    <cellStyle name="常规 3 5 2 2 3" xfId="257" xr:uid="{00000000-0005-0000-0000-0000B23C0000}"/>
    <cellStyle name="常规 3 5 2 2 3 2" xfId="3972" xr:uid="{00000000-0005-0000-0000-0000B33C0000}"/>
    <cellStyle name="常规 3 5 2 2 3 2 2" xfId="3973" xr:uid="{00000000-0005-0000-0000-0000B43C0000}"/>
    <cellStyle name="常规 3 5 2 2 3 2 3" xfId="3974" xr:uid="{00000000-0005-0000-0000-0000B53C0000}"/>
    <cellStyle name="常规 3 5 2 2 3 2 3 2" xfId="11986" xr:uid="{00000000-0005-0000-0000-0000B63C0000}"/>
    <cellStyle name="常规 3 5 2 2 3 2 4" xfId="11985" xr:uid="{00000000-0005-0000-0000-0000B73C0000}"/>
    <cellStyle name="常规 3 5 2 2 3 3" xfId="3975" xr:uid="{00000000-0005-0000-0000-0000B83C0000}"/>
    <cellStyle name="常规 3 5 2 2 3 4" xfId="3976" xr:uid="{00000000-0005-0000-0000-0000B93C0000}"/>
    <cellStyle name="常规 3 5 2 2 3 4 2" xfId="11987" xr:uid="{00000000-0005-0000-0000-0000BA3C0000}"/>
    <cellStyle name="常规 3 5 2 2 3 5" xfId="9545" xr:uid="{00000000-0005-0000-0000-0000BB3C0000}"/>
    <cellStyle name="常规 3 5 2 2 4" xfId="558" xr:uid="{00000000-0005-0000-0000-0000BC3C0000}"/>
    <cellStyle name="常规 3 5 2 2 4 2" xfId="3977" xr:uid="{00000000-0005-0000-0000-0000BD3C0000}"/>
    <cellStyle name="常规 3 5 2 2 4 3" xfId="3978" xr:uid="{00000000-0005-0000-0000-0000BE3C0000}"/>
    <cellStyle name="常规 3 5 2 2 4 3 2" xfId="11988" xr:uid="{00000000-0005-0000-0000-0000BF3C0000}"/>
    <cellStyle name="常规 3 5 2 2 5" xfId="3979" xr:uid="{00000000-0005-0000-0000-0000C03C0000}"/>
    <cellStyle name="常规 3 5 2 2 5 2" xfId="3980" xr:uid="{00000000-0005-0000-0000-0000C13C0000}"/>
    <cellStyle name="常规 3 5 2 2 5 3" xfId="3981" xr:uid="{00000000-0005-0000-0000-0000C23C0000}"/>
    <cellStyle name="常规 3 5 2 2 5 3 2" xfId="11990" xr:uid="{00000000-0005-0000-0000-0000C33C0000}"/>
    <cellStyle name="常规 3 5 2 2 5 4" xfId="11989" xr:uid="{00000000-0005-0000-0000-0000C43C0000}"/>
    <cellStyle name="常规 3 5 2 2 6" xfId="3982" xr:uid="{00000000-0005-0000-0000-0000C53C0000}"/>
    <cellStyle name="常规 3 5 2 3" xfId="141" xr:uid="{00000000-0005-0000-0000-0000C63C0000}"/>
    <cellStyle name="常规 3 5 2 3 2" xfId="393" xr:uid="{00000000-0005-0000-0000-0000C73C0000}"/>
    <cellStyle name="常规 3 5 2 3 2 2" xfId="3983" xr:uid="{00000000-0005-0000-0000-0000C83C0000}"/>
    <cellStyle name="常规 3 5 2 3 2 2 2" xfId="3984" xr:uid="{00000000-0005-0000-0000-0000C93C0000}"/>
    <cellStyle name="常规 3 5 2 3 2 2 2 2" xfId="3985" xr:uid="{00000000-0005-0000-0000-0000CA3C0000}"/>
    <cellStyle name="常规 3 5 2 3 2 2 2 3" xfId="3986" xr:uid="{00000000-0005-0000-0000-0000CB3C0000}"/>
    <cellStyle name="常规 3 5 2 3 2 2 2 3 2" xfId="11993" xr:uid="{00000000-0005-0000-0000-0000CC3C0000}"/>
    <cellStyle name="常规 3 5 2 3 2 2 2 4" xfId="11992" xr:uid="{00000000-0005-0000-0000-0000CD3C0000}"/>
    <cellStyle name="常规 3 5 2 3 2 2 3" xfId="3987" xr:uid="{00000000-0005-0000-0000-0000CE3C0000}"/>
    <cellStyle name="常规 3 5 2 3 2 2 4" xfId="3988" xr:uid="{00000000-0005-0000-0000-0000CF3C0000}"/>
    <cellStyle name="常规 3 5 2 3 2 2 4 2" xfId="11994" xr:uid="{00000000-0005-0000-0000-0000D03C0000}"/>
    <cellStyle name="常规 3 5 2 3 2 2 5" xfId="11991" xr:uid="{00000000-0005-0000-0000-0000D13C0000}"/>
    <cellStyle name="常规 3 5 2 3 2 3" xfId="3989" xr:uid="{00000000-0005-0000-0000-0000D23C0000}"/>
    <cellStyle name="常规 3 5 2 3 2 3 2" xfId="3990" xr:uid="{00000000-0005-0000-0000-0000D33C0000}"/>
    <cellStyle name="常规 3 5 2 3 2 3 3" xfId="3991" xr:uid="{00000000-0005-0000-0000-0000D43C0000}"/>
    <cellStyle name="常规 3 5 2 3 2 3 3 2" xfId="11996" xr:uid="{00000000-0005-0000-0000-0000D53C0000}"/>
    <cellStyle name="常规 3 5 2 3 2 3 4" xfId="11995" xr:uid="{00000000-0005-0000-0000-0000D63C0000}"/>
    <cellStyle name="常规 3 5 2 3 2 4" xfId="3992" xr:uid="{00000000-0005-0000-0000-0000D73C0000}"/>
    <cellStyle name="常规 3 5 2 3 2 4 2" xfId="3993" xr:uid="{00000000-0005-0000-0000-0000D83C0000}"/>
    <cellStyle name="常规 3 5 2 3 2 4 3" xfId="3994" xr:uid="{00000000-0005-0000-0000-0000D93C0000}"/>
    <cellStyle name="常规 3 5 2 3 2 4 3 2" xfId="11998" xr:uid="{00000000-0005-0000-0000-0000DA3C0000}"/>
    <cellStyle name="常规 3 5 2 3 2 4 4" xfId="11997" xr:uid="{00000000-0005-0000-0000-0000DB3C0000}"/>
    <cellStyle name="常规 3 5 2 3 2 5" xfId="3995" xr:uid="{00000000-0005-0000-0000-0000DC3C0000}"/>
    <cellStyle name="常规 3 5 2 3 3" xfId="342" xr:uid="{00000000-0005-0000-0000-0000DD3C0000}"/>
    <cellStyle name="常规 3 5 2 3 3 2" xfId="3996" xr:uid="{00000000-0005-0000-0000-0000DE3C0000}"/>
    <cellStyle name="常规 3 5 2 3 3 2 2" xfId="3997" xr:uid="{00000000-0005-0000-0000-0000DF3C0000}"/>
    <cellStyle name="常规 3 5 2 3 3 2 3" xfId="3998" xr:uid="{00000000-0005-0000-0000-0000E03C0000}"/>
    <cellStyle name="常规 3 5 2 3 3 2 3 2" xfId="12000" xr:uid="{00000000-0005-0000-0000-0000E13C0000}"/>
    <cellStyle name="常规 3 5 2 3 3 2 4" xfId="11999" xr:uid="{00000000-0005-0000-0000-0000E23C0000}"/>
    <cellStyle name="常规 3 5 2 3 3 3" xfId="3999" xr:uid="{00000000-0005-0000-0000-0000E33C0000}"/>
    <cellStyle name="常规 3 5 2 3 3 4" xfId="4000" xr:uid="{00000000-0005-0000-0000-0000E43C0000}"/>
    <cellStyle name="常规 3 5 2 3 3 4 2" xfId="12001" xr:uid="{00000000-0005-0000-0000-0000E53C0000}"/>
    <cellStyle name="常规 3 5 2 3 3 5" xfId="9609" xr:uid="{00000000-0005-0000-0000-0000E63C0000}"/>
    <cellStyle name="常规 3 5 2 3 4" xfId="559" xr:uid="{00000000-0005-0000-0000-0000E73C0000}"/>
    <cellStyle name="常规 3 5 2 3 4 2" xfId="4001" xr:uid="{00000000-0005-0000-0000-0000E83C0000}"/>
    <cellStyle name="常规 3 5 2 3 4 3" xfId="4002" xr:uid="{00000000-0005-0000-0000-0000E93C0000}"/>
    <cellStyle name="常规 3 5 2 3 4 3 2" xfId="12002" xr:uid="{00000000-0005-0000-0000-0000EA3C0000}"/>
    <cellStyle name="常规 3 5 2 3 5" xfId="4003" xr:uid="{00000000-0005-0000-0000-0000EB3C0000}"/>
    <cellStyle name="常规 3 5 2 3 5 2" xfId="4004" xr:uid="{00000000-0005-0000-0000-0000EC3C0000}"/>
    <cellStyle name="常规 3 5 2 3 5 3" xfId="4005" xr:uid="{00000000-0005-0000-0000-0000ED3C0000}"/>
    <cellStyle name="常规 3 5 2 3 5 3 2" xfId="12004" xr:uid="{00000000-0005-0000-0000-0000EE3C0000}"/>
    <cellStyle name="常规 3 5 2 3 5 4" xfId="12003" xr:uid="{00000000-0005-0000-0000-0000EF3C0000}"/>
    <cellStyle name="常规 3 5 2 3 6" xfId="4006" xr:uid="{00000000-0005-0000-0000-0000F03C0000}"/>
    <cellStyle name="常规 3 5 2 4" xfId="343" xr:uid="{00000000-0005-0000-0000-0000F13C0000}"/>
    <cellStyle name="常规 3 5 2 4 2" xfId="4007" xr:uid="{00000000-0005-0000-0000-0000F23C0000}"/>
    <cellStyle name="常规 3 5 2 4 2 2" xfId="4008" xr:uid="{00000000-0005-0000-0000-0000F33C0000}"/>
    <cellStyle name="常规 3 5 2 4 2 2 2" xfId="4009" xr:uid="{00000000-0005-0000-0000-0000F43C0000}"/>
    <cellStyle name="常规 3 5 2 4 2 2 3" xfId="4010" xr:uid="{00000000-0005-0000-0000-0000F53C0000}"/>
    <cellStyle name="常规 3 5 2 4 2 2 3 2" xfId="12007" xr:uid="{00000000-0005-0000-0000-0000F63C0000}"/>
    <cellStyle name="常规 3 5 2 4 2 2 4" xfId="12006" xr:uid="{00000000-0005-0000-0000-0000F73C0000}"/>
    <cellStyle name="常规 3 5 2 4 2 3" xfId="4011" xr:uid="{00000000-0005-0000-0000-0000F83C0000}"/>
    <cellStyle name="常规 3 5 2 4 2 4" xfId="4012" xr:uid="{00000000-0005-0000-0000-0000F93C0000}"/>
    <cellStyle name="常规 3 5 2 4 2 4 2" xfId="12008" xr:uid="{00000000-0005-0000-0000-0000FA3C0000}"/>
    <cellStyle name="常规 3 5 2 4 2 5" xfId="12005" xr:uid="{00000000-0005-0000-0000-0000FB3C0000}"/>
    <cellStyle name="常规 3 5 2 4 3" xfId="4013" xr:uid="{00000000-0005-0000-0000-0000FC3C0000}"/>
    <cellStyle name="常规 3 5 2 4 3 2" xfId="4014" xr:uid="{00000000-0005-0000-0000-0000FD3C0000}"/>
    <cellStyle name="常规 3 5 2 4 3 3" xfId="4015" xr:uid="{00000000-0005-0000-0000-0000FE3C0000}"/>
    <cellStyle name="常规 3 5 2 4 3 3 2" xfId="12010" xr:uid="{00000000-0005-0000-0000-0000FF3C0000}"/>
    <cellStyle name="常规 3 5 2 4 3 4" xfId="12009" xr:uid="{00000000-0005-0000-0000-0000003D0000}"/>
    <cellStyle name="常规 3 5 2 4 4" xfId="4016" xr:uid="{00000000-0005-0000-0000-0000013D0000}"/>
    <cellStyle name="常规 3 5 2 4 4 2" xfId="4017" xr:uid="{00000000-0005-0000-0000-0000023D0000}"/>
    <cellStyle name="常规 3 5 2 4 4 3" xfId="4018" xr:uid="{00000000-0005-0000-0000-0000033D0000}"/>
    <cellStyle name="常规 3 5 2 4 4 3 2" xfId="12012" xr:uid="{00000000-0005-0000-0000-0000043D0000}"/>
    <cellStyle name="常规 3 5 2 4 4 4" xfId="12011" xr:uid="{00000000-0005-0000-0000-0000053D0000}"/>
    <cellStyle name="常规 3 5 2 4 5" xfId="4019" xr:uid="{00000000-0005-0000-0000-0000063D0000}"/>
    <cellStyle name="常规 3 5 2 4 6" xfId="9610" xr:uid="{00000000-0005-0000-0000-0000073D0000}"/>
    <cellStyle name="常规 3 5 2 5" xfId="557" xr:uid="{00000000-0005-0000-0000-0000083D0000}"/>
    <cellStyle name="常规 3 5 2 5 2" xfId="4020" xr:uid="{00000000-0005-0000-0000-0000093D0000}"/>
    <cellStyle name="常规 3 5 2 5 2 2" xfId="4021" xr:uid="{00000000-0005-0000-0000-00000A3D0000}"/>
    <cellStyle name="常规 3 5 2 5 2 3" xfId="4022" xr:uid="{00000000-0005-0000-0000-00000B3D0000}"/>
    <cellStyle name="常规 3 5 2 5 2 3 2" xfId="12014" xr:uid="{00000000-0005-0000-0000-00000C3D0000}"/>
    <cellStyle name="常规 3 5 2 5 2 4" xfId="12013" xr:uid="{00000000-0005-0000-0000-00000D3D0000}"/>
    <cellStyle name="常规 3 5 2 5 3" xfId="4023" xr:uid="{00000000-0005-0000-0000-00000E3D0000}"/>
    <cellStyle name="常规 3 5 2 5 4" xfId="4024" xr:uid="{00000000-0005-0000-0000-00000F3D0000}"/>
    <cellStyle name="常规 3 5 2 5 4 2" xfId="12015" xr:uid="{00000000-0005-0000-0000-0000103D0000}"/>
    <cellStyle name="常规 3 5 2 6" xfId="4025" xr:uid="{00000000-0005-0000-0000-0000113D0000}"/>
    <cellStyle name="常规 3 5 2 6 2" xfId="4026" xr:uid="{00000000-0005-0000-0000-0000123D0000}"/>
    <cellStyle name="常规 3 5 2 6 3" xfId="4027" xr:uid="{00000000-0005-0000-0000-0000133D0000}"/>
    <cellStyle name="常规 3 5 2 6 3 2" xfId="12017" xr:uid="{00000000-0005-0000-0000-0000143D0000}"/>
    <cellStyle name="常规 3 5 2 6 4" xfId="12016" xr:uid="{00000000-0005-0000-0000-0000153D0000}"/>
    <cellStyle name="常规 3 5 2 7" xfId="4028" xr:uid="{00000000-0005-0000-0000-0000163D0000}"/>
    <cellStyle name="常规 3 5 2 7 2" xfId="4029" xr:uid="{00000000-0005-0000-0000-0000173D0000}"/>
    <cellStyle name="常规 3 5 2 7 3" xfId="4030" xr:uid="{00000000-0005-0000-0000-0000183D0000}"/>
    <cellStyle name="常规 3 5 2 7 3 2" xfId="12019" xr:uid="{00000000-0005-0000-0000-0000193D0000}"/>
    <cellStyle name="常规 3 5 2 7 4" xfId="12018" xr:uid="{00000000-0005-0000-0000-00001A3D0000}"/>
    <cellStyle name="常规 3 5 2 8" xfId="4031" xr:uid="{00000000-0005-0000-0000-00001B3D0000}"/>
    <cellStyle name="常规 3 5 3" xfId="142" xr:uid="{00000000-0005-0000-0000-00001C3D0000}"/>
    <cellStyle name="常规 3 5 3 2" xfId="143" xr:uid="{00000000-0005-0000-0000-00001D3D0000}"/>
    <cellStyle name="常规 3 5 3 2 2" xfId="395" xr:uid="{00000000-0005-0000-0000-00001E3D0000}"/>
    <cellStyle name="常规 3 5 3 2 2 2" xfId="4032" xr:uid="{00000000-0005-0000-0000-00001F3D0000}"/>
    <cellStyle name="常规 3 5 3 2 2 2 2" xfId="4033" xr:uid="{00000000-0005-0000-0000-0000203D0000}"/>
    <cellStyle name="常规 3 5 3 2 2 2 2 2" xfId="4034" xr:uid="{00000000-0005-0000-0000-0000213D0000}"/>
    <cellStyle name="常规 3 5 3 2 2 2 2 3" xfId="4035" xr:uid="{00000000-0005-0000-0000-0000223D0000}"/>
    <cellStyle name="常规 3 5 3 2 2 2 2 3 2" xfId="12022" xr:uid="{00000000-0005-0000-0000-0000233D0000}"/>
    <cellStyle name="常规 3 5 3 2 2 2 2 4" xfId="12021" xr:uid="{00000000-0005-0000-0000-0000243D0000}"/>
    <cellStyle name="常规 3 5 3 2 2 2 3" xfId="4036" xr:uid="{00000000-0005-0000-0000-0000253D0000}"/>
    <cellStyle name="常规 3 5 3 2 2 2 4" xfId="4037" xr:uid="{00000000-0005-0000-0000-0000263D0000}"/>
    <cellStyle name="常规 3 5 3 2 2 2 4 2" xfId="12023" xr:uid="{00000000-0005-0000-0000-0000273D0000}"/>
    <cellStyle name="常规 3 5 3 2 2 2 5" xfId="12020" xr:uid="{00000000-0005-0000-0000-0000283D0000}"/>
    <cellStyle name="常规 3 5 3 2 2 3" xfId="4038" xr:uid="{00000000-0005-0000-0000-0000293D0000}"/>
    <cellStyle name="常规 3 5 3 2 2 3 2" xfId="4039" xr:uid="{00000000-0005-0000-0000-00002A3D0000}"/>
    <cellStyle name="常规 3 5 3 2 2 3 3" xfId="4040" xr:uid="{00000000-0005-0000-0000-00002B3D0000}"/>
    <cellStyle name="常规 3 5 3 2 2 3 3 2" xfId="12025" xr:uid="{00000000-0005-0000-0000-00002C3D0000}"/>
    <cellStyle name="常规 3 5 3 2 2 3 4" xfId="12024" xr:uid="{00000000-0005-0000-0000-00002D3D0000}"/>
    <cellStyle name="常规 3 5 3 2 2 4" xfId="4041" xr:uid="{00000000-0005-0000-0000-00002E3D0000}"/>
    <cellStyle name="常规 3 5 3 2 2 4 2" xfId="4042" xr:uid="{00000000-0005-0000-0000-00002F3D0000}"/>
    <cellStyle name="常规 3 5 3 2 2 4 3" xfId="4043" xr:uid="{00000000-0005-0000-0000-0000303D0000}"/>
    <cellStyle name="常规 3 5 3 2 2 4 3 2" xfId="12027" xr:uid="{00000000-0005-0000-0000-0000313D0000}"/>
    <cellStyle name="常规 3 5 3 2 2 4 4" xfId="12026" xr:uid="{00000000-0005-0000-0000-0000323D0000}"/>
    <cellStyle name="常规 3 5 3 2 2 5" xfId="4044" xr:uid="{00000000-0005-0000-0000-0000333D0000}"/>
    <cellStyle name="常规 3 5 3 2 3" xfId="340" xr:uid="{00000000-0005-0000-0000-0000343D0000}"/>
    <cellStyle name="常规 3 5 3 2 3 2" xfId="4045" xr:uid="{00000000-0005-0000-0000-0000353D0000}"/>
    <cellStyle name="常规 3 5 3 2 3 2 2" xfId="4046" xr:uid="{00000000-0005-0000-0000-0000363D0000}"/>
    <cellStyle name="常规 3 5 3 2 3 2 3" xfId="4047" xr:uid="{00000000-0005-0000-0000-0000373D0000}"/>
    <cellStyle name="常规 3 5 3 2 3 2 3 2" xfId="12029" xr:uid="{00000000-0005-0000-0000-0000383D0000}"/>
    <cellStyle name="常规 3 5 3 2 3 2 4" xfId="12028" xr:uid="{00000000-0005-0000-0000-0000393D0000}"/>
    <cellStyle name="常规 3 5 3 2 3 3" xfId="4048" xr:uid="{00000000-0005-0000-0000-00003A3D0000}"/>
    <cellStyle name="常规 3 5 3 2 3 4" xfId="4049" xr:uid="{00000000-0005-0000-0000-00003B3D0000}"/>
    <cellStyle name="常规 3 5 3 2 3 4 2" xfId="12030" xr:uid="{00000000-0005-0000-0000-00003C3D0000}"/>
    <cellStyle name="常规 3 5 3 2 3 5" xfId="9607" xr:uid="{00000000-0005-0000-0000-00003D3D0000}"/>
    <cellStyle name="常规 3 5 3 2 4" xfId="561" xr:uid="{00000000-0005-0000-0000-00003E3D0000}"/>
    <cellStyle name="常规 3 5 3 2 4 2" xfId="4050" xr:uid="{00000000-0005-0000-0000-00003F3D0000}"/>
    <cellStyle name="常规 3 5 3 2 4 3" xfId="4051" xr:uid="{00000000-0005-0000-0000-0000403D0000}"/>
    <cellStyle name="常规 3 5 3 2 4 3 2" xfId="12031" xr:uid="{00000000-0005-0000-0000-0000413D0000}"/>
    <cellStyle name="常规 3 5 3 2 5" xfId="4052" xr:uid="{00000000-0005-0000-0000-0000423D0000}"/>
    <cellStyle name="常规 3 5 3 2 5 2" xfId="4053" xr:uid="{00000000-0005-0000-0000-0000433D0000}"/>
    <cellStyle name="常规 3 5 3 2 5 3" xfId="4054" xr:uid="{00000000-0005-0000-0000-0000443D0000}"/>
    <cellStyle name="常规 3 5 3 2 5 3 2" xfId="12033" xr:uid="{00000000-0005-0000-0000-0000453D0000}"/>
    <cellStyle name="常规 3 5 3 2 5 4" xfId="12032" xr:uid="{00000000-0005-0000-0000-0000463D0000}"/>
    <cellStyle name="常规 3 5 3 2 6" xfId="4055" xr:uid="{00000000-0005-0000-0000-0000473D0000}"/>
    <cellStyle name="常规 3 5 3 3" xfId="341" xr:uid="{00000000-0005-0000-0000-0000483D0000}"/>
    <cellStyle name="常规 3 5 3 3 2" xfId="4056" xr:uid="{00000000-0005-0000-0000-0000493D0000}"/>
    <cellStyle name="常规 3 5 3 3 2 2" xfId="4057" xr:uid="{00000000-0005-0000-0000-00004A3D0000}"/>
    <cellStyle name="常规 3 5 3 3 2 2 2" xfId="4058" xr:uid="{00000000-0005-0000-0000-00004B3D0000}"/>
    <cellStyle name="常规 3 5 3 3 2 2 3" xfId="4059" xr:uid="{00000000-0005-0000-0000-00004C3D0000}"/>
    <cellStyle name="常规 3 5 3 3 2 2 3 2" xfId="12036" xr:uid="{00000000-0005-0000-0000-00004D3D0000}"/>
    <cellStyle name="常规 3 5 3 3 2 2 4" xfId="12035" xr:uid="{00000000-0005-0000-0000-00004E3D0000}"/>
    <cellStyle name="常规 3 5 3 3 2 3" xfId="4060" xr:uid="{00000000-0005-0000-0000-00004F3D0000}"/>
    <cellStyle name="常规 3 5 3 3 2 4" xfId="4061" xr:uid="{00000000-0005-0000-0000-0000503D0000}"/>
    <cellStyle name="常规 3 5 3 3 2 4 2" xfId="12037" xr:uid="{00000000-0005-0000-0000-0000513D0000}"/>
    <cellStyle name="常规 3 5 3 3 2 5" xfId="12034" xr:uid="{00000000-0005-0000-0000-0000523D0000}"/>
    <cellStyle name="常规 3 5 3 3 3" xfId="4062" xr:uid="{00000000-0005-0000-0000-0000533D0000}"/>
    <cellStyle name="常规 3 5 3 3 3 2" xfId="4063" xr:uid="{00000000-0005-0000-0000-0000543D0000}"/>
    <cellStyle name="常规 3 5 3 3 3 3" xfId="4064" xr:uid="{00000000-0005-0000-0000-0000553D0000}"/>
    <cellStyle name="常规 3 5 3 3 3 3 2" xfId="12039" xr:uid="{00000000-0005-0000-0000-0000563D0000}"/>
    <cellStyle name="常规 3 5 3 3 3 4" xfId="12038" xr:uid="{00000000-0005-0000-0000-0000573D0000}"/>
    <cellStyle name="常规 3 5 3 3 4" xfId="4065" xr:uid="{00000000-0005-0000-0000-0000583D0000}"/>
    <cellStyle name="常规 3 5 3 3 4 2" xfId="4066" xr:uid="{00000000-0005-0000-0000-0000593D0000}"/>
    <cellStyle name="常规 3 5 3 3 4 3" xfId="4067" xr:uid="{00000000-0005-0000-0000-00005A3D0000}"/>
    <cellStyle name="常规 3 5 3 3 4 3 2" xfId="12041" xr:uid="{00000000-0005-0000-0000-00005B3D0000}"/>
    <cellStyle name="常规 3 5 3 3 4 4" xfId="12040" xr:uid="{00000000-0005-0000-0000-00005C3D0000}"/>
    <cellStyle name="常规 3 5 3 3 5" xfId="4068" xr:uid="{00000000-0005-0000-0000-00005D3D0000}"/>
    <cellStyle name="常规 3 5 3 3 6" xfId="9608" xr:uid="{00000000-0005-0000-0000-00005E3D0000}"/>
    <cellStyle name="常规 3 5 3 4" xfId="560" xr:uid="{00000000-0005-0000-0000-00005F3D0000}"/>
    <cellStyle name="常规 3 5 3 4 2" xfId="4069" xr:uid="{00000000-0005-0000-0000-0000603D0000}"/>
    <cellStyle name="常规 3 5 3 4 2 2" xfId="4070" xr:uid="{00000000-0005-0000-0000-0000613D0000}"/>
    <cellStyle name="常规 3 5 3 4 2 3" xfId="4071" xr:uid="{00000000-0005-0000-0000-0000623D0000}"/>
    <cellStyle name="常规 3 5 3 4 2 3 2" xfId="12043" xr:uid="{00000000-0005-0000-0000-0000633D0000}"/>
    <cellStyle name="常规 3 5 3 4 2 4" xfId="12042" xr:uid="{00000000-0005-0000-0000-0000643D0000}"/>
    <cellStyle name="常规 3 5 3 4 3" xfId="4072" xr:uid="{00000000-0005-0000-0000-0000653D0000}"/>
    <cellStyle name="常规 3 5 3 4 4" xfId="4073" xr:uid="{00000000-0005-0000-0000-0000663D0000}"/>
    <cellStyle name="常规 3 5 3 4 4 2" xfId="12044" xr:uid="{00000000-0005-0000-0000-0000673D0000}"/>
    <cellStyle name="常规 3 5 3 5" xfId="4074" xr:uid="{00000000-0005-0000-0000-0000683D0000}"/>
    <cellStyle name="常规 3 5 3 5 2" xfId="4075" xr:uid="{00000000-0005-0000-0000-0000693D0000}"/>
    <cellStyle name="常规 3 5 3 5 3" xfId="4076" xr:uid="{00000000-0005-0000-0000-00006A3D0000}"/>
    <cellStyle name="常规 3 5 3 5 3 2" xfId="12046" xr:uid="{00000000-0005-0000-0000-00006B3D0000}"/>
    <cellStyle name="常规 3 5 3 5 4" xfId="12045" xr:uid="{00000000-0005-0000-0000-00006C3D0000}"/>
    <cellStyle name="常规 3 5 3 6" xfId="4077" xr:uid="{00000000-0005-0000-0000-00006D3D0000}"/>
    <cellStyle name="常规 3 5 3 6 2" xfId="4078" xr:uid="{00000000-0005-0000-0000-00006E3D0000}"/>
    <cellStyle name="常规 3 5 3 6 3" xfId="4079" xr:uid="{00000000-0005-0000-0000-00006F3D0000}"/>
    <cellStyle name="常规 3 5 3 6 3 2" xfId="12048" xr:uid="{00000000-0005-0000-0000-0000703D0000}"/>
    <cellStyle name="常规 3 5 3 6 4" xfId="12047" xr:uid="{00000000-0005-0000-0000-0000713D0000}"/>
    <cellStyle name="常规 3 5 3 7" xfId="4080" xr:uid="{00000000-0005-0000-0000-0000723D0000}"/>
    <cellStyle name="常规 3 5 4" xfId="144" xr:uid="{00000000-0005-0000-0000-0000733D0000}"/>
    <cellStyle name="常规 3 5 4 2" xfId="396" xr:uid="{00000000-0005-0000-0000-0000743D0000}"/>
    <cellStyle name="常规 3 5 4 2 2" xfId="4081" xr:uid="{00000000-0005-0000-0000-0000753D0000}"/>
    <cellStyle name="常规 3 5 4 2 2 2" xfId="4082" xr:uid="{00000000-0005-0000-0000-0000763D0000}"/>
    <cellStyle name="常规 3 5 4 2 2 2 2" xfId="4083" xr:uid="{00000000-0005-0000-0000-0000773D0000}"/>
    <cellStyle name="常规 3 5 4 2 2 2 3" xfId="4084" xr:uid="{00000000-0005-0000-0000-0000783D0000}"/>
    <cellStyle name="常规 3 5 4 2 2 2 3 2" xfId="12051" xr:uid="{00000000-0005-0000-0000-0000793D0000}"/>
    <cellStyle name="常规 3 5 4 2 2 2 4" xfId="12050" xr:uid="{00000000-0005-0000-0000-00007A3D0000}"/>
    <cellStyle name="常规 3 5 4 2 2 3" xfId="4085" xr:uid="{00000000-0005-0000-0000-00007B3D0000}"/>
    <cellStyle name="常规 3 5 4 2 2 4" xfId="4086" xr:uid="{00000000-0005-0000-0000-00007C3D0000}"/>
    <cellStyle name="常规 3 5 4 2 2 4 2" xfId="12052" xr:uid="{00000000-0005-0000-0000-00007D3D0000}"/>
    <cellStyle name="常规 3 5 4 2 2 5" xfId="12049" xr:uid="{00000000-0005-0000-0000-00007E3D0000}"/>
    <cellStyle name="常规 3 5 4 2 3" xfId="4087" xr:uid="{00000000-0005-0000-0000-00007F3D0000}"/>
    <cellStyle name="常规 3 5 4 2 3 2" xfId="4088" xr:uid="{00000000-0005-0000-0000-0000803D0000}"/>
    <cellStyle name="常规 3 5 4 2 3 3" xfId="4089" xr:uid="{00000000-0005-0000-0000-0000813D0000}"/>
    <cellStyle name="常规 3 5 4 2 3 3 2" xfId="12054" xr:uid="{00000000-0005-0000-0000-0000823D0000}"/>
    <cellStyle name="常规 3 5 4 2 3 4" xfId="12053" xr:uid="{00000000-0005-0000-0000-0000833D0000}"/>
    <cellStyle name="常规 3 5 4 2 4" xfId="4090" xr:uid="{00000000-0005-0000-0000-0000843D0000}"/>
    <cellStyle name="常规 3 5 4 2 4 2" xfId="4091" xr:uid="{00000000-0005-0000-0000-0000853D0000}"/>
    <cellStyle name="常规 3 5 4 2 4 3" xfId="4092" xr:uid="{00000000-0005-0000-0000-0000863D0000}"/>
    <cellStyle name="常规 3 5 4 2 4 3 2" xfId="12056" xr:uid="{00000000-0005-0000-0000-0000873D0000}"/>
    <cellStyle name="常规 3 5 4 2 4 4" xfId="12055" xr:uid="{00000000-0005-0000-0000-0000883D0000}"/>
    <cellStyle name="常规 3 5 4 2 5" xfId="4093" xr:uid="{00000000-0005-0000-0000-0000893D0000}"/>
    <cellStyle name="常规 3 5 4 3" xfId="339" xr:uid="{00000000-0005-0000-0000-00008A3D0000}"/>
    <cellStyle name="常规 3 5 4 3 2" xfId="4094" xr:uid="{00000000-0005-0000-0000-00008B3D0000}"/>
    <cellStyle name="常规 3 5 4 3 2 2" xfId="4095" xr:uid="{00000000-0005-0000-0000-00008C3D0000}"/>
    <cellStyle name="常规 3 5 4 3 2 3" xfId="4096" xr:uid="{00000000-0005-0000-0000-00008D3D0000}"/>
    <cellStyle name="常规 3 5 4 3 2 3 2" xfId="12058" xr:uid="{00000000-0005-0000-0000-00008E3D0000}"/>
    <cellStyle name="常规 3 5 4 3 2 4" xfId="12057" xr:uid="{00000000-0005-0000-0000-00008F3D0000}"/>
    <cellStyle name="常规 3 5 4 3 3" xfId="4097" xr:uid="{00000000-0005-0000-0000-0000903D0000}"/>
    <cellStyle name="常规 3 5 4 3 4" xfId="4098" xr:uid="{00000000-0005-0000-0000-0000913D0000}"/>
    <cellStyle name="常规 3 5 4 3 4 2" xfId="12059" xr:uid="{00000000-0005-0000-0000-0000923D0000}"/>
    <cellStyle name="常规 3 5 4 3 5" xfId="9606" xr:uid="{00000000-0005-0000-0000-0000933D0000}"/>
    <cellStyle name="常规 3 5 4 4" xfId="562" xr:uid="{00000000-0005-0000-0000-0000943D0000}"/>
    <cellStyle name="常规 3 5 4 4 2" xfId="4099" xr:uid="{00000000-0005-0000-0000-0000953D0000}"/>
    <cellStyle name="常规 3 5 4 4 3" xfId="4100" xr:uid="{00000000-0005-0000-0000-0000963D0000}"/>
    <cellStyle name="常规 3 5 4 4 3 2" xfId="12060" xr:uid="{00000000-0005-0000-0000-0000973D0000}"/>
    <cellStyle name="常规 3 5 4 5" xfId="4101" xr:uid="{00000000-0005-0000-0000-0000983D0000}"/>
    <cellStyle name="常规 3 5 4 5 2" xfId="4102" xr:uid="{00000000-0005-0000-0000-0000993D0000}"/>
    <cellStyle name="常规 3 5 4 5 3" xfId="4103" xr:uid="{00000000-0005-0000-0000-00009A3D0000}"/>
    <cellStyle name="常规 3 5 4 5 3 2" xfId="12062" xr:uid="{00000000-0005-0000-0000-00009B3D0000}"/>
    <cellStyle name="常规 3 5 4 5 4" xfId="12061" xr:uid="{00000000-0005-0000-0000-00009C3D0000}"/>
    <cellStyle name="常规 3 5 4 6" xfId="4104" xr:uid="{00000000-0005-0000-0000-00009D3D0000}"/>
    <cellStyle name="常规 3 5 5" xfId="344" xr:uid="{00000000-0005-0000-0000-00009E3D0000}"/>
    <cellStyle name="常规 3 5 5 2" xfId="4105" xr:uid="{00000000-0005-0000-0000-00009F3D0000}"/>
    <cellStyle name="常规 3 5 5 2 2" xfId="4106" xr:uid="{00000000-0005-0000-0000-0000A03D0000}"/>
    <cellStyle name="常规 3 5 5 2 2 2" xfId="4107" xr:uid="{00000000-0005-0000-0000-0000A13D0000}"/>
    <cellStyle name="常规 3 5 5 2 2 3" xfId="4108" xr:uid="{00000000-0005-0000-0000-0000A23D0000}"/>
    <cellStyle name="常规 3 5 5 2 2 3 2" xfId="12065" xr:uid="{00000000-0005-0000-0000-0000A33D0000}"/>
    <cellStyle name="常规 3 5 5 2 2 4" xfId="12064" xr:uid="{00000000-0005-0000-0000-0000A43D0000}"/>
    <cellStyle name="常规 3 5 5 2 3" xfId="4109" xr:uid="{00000000-0005-0000-0000-0000A53D0000}"/>
    <cellStyle name="常规 3 5 5 2 4" xfId="4110" xr:uid="{00000000-0005-0000-0000-0000A63D0000}"/>
    <cellStyle name="常规 3 5 5 2 4 2" xfId="12066" xr:uid="{00000000-0005-0000-0000-0000A73D0000}"/>
    <cellStyle name="常规 3 5 5 2 5" xfId="12063" xr:uid="{00000000-0005-0000-0000-0000A83D0000}"/>
    <cellStyle name="常规 3 5 5 3" xfId="4111" xr:uid="{00000000-0005-0000-0000-0000A93D0000}"/>
    <cellStyle name="常规 3 5 5 3 2" xfId="4112" xr:uid="{00000000-0005-0000-0000-0000AA3D0000}"/>
    <cellStyle name="常规 3 5 5 3 3" xfId="4113" xr:uid="{00000000-0005-0000-0000-0000AB3D0000}"/>
    <cellStyle name="常规 3 5 5 3 3 2" xfId="12068" xr:uid="{00000000-0005-0000-0000-0000AC3D0000}"/>
    <cellStyle name="常规 3 5 5 3 4" xfId="12067" xr:uid="{00000000-0005-0000-0000-0000AD3D0000}"/>
    <cellStyle name="常规 3 5 5 4" xfId="4114" xr:uid="{00000000-0005-0000-0000-0000AE3D0000}"/>
    <cellStyle name="常规 3 5 5 4 2" xfId="4115" xr:uid="{00000000-0005-0000-0000-0000AF3D0000}"/>
    <cellStyle name="常规 3 5 5 4 3" xfId="4116" xr:uid="{00000000-0005-0000-0000-0000B03D0000}"/>
    <cellStyle name="常规 3 5 5 4 3 2" xfId="12070" xr:uid="{00000000-0005-0000-0000-0000B13D0000}"/>
    <cellStyle name="常规 3 5 5 4 4" xfId="12069" xr:uid="{00000000-0005-0000-0000-0000B23D0000}"/>
    <cellStyle name="常规 3 5 5 5" xfId="4117" xr:uid="{00000000-0005-0000-0000-0000B33D0000}"/>
    <cellStyle name="常规 3 5 5 6" xfId="9611" xr:uid="{00000000-0005-0000-0000-0000B43D0000}"/>
    <cellStyle name="常规 3 5 6" xfId="556" xr:uid="{00000000-0005-0000-0000-0000B53D0000}"/>
    <cellStyle name="常规 3 5 6 2" xfId="4118" xr:uid="{00000000-0005-0000-0000-0000B63D0000}"/>
    <cellStyle name="常规 3 5 6 2 2" xfId="4119" xr:uid="{00000000-0005-0000-0000-0000B73D0000}"/>
    <cellStyle name="常规 3 5 6 2 3" xfId="4120" xr:uid="{00000000-0005-0000-0000-0000B83D0000}"/>
    <cellStyle name="常规 3 5 6 2 3 2" xfId="12072" xr:uid="{00000000-0005-0000-0000-0000B93D0000}"/>
    <cellStyle name="常规 3 5 6 2 4" xfId="12071" xr:uid="{00000000-0005-0000-0000-0000BA3D0000}"/>
    <cellStyle name="常规 3 5 6 3" xfId="4121" xr:uid="{00000000-0005-0000-0000-0000BB3D0000}"/>
    <cellStyle name="常规 3 5 6 4" xfId="4122" xr:uid="{00000000-0005-0000-0000-0000BC3D0000}"/>
    <cellStyle name="常规 3 5 6 4 2" xfId="12073" xr:uid="{00000000-0005-0000-0000-0000BD3D0000}"/>
    <cellStyle name="常规 3 5 6 5" xfId="22700" xr:uid="{00000000-0005-0000-0000-0000BE3D0000}"/>
    <cellStyle name="常规 3 5 7" xfId="4123" xr:uid="{00000000-0005-0000-0000-0000BF3D0000}"/>
    <cellStyle name="常规 3 5 7 2" xfId="4124" xr:uid="{00000000-0005-0000-0000-0000C03D0000}"/>
    <cellStyle name="常规 3 5 7 2 2" xfId="22701" xr:uid="{00000000-0005-0000-0000-0000C13D0000}"/>
    <cellStyle name="常规 3 5 7 2 3" xfId="22702" xr:uid="{00000000-0005-0000-0000-0000C23D0000}"/>
    <cellStyle name="常规 3 5 7 3" xfId="4125" xr:uid="{00000000-0005-0000-0000-0000C33D0000}"/>
    <cellStyle name="常规 3 5 7 3 2" xfId="12075" xr:uid="{00000000-0005-0000-0000-0000C43D0000}"/>
    <cellStyle name="常规 3 5 7 4" xfId="12074" xr:uid="{00000000-0005-0000-0000-0000C53D0000}"/>
    <cellStyle name="常规 3 5 7 5" xfId="22703" xr:uid="{00000000-0005-0000-0000-0000C63D0000}"/>
    <cellStyle name="常规 3 5 8" xfId="4126" xr:uid="{00000000-0005-0000-0000-0000C73D0000}"/>
    <cellStyle name="常规 3 5 8 2" xfId="4127" xr:uid="{00000000-0005-0000-0000-0000C83D0000}"/>
    <cellStyle name="常规 3 5 8 2 2" xfId="22704" xr:uid="{00000000-0005-0000-0000-0000C93D0000}"/>
    <cellStyle name="常规 3 5 8 2 3" xfId="22705" xr:uid="{00000000-0005-0000-0000-0000CA3D0000}"/>
    <cellStyle name="常规 3 5 8 3" xfId="4128" xr:uid="{00000000-0005-0000-0000-0000CB3D0000}"/>
    <cellStyle name="常规 3 5 8 3 2" xfId="12077" xr:uid="{00000000-0005-0000-0000-0000CC3D0000}"/>
    <cellStyle name="常规 3 5 8 4" xfId="12076" xr:uid="{00000000-0005-0000-0000-0000CD3D0000}"/>
    <cellStyle name="常规 3 5 8 5" xfId="22706" xr:uid="{00000000-0005-0000-0000-0000CE3D0000}"/>
    <cellStyle name="常规 3 5 9" xfId="4129" xr:uid="{00000000-0005-0000-0000-0000CF3D0000}"/>
    <cellStyle name="常规 3 5 9 2" xfId="22707" xr:uid="{00000000-0005-0000-0000-0000D03D0000}"/>
    <cellStyle name="常规 3 5 9 2 2" xfId="22708" xr:uid="{00000000-0005-0000-0000-0000D13D0000}"/>
    <cellStyle name="常规 3 5 9 2 3" xfId="22709" xr:uid="{00000000-0005-0000-0000-0000D23D0000}"/>
    <cellStyle name="常规 3 5 9 3" xfId="22710" xr:uid="{00000000-0005-0000-0000-0000D33D0000}"/>
    <cellStyle name="常规 3 5 9 4" xfId="22711" xr:uid="{00000000-0005-0000-0000-0000D43D0000}"/>
    <cellStyle name="常规 3 5 9 5" xfId="22712" xr:uid="{00000000-0005-0000-0000-0000D53D0000}"/>
    <cellStyle name="常规 3 50" xfId="22713" xr:uid="{00000000-0005-0000-0000-0000D63D0000}"/>
    <cellStyle name="常规 3 50 2" xfId="22714" xr:uid="{00000000-0005-0000-0000-0000D73D0000}"/>
    <cellStyle name="常规 3 50 2 2" xfId="22715" xr:uid="{00000000-0005-0000-0000-0000D83D0000}"/>
    <cellStyle name="常规 3 50 2 3" xfId="22716" xr:uid="{00000000-0005-0000-0000-0000D93D0000}"/>
    <cellStyle name="常规 3 50 3" xfId="22717" xr:uid="{00000000-0005-0000-0000-0000DA3D0000}"/>
    <cellStyle name="常规 3 50 4" xfId="22718" xr:uid="{00000000-0005-0000-0000-0000DB3D0000}"/>
    <cellStyle name="常规 3 50 5" xfId="22719" xr:uid="{00000000-0005-0000-0000-0000DC3D0000}"/>
    <cellStyle name="常规 3 51" xfId="22720" xr:uid="{00000000-0005-0000-0000-0000DD3D0000}"/>
    <cellStyle name="常规 3 51 2" xfId="22721" xr:uid="{00000000-0005-0000-0000-0000DE3D0000}"/>
    <cellStyle name="常规 3 51 2 2" xfId="22722" xr:uid="{00000000-0005-0000-0000-0000DF3D0000}"/>
    <cellStyle name="常规 3 51 2 3" xfId="22723" xr:uid="{00000000-0005-0000-0000-0000E03D0000}"/>
    <cellStyle name="常规 3 51 3" xfId="22724" xr:uid="{00000000-0005-0000-0000-0000E13D0000}"/>
    <cellStyle name="常规 3 51 4" xfId="22725" xr:uid="{00000000-0005-0000-0000-0000E23D0000}"/>
    <cellStyle name="常规 3 51 5" xfId="22726" xr:uid="{00000000-0005-0000-0000-0000E33D0000}"/>
    <cellStyle name="常规 3 52" xfId="22727" xr:uid="{00000000-0005-0000-0000-0000E43D0000}"/>
    <cellStyle name="常规 3 52 2" xfId="22728" xr:uid="{00000000-0005-0000-0000-0000E53D0000}"/>
    <cellStyle name="常规 3 52 2 2" xfId="22729" xr:uid="{00000000-0005-0000-0000-0000E63D0000}"/>
    <cellStyle name="常规 3 52 2 3" xfId="22730" xr:uid="{00000000-0005-0000-0000-0000E73D0000}"/>
    <cellStyle name="常规 3 52 3" xfId="22731" xr:uid="{00000000-0005-0000-0000-0000E83D0000}"/>
    <cellStyle name="常规 3 52 4" xfId="22732" xr:uid="{00000000-0005-0000-0000-0000E93D0000}"/>
    <cellStyle name="常规 3 52 5" xfId="22733" xr:uid="{00000000-0005-0000-0000-0000EA3D0000}"/>
    <cellStyle name="常规 3 53" xfId="22734" xr:uid="{00000000-0005-0000-0000-0000EB3D0000}"/>
    <cellStyle name="常规 3 53 2" xfId="22735" xr:uid="{00000000-0005-0000-0000-0000EC3D0000}"/>
    <cellStyle name="常规 3 53 2 2" xfId="22736" xr:uid="{00000000-0005-0000-0000-0000ED3D0000}"/>
    <cellStyle name="常规 3 53 2 3" xfId="22737" xr:uid="{00000000-0005-0000-0000-0000EE3D0000}"/>
    <cellStyle name="常规 3 53 3" xfId="22738" xr:uid="{00000000-0005-0000-0000-0000EF3D0000}"/>
    <cellStyle name="常规 3 53 4" xfId="22739" xr:uid="{00000000-0005-0000-0000-0000F03D0000}"/>
    <cellStyle name="常规 3 53 5" xfId="22740" xr:uid="{00000000-0005-0000-0000-0000F13D0000}"/>
    <cellStyle name="常规 3 54" xfId="22741" xr:uid="{00000000-0005-0000-0000-0000F23D0000}"/>
    <cellStyle name="常规 3 54 2" xfId="22742" xr:uid="{00000000-0005-0000-0000-0000F33D0000}"/>
    <cellStyle name="常规 3 54 2 2" xfId="22743" xr:uid="{00000000-0005-0000-0000-0000F43D0000}"/>
    <cellStyle name="常规 3 54 2 3" xfId="22744" xr:uid="{00000000-0005-0000-0000-0000F53D0000}"/>
    <cellStyle name="常规 3 54 3" xfId="22745" xr:uid="{00000000-0005-0000-0000-0000F63D0000}"/>
    <cellStyle name="常规 3 54 4" xfId="22746" xr:uid="{00000000-0005-0000-0000-0000F73D0000}"/>
    <cellStyle name="常规 3 54 5" xfId="22747" xr:uid="{00000000-0005-0000-0000-0000F83D0000}"/>
    <cellStyle name="常规 3 55" xfId="22748" xr:uid="{00000000-0005-0000-0000-0000F93D0000}"/>
    <cellStyle name="常规 3 55 2" xfId="22749" xr:uid="{00000000-0005-0000-0000-0000FA3D0000}"/>
    <cellStyle name="常规 3 55 2 2" xfId="22750" xr:uid="{00000000-0005-0000-0000-0000FB3D0000}"/>
    <cellStyle name="常规 3 55 2 3" xfId="22751" xr:uid="{00000000-0005-0000-0000-0000FC3D0000}"/>
    <cellStyle name="常规 3 55 3" xfId="22752" xr:uid="{00000000-0005-0000-0000-0000FD3D0000}"/>
    <cellStyle name="常规 3 55 4" xfId="22753" xr:uid="{00000000-0005-0000-0000-0000FE3D0000}"/>
    <cellStyle name="常规 3 55 5" xfId="22754" xr:uid="{00000000-0005-0000-0000-0000FF3D0000}"/>
    <cellStyle name="常规 3 56" xfId="22755" xr:uid="{00000000-0005-0000-0000-0000003E0000}"/>
    <cellStyle name="常规 3 56 2" xfId="22756" xr:uid="{00000000-0005-0000-0000-0000013E0000}"/>
    <cellStyle name="常规 3 56 2 2" xfId="22757" xr:uid="{00000000-0005-0000-0000-0000023E0000}"/>
    <cellStyle name="常规 3 56 2 3" xfId="22758" xr:uid="{00000000-0005-0000-0000-0000033E0000}"/>
    <cellStyle name="常规 3 56 3" xfId="22759" xr:uid="{00000000-0005-0000-0000-0000043E0000}"/>
    <cellStyle name="常规 3 56 4" xfId="22760" xr:uid="{00000000-0005-0000-0000-0000053E0000}"/>
    <cellStyle name="常规 3 56 5" xfId="22761" xr:uid="{00000000-0005-0000-0000-0000063E0000}"/>
    <cellStyle name="常规 3 57" xfId="22762" xr:uid="{00000000-0005-0000-0000-0000073E0000}"/>
    <cellStyle name="常规 3 57 2" xfId="22763" xr:uid="{00000000-0005-0000-0000-0000083E0000}"/>
    <cellStyle name="常规 3 57 2 2" xfId="22764" xr:uid="{00000000-0005-0000-0000-0000093E0000}"/>
    <cellStyle name="常规 3 57 2 3" xfId="22765" xr:uid="{00000000-0005-0000-0000-00000A3E0000}"/>
    <cellStyle name="常规 3 57 3" xfId="22766" xr:uid="{00000000-0005-0000-0000-00000B3E0000}"/>
    <cellStyle name="常规 3 57 4" xfId="22767" xr:uid="{00000000-0005-0000-0000-00000C3E0000}"/>
    <cellStyle name="常规 3 57 5" xfId="22768" xr:uid="{00000000-0005-0000-0000-00000D3E0000}"/>
    <cellStyle name="常规 3 58" xfId="22769" xr:uid="{00000000-0005-0000-0000-00000E3E0000}"/>
    <cellStyle name="常规 3 58 2" xfId="22770" xr:uid="{00000000-0005-0000-0000-00000F3E0000}"/>
    <cellStyle name="常规 3 58 2 2" xfId="22771" xr:uid="{00000000-0005-0000-0000-0000103E0000}"/>
    <cellStyle name="常规 3 58 2 3" xfId="22772" xr:uid="{00000000-0005-0000-0000-0000113E0000}"/>
    <cellStyle name="常规 3 58 3" xfId="22773" xr:uid="{00000000-0005-0000-0000-0000123E0000}"/>
    <cellStyle name="常规 3 58 4" xfId="22774" xr:uid="{00000000-0005-0000-0000-0000133E0000}"/>
    <cellStyle name="常规 3 58 5" xfId="22775" xr:uid="{00000000-0005-0000-0000-0000143E0000}"/>
    <cellStyle name="常规 3 59" xfId="22776" xr:uid="{00000000-0005-0000-0000-0000153E0000}"/>
    <cellStyle name="常规 3 59 2" xfId="22777" xr:uid="{00000000-0005-0000-0000-0000163E0000}"/>
    <cellStyle name="常规 3 59 2 2" xfId="22778" xr:uid="{00000000-0005-0000-0000-0000173E0000}"/>
    <cellStyle name="常规 3 59 2 3" xfId="22779" xr:uid="{00000000-0005-0000-0000-0000183E0000}"/>
    <cellStyle name="常规 3 59 3" xfId="22780" xr:uid="{00000000-0005-0000-0000-0000193E0000}"/>
    <cellStyle name="常规 3 59 4" xfId="22781" xr:uid="{00000000-0005-0000-0000-00001A3E0000}"/>
    <cellStyle name="常规 3 59 5" xfId="22782" xr:uid="{00000000-0005-0000-0000-00001B3E0000}"/>
    <cellStyle name="常规 3 6" xfId="355" xr:uid="{00000000-0005-0000-0000-00001C3E0000}"/>
    <cellStyle name="常规 3 6 2" xfId="4130" xr:uid="{00000000-0005-0000-0000-00001D3E0000}"/>
    <cellStyle name="常规 3 6 2 2" xfId="4131" xr:uid="{00000000-0005-0000-0000-00001E3E0000}"/>
    <cellStyle name="常规 3 6 2 2 2" xfId="4132" xr:uid="{00000000-0005-0000-0000-00001F3E0000}"/>
    <cellStyle name="常规 3 6 2 2 2 2" xfId="4133" xr:uid="{00000000-0005-0000-0000-0000203E0000}"/>
    <cellStyle name="常规 3 6 2 2 2 3" xfId="4134" xr:uid="{00000000-0005-0000-0000-0000213E0000}"/>
    <cellStyle name="常规 3 6 2 2 2 3 2" xfId="12081" xr:uid="{00000000-0005-0000-0000-0000223E0000}"/>
    <cellStyle name="常规 3 6 2 2 2 4" xfId="12080" xr:uid="{00000000-0005-0000-0000-0000233E0000}"/>
    <cellStyle name="常规 3 6 2 2 3" xfId="4135" xr:uid="{00000000-0005-0000-0000-0000243E0000}"/>
    <cellStyle name="常规 3 6 2 2 4" xfId="4136" xr:uid="{00000000-0005-0000-0000-0000253E0000}"/>
    <cellStyle name="常规 3 6 2 2 4 2" xfId="12082" xr:uid="{00000000-0005-0000-0000-0000263E0000}"/>
    <cellStyle name="常规 3 6 2 2 5" xfId="12079" xr:uid="{00000000-0005-0000-0000-0000273E0000}"/>
    <cellStyle name="常规 3 6 2 2 6" xfId="28188" xr:uid="{00000000-0005-0000-0000-0000283E0000}"/>
    <cellStyle name="常规 3 6 2 3" xfId="4137" xr:uid="{00000000-0005-0000-0000-0000293E0000}"/>
    <cellStyle name="常规 3 6 2 3 2" xfId="4138" xr:uid="{00000000-0005-0000-0000-00002A3E0000}"/>
    <cellStyle name="常规 3 6 2 3 3" xfId="4139" xr:uid="{00000000-0005-0000-0000-00002B3E0000}"/>
    <cellStyle name="常规 3 6 2 3 3 2" xfId="12084" xr:uid="{00000000-0005-0000-0000-00002C3E0000}"/>
    <cellStyle name="常规 3 6 2 3 4" xfId="12083" xr:uid="{00000000-0005-0000-0000-00002D3E0000}"/>
    <cellStyle name="常规 3 6 2 4" xfId="4140" xr:uid="{00000000-0005-0000-0000-00002E3E0000}"/>
    <cellStyle name="常规 3 6 2 4 2" xfId="4141" xr:uid="{00000000-0005-0000-0000-00002F3E0000}"/>
    <cellStyle name="常规 3 6 2 4 3" xfId="4142" xr:uid="{00000000-0005-0000-0000-0000303E0000}"/>
    <cellStyle name="常规 3 6 2 4 3 2" xfId="12086" xr:uid="{00000000-0005-0000-0000-0000313E0000}"/>
    <cellStyle name="常规 3 6 2 4 4" xfId="12085" xr:uid="{00000000-0005-0000-0000-0000323E0000}"/>
    <cellStyle name="常规 3 6 2 5" xfId="4143" xr:uid="{00000000-0005-0000-0000-0000333E0000}"/>
    <cellStyle name="常规 3 6 2 6" xfId="12078" xr:uid="{00000000-0005-0000-0000-0000343E0000}"/>
    <cellStyle name="常规 3 6 2 7" xfId="28187" xr:uid="{00000000-0005-0000-0000-0000353E0000}"/>
    <cellStyle name="常规 3 6 3" xfId="4144" xr:uid="{00000000-0005-0000-0000-0000363E0000}"/>
    <cellStyle name="常规 3 6 3 2" xfId="4145" xr:uid="{00000000-0005-0000-0000-0000373E0000}"/>
    <cellStyle name="常规 3 6 3 2 2" xfId="4146" xr:uid="{00000000-0005-0000-0000-0000383E0000}"/>
    <cellStyle name="常规 3 6 3 2 3" xfId="4147" xr:uid="{00000000-0005-0000-0000-0000393E0000}"/>
    <cellStyle name="常规 3 6 3 2 3 2" xfId="12089" xr:uid="{00000000-0005-0000-0000-00003A3E0000}"/>
    <cellStyle name="常规 3 6 3 2 4" xfId="12088" xr:uid="{00000000-0005-0000-0000-00003B3E0000}"/>
    <cellStyle name="常规 3 6 3 3" xfId="4148" xr:uid="{00000000-0005-0000-0000-00003C3E0000}"/>
    <cellStyle name="常规 3 6 3 4" xfId="4149" xr:uid="{00000000-0005-0000-0000-00003D3E0000}"/>
    <cellStyle name="常规 3 6 3 4 2" xfId="12090" xr:uid="{00000000-0005-0000-0000-00003E3E0000}"/>
    <cellStyle name="常规 3 6 3 5" xfId="12087" xr:uid="{00000000-0005-0000-0000-00003F3E0000}"/>
    <cellStyle name="常规 3 6 3 6" xfId="28189" xr:uid="{00000000-0005-0000-0000-0000403E0000}"/>
    <cellStyle name="常规 3 6 4" xfId="4150" xr:uid="{00000000-0005-0000-0000-0000413E0000}"/>
    <cellStyle name="常规 3 6 4 2" xfId="4151" xr:uid="{00000000-0005-0000-0000-0000423E0000}"/>
    <cellStyle name="常规 3 6 4 3" xfId="4152" xr:uid="{00000000-0005-0000-0000-0000433E0000}"/>
    <cellStyle name="常规 3 6 4 3 2" xfId="12092" xr:uid="{00000000-0005-0000-0000-0000443E0000}"/>
    <cellStyle name="常规 3 6 4 4" xfId="12091" xr:uid="{00000000-0005-0000-0000-0000453E0000}"/>
    <cellStyle name="常规 3 6 5" xfId="4153" xr:uid="{00000000-0005-0000-0000-0000463E0000}"/>
    <cellStyle name="常规 3 6 5 2" xfId="4154" xr:uid="{00000000-0005-0000-0000-0000473E0000}"/>
    <cellStyle name="常规 3 6 5 3" xfId="4155" xr:uid="{00000000-0005-0000-0000-0000483E0000}"/>
    <cellStyle name="常规 3 6 5 3 2" xfId="12094" xr:uid="{00000000-0005-0000-0000-0000493E0000}"/>
    <cellStyle name="常规 3 6 5 4" xfId="12093" xr:uid="{00000000-0005-0000-0000-00004A3E0000}"/>
    <cellStyle name="常规 3 6 6" xfId="4156" xr:uid="{00000000-0005-0000-0000-00004B3E0000}"/>
    <cellStyle name="常规 3 6 7" xfId="9615" xr:uid="{00000000-0005-0000-0000-00004C3E0000}"/>
    <cellStyle name="常规 3 6 8" xfId="27464" xr:uid="{00000000-0005-0000-0000-00004D3E0000}"/>
    <cellStyle name="常规 3 6 9" xfId="28186" xr:uid="{00000000-0005-0000-0000-00004E3E0000}"/>
    <cellStyle name="常规 3 60" xfId="22783" xr:uid="{00000000-0005-0000-0000-00004F3E0000}"/>
    <cellStyle name="常规 3 60 2" xfId="22784" xr:uid="{00000000-0005-0000-0000-0000503E0000}"/>
    <cellStyle name="常规 3 60 2 2" xfId="22785" xr:uid="{00000000-0005-0000-0000-0000513E0000}"/>
    <cellStyle name="常规 3 60 2 3" xfId="22786" xr:uid="{00000000-0005-0000-0000-0000523E0000}"/>
    <cellStyle name="常规 3 60 3" xfId="22787" xr:uid="{00000000-0005-0000-0000-0000533E0000}"/>
    <cellStyle name="常规 3 60 4" xfId="22788" xr:uid="{00000000-0005-0000-0000-0000543E0000}"/>
    <cellStyle name="常规 3 60 5" xfId="22789" xr:uid="{00000000-0005-0000-0000-0000553E0000}"/>
    <cellStyle name="常规 3 61" xfId="22790" xr:uid="{00000000-0005-0000-0000-0000563E0000}"/>
    <cellStyle name="常规 3 61 2" xfId="22791" xr:uid="{00000000-0005-0000-0000-0000573E0000}"/>
    <cellStyle name="常规 3 61 2 2" xfId="22792" xr:uid="{00000000-0005-0000-0000-0000583E0000}"/>
    <cellStyle name="常规 3 61 2 3" xfId="22793" xr:uid="{00000000-0005-0000-0000-0000593E0000}"/>
    <cellStyle name="常规 3 61 3" xfId="22794" xr:uid="{00000000-0005-0000-0000-00005A3E0000}"/>
    <cellStyle name="常规 3 61 4" xfId="22795" xr:uid="{00000000-0005-0000-0000-00005B3E0000}"/>
    <cellStyle name="常规 3 61 5" xfId="22796" xr:uid="{00000000-0005-0000-0000-00005C3E0000}"/>
    <cellStyle name="常规 3 62" xfId="22797" xr:uid="{00000000-0005-0000-0000-00005D3E0000}"/>
    <cellStyle name="常规 3 62 2" xfId="22798" xr:uid="{00000000-0005-0000-0000-00005E3E0000}"/>
    <cellStyle name="常规 3 62 2 2" xfId="22799" xr:uid="{00000000-0005-0000-0000-00005F3E0000}"/>
    <cellStyle name="常规 3 62 2 3" xfId="22800" xr:uid="{00000000-0005-0000-0000-0000603E0000}"/>
    <cellStyle name="常规 3 62 3" xfId="22801" xr:uid="{00000000-0005-0000-0000-0000613E0000}"/>
    <cellStyle name="常规 3 62 4" xfId="22802" xr:uid="{00000000-0005-0000-0000-0000623E0000}"/>
    <cellStyle name="常规 3 62 5" xfId="22803" xr:uid="{00000000-0005-0000-0000-0000633E0000}"/>
    <cellStyle name="常规 3 63" xfId="22804" xr:uid="{00000000-0005-0000-0000-0000643E0000}"/>
    <cellStyle name="常规 3 63 2" xfId="22805" xr:uid="{00000000-0005-0000-0000-0000653E0000}"/>
    <cellStyle name="常规 3 63 2 2" xfId="22806" xr:uid="{00000000-0005-0000-0000-0000663E0000}"/>
    <cellStyle name="常规 3 63 2 3" xfId="22807" xr:uid="{00000000-0005-0000-0000-0000673E0000}"/>
    <cellStyle name="常规 3 63 3" xfId="22808" xr:uid="{00000000-0005-0000-0000-0000683E0000}"/>
    <cellStyle name="常规 3 63 4" xfId="22809" xr:uid="{00000000-0005-0000-0000-0000693E0000}"/>
    <cellStyle name="常规 3 63 5" xfId="22810" xr:uid="{00000000-0005-0000-0000-00006A3E0000}"/>
    <cellStyle name="常规 3 64" xfId="22811" xr:uid="{00000000-0005-0000-0000-00006B3E0000}"/>
    <cellStyle name="常规 3 64 2" xfId="22812" xr:uid="{00000000-0005-0000-0000-00006C3E0000}"/>
    <cellStyle name="常规 3 64 2 2" xfId="22813" xr:uid="{00000000-0005-0000-0000-00006D3E0000}"/>
    <cellStyle name="常规 3 64 2 3" xfId="22814" xr:uid="{00000000-0005-0000-0000-00006E3E0000}"/>
    <cellStyle name="常规 3 64 3" xfId="22815" xr:uid="{00000000-0005-0000-0000-00006F3E0000}"/>
    <cellStyle name="常规 3 64 4" xfId="22816" xr:uid="{00000000-0005-0000-0000-0000703E0000}"/>
    <cellStyle name="常规 3 64 5" xfId="22817" xr:uid="{00000000-0005-0000-0000-0000713E0000}"/>
    <cellStyle name="常规 3 65" xfId="22818" xr:uid="{00000000-0005-0000-0000-0000723E0000}"/>
    <cellStyle name="常规 3 65 2" xfId="22819" xr:uid="{00000000-0005-0000-0000-0000733E0000}"/>
    <cellStyle name="常规 3 65 2 2" xfId="22820" xr:uid="{00000000-0005-0000-0000-0000743E0000}"/>
    <cellStyle name="常规 3 65 2 3" xfId="22821" xr:uid="{00000000-0005-0000-0000-0000753E0000}"/>
    <cellStyle name="常规 3 65 3" xfId="22822" xr:uid="{00000000-0005-0000-0000-0000763E0000}"/>
    <cellStyle name="常规 3 65 4" xfId="22823" xr:uid="{00000000-0005-0000-0000-0000773E0000}"/>
    <cellStyle name="常规 3 65 5" xfId="22824" xr:uid="{00000000-0005-0000-0000-0000783E0000}"/>
    <cellStyle name="常规 3 66" xfId="22825" xr:uid="{00000000-0005-0000-0000-0000793E0000}"/>
    <cellStyle name="常规 3 66 2" xfId="22826" xr:uid="{00000000-0005-0000-0000-00007A3E0000}"/>
    <cellStyle name="常规 3 66 2 2" xfId="22827" xr:uid="{00000000-0005-0000-0000-00007B3E0000}"/>
    <cellStyle name="常规 3 66 2 3" xfId="22828" xr:uid="{00000000-0005-0000-0000-00007C3E0000}"/>
    <cellStyle name="常规 3 66 3" xfId="22829" xr:uid="{00000000-0005-0000-0000-00007D3E0000}"/>
    <cellStyle name="常规 3 66 4" xfId="22830" xr:uid="{00000000-0005-0000-0000-00007E3E0000}"/>
    <cellStyle name="常规 3 66 5" xfId="22831" xr:uid="{00000000-0005-0000-0000-00007F3E0000}"/>
    <cellStyle name="常规 3 67" xfId="22832" xr:uid="{00000000-0005-0000-0000-0000803E0000}"/>
    <cellStyle name="常规 3 67 2" xfId="22833" xr:uid="{00000000-0005-0000-0000-0000813E0000}"/>
    <cellStyle name="常规 3 67 2 2" xfId="22834" xr:uid="{00000000-0005-0000-0000-0000823E0000}"/>
    <cellStyle name="常规 3 67 2 3" xfId="22835" xr:uid="{00000000-0005-0000-0000-0000833E0000}"/>
    <cellStyle name="常规 3 67 3" xfId="22836" xr:uid="{00000000-0005-0000-0000-0000843E0000}"/>
    <cellStyle name="常规 3 67 4" xfId="22837" xr:uid="{00000000-0005-0000-0000-0000853E0000}"/>
    <cellStyle name="常规 3 67 5" xfId="22838" xr:uid="{00000000-0005-0000-0000-0000863E0000}"/>
    <cellStyle name="常规 3 68" xfId="22839" xr:uid="{00000000-0005-0000-0000-0000873E0000}"/>
    <cellStyle name="常规 3 68 2" xfId="22840" xr:uid="{00000000-0005-0000-0000-0000883E0000}"/>
    <cellStyle name="常规 3 68 2 2" xfId="22841" xr:uid="{00000000-0005-0000-0000-0000893E0000}"/>
    <cellStyle name="常规 3 68 2 3" xfId="22842" xr:uid="{00000000-0005-0000-0000-00008A3E0000}"/>
    <cellStyle name="常规 3 68 3" xfId="22843" xr:uid="{00000000-0005-0000-0000-00008B3E0000}"/>
    <cellStyle name="常规 3 68 4" xfId="22844" xr:uid="{00000000-0005-0000-0000-00008C3E0000}"/>
    <cellStyle name="常规 3 68 5" xfId="22845" xr:uid="{00000000-0005-0000-0000-00008D3E0000}"/>
    <cellStyle name="常规 3 69" xfId="22846" xr:uid="{00000000-0005-0000-0000-00008E3E0000}"/>
    <cellStyle name="常规 3 69 2" xfId="22847" xr:uid="{00000000-0005-0000-0000-00008F3E0000}"/>
    <cellStyle name="常规 3 69 2 2" xfId="22848" xr:uid="{00000000-0005-0000-0000-0000903E0000}"/>
    <cellStyle name="常规 3 69 2 3" xfId="22849" xr:uid="{00000000-0005-0000-0000-0000913E0000}"/>
    <cellStyle name="常规 3 69 3" xfId="22850" xr:uid="{00000000-0005-0000-0000-0000923E0000}"/>
    <cellStyle name="常规 3 69 4" xfId="22851" xr:uid="{00000000-0005-0000-0000-0000933E0000}"/>
    <cellStyle name="常规 3 69 5" xfId="22852" xr:uid="{00000000-0005-0000-0000-0000943E0000}"/>
    <cellStyle name="常规 3 7" xfId="552" xr:uid="{00000000-0005-0000-0000-0000953E0000}"/>
    <cellStyle name="常规 3 7 2" xfId="4157" xr:uid="{00000000-0005-0000-0000-0000963E0000}"/>
    <cellStyle name="常规 3 7 2 2" xfId="4158" xr:uid="{00000000-0005-0000-0000-0000973E0000}"/>
    <cellStyle name="常规 3 7 2 2 2" xfId="4159" xr:uid="{00000000-0005-0000-0000-0000983E0000}"/>
    <cellStyle name="常规 3 7 2 3" xfId="4160" xr:uid="{00000000-0005-0000-0000-0000993E0000}"/>
    <cellStyle name="常规 3 7 2 4" xfId="28191" xr:uid="{00000000-0005-0000-0000-00009A3E0000}"/>
    <cellStyle name="常规 3 7 3" xfId="4161" xr:uid="{00000000-0005-0000-0000-00009B3E0000}"/>
    <cellStyle name="常规 3 7 3 2" xfId="4162" xr:uid="{00000000-0005-0000-0000-00009C3E0000}"/>
    <cellStyle name="常规 3 7 4" xfId="4163" xr:uid="{00000000-0005-0000-0000-00009D3E0000}"/>
    <cellStyle name="常规 3 7 5" xfId="22853" xr:uid="{00000000-0005-0000-0000-00009E3E0000}"/>
    <cellStyle name="常规 3 7 6" xfId="28190" xr:uid="{00000000-0005-0000-0000-00009F3E0000}"/>
    <cellStyle name="常规 3 70" xfId="22854" xr:uid="{00000000-0005-0000-0000-0000A03E0000}"/>
    <cellStyle name="常规 3 70 2" xfId="22855" xr:uid="{00000000-0005-0000-0000-0000A13E0000}"/>
    <cellStyle name="常规 3 70 2 2" xfId="22856" xr:uid="{00000000-0005-0000-0000-0000A23E0000}"/>
    <cellStyle name="常规 3 70 2 3" xfId="22857" xr:uid="{00000000-0005-0000-0000-0000A33E0000}"/>
    <cellStyle name="常规 3 70 3" xfId="22858" xr:uid="{00000000-0005-0000-0000-0000A43E0000}"/>
    <cellStyle name="常规 3 70 4" xfId="22859" xr:uid="{00000000-0005-0000-0000-0000A53E0000}"/>
    <cellStyle name="常规 3 70 5" xfId="22860" xr:uid="{00000000-0005-0000-0000-0000A63E0000}"/>
    <cellStyle name="常规 3 71" xfId="22861" xr:uid="{00000000-0005-0000-0000-0000A73E0000}"/>
    <cellStyle name="常规 3 71 2" xfId="22862" xr:uid="{00000000-0005-0000-0000-0000A83E0000}"/>
    <cellStyle name="常规 3 71 2 2" xfId="22863" xr:uid="{00000000-0005-0000-0000-0000A93E0000}"/>
    <cellStyle name="常规 3 71 2 3" xfId="22864" xr:uid="{00000000-0005-0000-0000-0000AA3E0000}"/>
    <cellStyle name="常规 3 71 3" xfId="22865" xr:uid="{00000000-0005-0000-0000-0000AB3E0000}"/>
    <cellStyle name="常规 3 71 4" xfId="22866" xr:uid="{00000000-0005-0000-0000-0000AC3E0000}"/>
    <cellStyle name="常规 3 71 5" xfId="22867" xr:uid="{00000000-0005-0000-0000-0000AD3E0000}"/>
    <cellStyle name="常规 3 72" xfId="22868" xr:uid="{00000000-0005-0000-0000-0000AE3E0000}"/>
    <cellStyle name="常规 3 72 2" xfId="22869" xr:uid="{00000000-0005-0000-0000-0000AF3E0000}"/>
    <cellStyle name="常规 3 72 2 2" xfId="22870" xr:uid="{00000000-0005-0000-0000-0000B03E0000}"/>
    <cellStyle name="常规 3 72 2 3" xfId="22871" xr:uid="{00000000-0005-0000-0000-0000B13E0000}"/>
    <cellStyle name="常规 3 72 3" xfId="22872" xr:uid="{00000000-0005-0000-0000-0000B23E0000}"/>
    <cellStyle name="常规 3 72 4" xfId="22873" xr:uid="{00000000-0005-0000-0000-0000B33E0000}"/>
    <cellStyle name="常规 3 72 5" xfId="22874" xr:uid="{00000000-0005-0000-0000-0000B43E0000}"/>
    <cellStyle name="常规 3 73" xfId="22875" xr:uid="{00000000-0005-0000-0000-0000B53E0000}"/>
    <cellStyle name="常规 3 73 2" xfId="22876" xr:uid="{00000000-0005-0000-0000-0000B63E0000}"/>
    <cellStyle name="常规 3 73 2 2" xfId="22877" xr:uid="{00000000-0005-0000-0000-0000B73E0000}"/>
    <cellStyle name="常规 3 73 2 3" xfId="22878" xr:uid="{00000000-0005-0000-0000-0000B83E0000}"/>
    <cellStyle name="常规 3 73 3" xfId="22879" xr:uid="{00000000-0005-0000-0000-0000B93E0000}"/>
    <cellStyle name="常规 3 73 4" xfId="22880" xr:uid="{00000000-0005-0000-0000-0000BA3E0000}"/>
    <cellStyle name="常规 3 73 5" xfId="22881" xr:uid="{00000000-0005-0000-0000-0000BB3E0000}"/>
    <cellStyle name="常规 3 74" xfId="22882" xr:uid="{00000000-0005-0000-0000-0000BC3E0000}"/>
    <cellStyle name="常规 3 74 2" xfId="22883" xr:uid="{00000000-0005-0000-0000-0000BD3E0000}"/>
    <cellStyle name="常规 3 74 2 2" xfId="22884" xr:uid="{00000000-0005-0000-0000-0000BE3E0000}"/>
    <cellStyle name="常规 3 74 2 3" xfId="22885" xr:uid="{00000000-0005-0000-0000-0000BF3E0000}"/>
    <cellStyle name="常规 3 74 3" xfId="22886" xr:uid="{00000000-0005-0000-0000-0000C03E0000}"/>
    <cellStyle name="常规 3 74 4" xfId="22887" xr:uid="{00000000-0005-0000-0000-0000C13E0000}"/>
    <cellStyle name="常规 3 74 5" xfId="22888" xr:uid="{00000000-0005-0000-0000-0000C23E0000}"/>
    <cellStyle name="常规 3 75" xfId="22889" xr:uid="{00000000-0005-0000-0000-0000C33E0000}"/>
    <cellStyle name="常规 3 75 2" xfId="22890" xr:uid="{00000000-0005-0000-0000-0000C43E0000}"/>
    <cellStyle name="常规 3 75 2 2" xfId="22891" xr:uid="{00000000-0005-0000-0000-0000C53E0000}"/>
    <cellStyle name="常规 3 75 2 3" xfId="22892" xr:uid="{00000000-0005-0000-0000-0000C63E0000}"/>
    <cellStyle name="常规 3 75 3" xfId="22893" xr:uid="{00000000-0005-0000-0000-0000C73E0000}"/>
    <cellStyle name="常规 3 75 4" xfId="22894" xr:uid="{00000000-0005-0000-0000-0000C83E0000}"/>
    <cellStyle name="常规 3 75 5" xfId="22895" xr:uid="{00000000-0005-0000-0000-0000C93E0000}"/>
    <cellStyle name="常规 3 76" xfId="22896" xr:uid="{00000000-0005-0000-0000-0000CA3E0000}"/>
    <cellStyle name="常规 3 76 2" xfId="22897" xr:uid="{00000000-0005-0000-0000-0000CB3E0000}"/>
    <cellStyle name="常规 3 76 2 2" xfId="22898" xr:uid="{00000000-0005-0000-0000-0000CC3E0000}"/>
    <cellStyle name="常规 3 76 2 3" xfId="22899" xr:uid="{00000000-0005-0000-0000-0000CD3E0000}"/>
    <cellStyle name="常规 3 76 3" xfId="22900" xr:uid="{00000000-0005-0000-0000-0000CE3E0000}"/>
    <cellStyle name="常规 3 76 4" xfId="22901" xr:uid="{00000000-0005-0000-0000-0000CF3E0000}"/>
    <cellStyle name="常规 3 76 5" xfId="22902" xr:uid="{00000000-0005-0000-0000-0000D03E0000}"/>
    <cellStyle name="常规 3 77" xfId="22903" xr:uid="{00000000-0005-0000-0000-0000D13E0000}"/>
    <cellStyle name="常规 3 77 2" xfId="22904" xr:uid="{00000000-0005-0000-0000-0000D23E0000}"/>
    <cellStyle name="常规 3 77 2 2" xfId="22905" xr:uid="{00000000-0005-0000-0000-0000D33E0000}"/>
    <cellStyle name="常规 3 77 2 3" xfId="22906" xr:uid="{00000000-0005-0000-0000-0000D43E0000}"/>
    <cellStyle name="常规 3 77 3" xfId="22907" xr:uid="{00000000-0005-0000-0000-0000D53E0000}"/>
    <cellStyle name="常规 3 77 4" xfId="22908" xr:uid="{00000000-0005-0000-0000-0000D63E0000}"/>
    <cellStyle name="常规 3 77 5" xfId="22909" xr:uid="{00000000-0005-0000-0000-0000D73E0000}"/>
    <cellStyle name="常规 3 78" xfId="22910" xr:uid="{00000000-0005-0000-0000-0000D83E0000}"/>
    <cellStyle name="常规 3 78 2" xfId="22911" xr:uid="{00000000-0005-0000-0000-0000D93E0000}"/>
    <cellStyle name="常规 3 78 2 2" xfId="22912" xr:uid="{00000000-0005-0000-0000-0000DA3E0000}"/>
    <cellStyle name="常规 3 78 2 3" xfId="22913" xr:uid="{00000000-0005-0000-0000-0000DB3E0000}"/>
    <cellStyle name="常规 3 78 3" xfId="22914" xr:uid="{00000000-0005-0000-0000-0000DC3E0000}"/>
    <cellStyle name="常规 3 78 4" xfId="22915" xr:uid="{00000000-0005-0000-0000-0000DD3E0000}"/>
    <cellStyle name="常规 3 78 5" xfId="22916" xr:uid="{00000000-0005-0000-0000-0000DE3E0000}"/>
    <cellStyle name="常规 3 79" xfId="22917" xr:uid="{00000000-0005-0000-0000-0000DF3E0000}"/>
    <cellStyle name="常规 3 79 2" xfId="22918" xr:uid="{00000000-0005-0000-0000-0000E03E0000}"/>
    <cellStyle name="常规 3 79 2 2" xfId="22919" xr:uid="{00000000-0005-0000-0000-0000E13E0000}"/>
    <cellStyle name="常规 3 79 2 3" xfId="22920" xr:uid="{00000000-0005-0000-0000-0000E23E0000}"/>
    <cellStyle name="常规 3 79 3" xfId="22921" xr:uid="{00000000-0005-0000-0000-0000E33E0000}"/>
    <cellStyle name="常规 3 79 4" xfId="22922" xr:uid="{00000000-0005-0000-0000-0000E43E0000}"/>
    <cellStyle name="常规 3 79 5" xfId="22923" xr:uid="{00000000-0005-0000-0000-0000E53E0000}"/>
    <cellStyle name="常规 3 8" xfId="4164" xr:uid="{00000000-0005-0000-0000-0000E63E0000}"/>
    <cellStyle name="常规 3 8 2" xfId="4165" xr:uid="{00000000-0005-0000-0000-0000E73E0000}"/>
    <cellStyle name="常规 3 8 2 2" xfId="4166" xr:uid="{00000000-0005-0000-0000-0000E83E0000}"/>
    <cellStyle name="常规 3 8 2 3" xfId="22924" xr:uid="{00000000-0005-0000-0000-0000E93E0000}"/>
    <cellStyle name="常规 3 8 2 4" xfId="28193" xr:uid="{00000000-0005-0000-0000-0000EA3E0000}"/>
    <cellStyle name="常规 3 8 3" xfId="4167" xr:uid="{00000000-0005-0000-0000-0000EB3E0000}"/>
    <cellStyle name="常规 3 8 4" xfId="22925" xr:uid="{00000000-0005-0000-0000-0000EC3E0000}"/>
    <cellStyle name="常规 3 8 5" xfId="22926" xr:uid="{00000000-0005-0000-0000-0000ED3E0000}"/>
    <cellStyle name="常规 3 8 6" xfId="28192" xr:uid="{00000000-0005-0000-0000-0000EE3E0000}"/>
    <cellStyle name="常规 3 80" xfId="22927" xr:uid="{00000000-0005-0000-0000-0000EF3E0000}"/>
    <cellStyle name="常规 3 80 2" xfId="22928" xr:uid="{00000000-0005-0000-0000-0000F03E0000}"/>
    <cellStyle name="常规 3 80 2 2" xfId="22929" xr:uid="{00000000-0005-0000-0000-0000F13E0000}"/>
    <cellStyle name="常规 3 80 2 3" xfId="22930" xr:uid="{00000000-0005-0000-0000-0000F23E0000}"/>
    <cellStyle name="常规 3 80 3" xfId="22931" xr:uid="{00000000-0005-0000-0000-0000F33E0000}"/>
    <cellStyle name="常规 3 80 4" xfId="22932" xr:uid="{00000000-0005-0000-0000-0000F43E0000}"/>
    <cellStyle name="常规 3 80 5" xfId="22933" xr:uid="{00000000-0005-0000-0000-0000F53E0000}"/>
    <cellStyle name="常规 3 81" xfId="22934" xr:uid="{00000000-0005-0000-0000-0000F63E0000}"/>
    <cellStyle name="常规 3 81 2" xfId="22935" xr:uid="{00000000-0005-0000-0000-0000F73E0000}"/>
    <cellStyle name="常规 3 81 2 2" xfId="22936" xr:uid="{00000000-0005-0000-0000-0000F83E0000}"/>
    <cellStyle name="常规 3 81 2 3" xfId="22937" xr:uid="{00000000-0005-0000-0000-0000F93E0000}"/>
    <cellStyle name="常规 3 81 3" xfId="22938" xr:uid="{00000000-0005-0000-0000-0000FA3E0000}"/>
    <cellStyle name="常规 3 81 4" xfId="22939" xr:uid="{00000000-0005-0000-0000-0000FB3E0000}"/>
    <cellStyle name="常规 3 81 5" xfId="22940" xr:uid="{00000000-0005-0000-0000-0000FC3E0000}"/>
    <cellStyle name="常规 3 82" xfId="22941" xr:uid="{00000000-0005-0000-0000-0000FD3E0000}"/>
    <cellStyle name="常规 3 82 2" xfId="22942" xr:uid="{00000000-0005-0000-0000-0000FE3E0000}"/>
    <cellStyle name="常规 3 82 2 2" xfId="22943" xr:uid="{00000000-0005-0000-0000-0000FF3E0000}"/>
    <cellStyle name="常规 3 82 2 3" xfId="22944" xr:uid="{00000000-0005-0000-0000-0000003F0000}"/>
    <cellStyle name="常规 3 82 3" xfId="22945" xr:uid="{00000000-0005-0000-0000-0000013F0000}"/>
    <cellStyle name="常规 3 82 4" xfId="22946" xr:uid="{00000000-0005-0000-0000-0000023F0000}"/>
    <cellStyle name="常规 3 82 5" xfId="22947" xr:uid="{00000000-0005-0000-0000-0000033F0000}"/>
    <cellStyle name="常规 3 83" xfId="22948" xr:uid="{00000000-0005-0000-0000-0000043F0000}"/>
    <cellStyle name="常规 3 83 2" xfId="22949" xr:uid="{00000000-0005-0000-0000-0000053F0000}"/>
    <cellStyle name="常规 3 83 2 2" xfId="22950" xr:uid="{00000000-0005-0000-0000-0000063F0000}"/>
    <cellStyle name="常规 3 83 2 3" xfId="22951" xr:uid="{00000000-0005-0000-0000-0000073F0000}"/>
    <cellStyle name="常规 3 83 3" xfId="22952" xr:uid="{00000000-0005-0000-0000-0000083F0000}"/>
    <cellStyle name="常规 3 83 4" xfId="22953" xr:uid="{00000000-0005-0000-0000-0000093F0000}"/>
    <cellStyle name="常规 3 83 5" xfId="22954" xr:uid="{00000000-0005-0000-0000-00000A3F0000}"/>
    <cellStyle name="常规 3 84" xfId="22955" xr:uid="{00000000-0005-0000-0000-00000B3F0000}"/>
    <cellStyle name="常规 3 84 2" xfId="22956" xr:uid="{00000000-0005-0000-0000-00000C3F0000}"/>
    <cellStyle name="常规 3 84 2 2" xfId="22957" xr:uid="{00000000-0005-0000-0000-00000D3F0000}"/>
    <cellStyle name="常规 3 84 2 3" xfId="22958" xr:uid="{00000000-0005-0000-0000-00000E3F0000}"/>
    <cellStyle name="常规 3 84 3" xfId="22959" xr:uid="{00000000-0005-0000-0000-00000F3F0000}"/>
    <cellStyle name="常规 3 84 4" xfId="22960" xr:uid="{00000000-0005-0000-0000-0000103F0000}"/>
    <cellStyle name="常规 3 84 5" xfId="22961" xr:uid="{00000000-0005-0000-0000-0000113F0000}"/>
    <cellStyle name="常规 3 85" xfId="22962" xr:uid="{00000000-0005-0000-0000-0000123F0000}"/>
    <cellStyle name="常规 3 85 2" xfId="22963" xr:uid="{00000000-0005-0000-0000-0000133F0000}"/>
    <cellStyle name="常规 3 85 2 2" xfId="22964" xr:uid="{00000000-0005-0000-0000-0000143F0000}"/>
    <cellStyle name="常规 3 85 2 3" xfId="22965" xr:uid="{00000000-0005-0000-0000-0000153F0000}"/>
    <cellStyle name="常规 3 85 3" xfId="22966" xr:uid="{00000000-0005-0000-0000-0000163F0000}"/>
    <cellStyle name="常规 3 85 4" xfId="22967" xr:uid="{00000000-0005-0000-0000-0000173F0000}"/>
    <cellStyle name="常规 3 85 5" xfId="22968" xr:uid="{00000000-0005-0000-0000-0000183F0000}"/>
    <cellStyle name="常规 3 86" xfId="22969" xr:uid="{00000000-0005-0000-0000-0000193F0000}"/>
    <cellStyle name="常规 3 86 2" xfId="22970" xr:uid="{00000000-0005-0000-0000-00001A3F0000}"/>
    <cellStyle name="常规 3 86 2 2" xfId="22971" xr:uid="{00000000-0005-0000-0000-00001B3F0000}"/>
    <cellStyle name="常规 3 86 2 3" xfId="22972" xr:uid="{00000000-0005-0000-0000-00001C3F0000}"/>
    <cellStyle name="常规 3 86 3" xfId="22973" xr:uid="{00000000-0005-0000-0000-00001D3F0000}"/>
    <cellStyle name="常规 3 86 4" xfId="22974" xr:uid="{00000000-0005-0000-0000-00001E3F0000}"/>
    <cellStyle name="常规 3 86 5" xfId="22975" xr:uid="{00000000-0005-0000-0000-00001F3F0000}"/>
    <cellStyle name="常规 3 87" xfId="22976" xr:uid="{00000000-0005-0000-0000-0000203F0000}"/>
    <cellStyle name="常规 3 87 2" xfId="22977" xr:uid="{00000000-0005-0000-0000-0000213F0000}"/>
    <cellStyle name="常规 3 87 2 2" xfId="22978" xr:uid="{00000000-0005-0000-0000-0000223F0000}"/>
    <cellStyle name="常规 3 87 2 3" xfId="22979" xr:uid="{00000000-0005-0000-0000-0000233F0000}"/>
    <cellStyle name="常规 3 87 3" xfId="22980" xr:uid="{00000000-0005-0000-0000-0000243F0000}"/>
    <cellStyle name="常规 3 87 4" xfId="22981" xr:uid="{00000000-0005-0000-0000-0000253F0000}"/>
    <cellStyle name="常规 3 87 5" xfId="22982" xr:uid="{00000000-0005-0000-0000-0000263F0000}"/>
    <cellStyle name="常规 3 88" xfId="22983" xr:uid="{00000000-0005-0000-0000-0000273F0000}"/>
    <cellStyle name="常规 3 88 2" xfId="22984" xr:uid="{00000000-0005-0000-0000-0000283F0000}"/>
    <cellStyle name="常规 3 88 2 2" xfId="22985" xr:uid="{00000000-0005-0000-0000-0000293F0000}"/>
    <cellStyle name="常规 3 88 2 3" xfId="22986" xr:uid="{00000000-0005-0000-0000-00002A3F0000}"/>
    <cellStyle name="常规 3 88 3" xfId="22987" xr:uid="{00000000-0005-0000-0000-00002B3F0000}"/>
    <cellStyle name="常规 3 88 4" xfId="22988" xr:uid="{00000000-0005-0000-0000-00002C3F0000}"/>
    <cellStyle name="常规 3 88 5" xfId="22989" xr:uid="{00000000-0005-0000-0000-00002D3F0000}"/>
    <cellStyle name="常规 3 89" xfId="22990" xr:uid="{00000000-0005-0000-0000-00002E3F0000}"/>
    <cellStyle name="常规 3 89 2" xfId="22991" xr:uid="{00000000-0005-0000-0000-00002F3F0000}"/>
    <cellStyle name="常规 3 89 2 2" xfId="22992" xr:uid="{00000000-0005-0000-0000-0000303F0000}"/>
    <cellStyle name="常规 3 89 2 3" xfId="22993" xr:uid="{00000000-0005-0000-0000-0000313F0000}"/>
    <cellStyle name="常规 3 89 3" xfId="22994" xr:uid="{00000000-0005-0000-0000-0000323F0000}"/>
    <cellStyle name="常规 3 89 4" xfId="22995" xr:uid="{00000000-0005-0000-0000-0000333F0000}"/>
    <cellStyle name="常规 3 89 5" xfId="22996" xr:uid="{00000000-0005-0000-0000-0000343F0000}"/>
    <cellStyle name="常规 3 9" xfId="4168" xr:uid="{00000000-0005-0000-0000-0000353F0000}"/>
    <cellStyle name="常规 3 9 2" xfId="4169" xr:uid="{00000000-0005-0000-0000-0000363F0000}"/>
    <cellStyle name="常规 3 9 2 2" xfId="22997" xr:uid="{00000000-0005-0000-0000-0000373F0000}"/>
    <cellStyle name="常规 3 9 2 3" xfId="22998" xr:uid="{00000000-0005-0000-0000-0000383F0000}"/>
    <cellStyle name="常规 3 9 3" xfId="22999" xr:uid="{00000000-0005-0000-0000-0000393F0000}"/>
    <cellStyle name="常规 3 9 4" xfId="23000" xr:uid="{00000000-0005-0000-0000-00003A3F0000}"/>
    <cellStyle name="常规 3 9 5" xfId="23001" xr:uid="{00000000-0005-0000-0000-00003B3F0000}"/>
    <cellStyle name="常规 3 9 6" xfId="28194" xr:uid="{00000000-0005-0000-0000-00003C3F0000}"/>
    <cellStyle name="常规 3 90" xfId="23002" xr:uid="{00000000-0005-0000-0000-00003D3F0000}"/>
    <cellStyle name="常规 3 90 2" xfId="23003" xr:uid="{00000000-0005-0000-0000-00003E3F0000}"/>
    <cellStyle name="常规 3 90 2 2" xfId="23004" xr:uid="{00000000-0005-0000-0000-00003F3F0000}"/>
    <cellStyle name="常规 3 90 2 3" xfId="23005" xr:uid="{00000000-0005-0000-0000-0000403F0000}"/>
    <cellStyle name="常规 3 90 3" xfId="23006" xr:uid="{00000000-0005-0000-0000-0000413F0000}"/>
    <cellStyle name="常规 3 90 4" xfId="23007" xr:uid="{00000000-0005-0000-0000-0000423F0000}"/>
    <cellStyle name="常规 3 90 5" xfId="23008" xr:uid="{00000000-0005-0000-0000-0000433F0000}"/>
    <cellStyle name="常规 3 91" xfId="23009" xr:uid="{00000000-0005-0000-0000-0000443F0000}"/>
    <cellStyle name="常规 3 91 2" xfId="23010" xr:uid="{00000000-0005-0000-0000-0000453F0000}"/>
    <cellStyle name="常规 3 91 2 2" xfId="23011" xr:uid="{00000000-0005-0000-0000-0000463F0000}"/>
    <cellStyle name="常规 3 91 2 3" xfId="23012" xr:uid="{00000000-0005-0000-0000-0000473F0000}"/>
    <cellStyle name="常规 3 91 3" xfId="23013" xr:uid="{00000000-0005-0000-0000-0000483F0000}"/>
    <cellStyle name="常规 3 91 4" xfId="23014" xr:uid="{00000000-0005-0000-0000-0000493F0000}"/>
    <cellStyle name="常规 3 91 5" xfId="23015" xr:uid="{00000000-0005-0000-0000-00004A3F0000}"/>
    <cellStyle name="常规 3 92" xfId="23016" xr:uid="{00000000-0005-0000-0000-00004B3F0000}"/>
    <cellStyle name="常规 3 92 2" xfId="23017" xr:uid="{00000000-0005-0000-0000-00004C3F0000}"/>
    <cellStyle name="常规 3 92 2 2" xfId="23018" xr:uid="{00000000-0005-0000-0000-00004D3F0000}"/>
    <cellStyle name="常规 3 92 2 3" xfId="23019" xr:uid="{00000000-0005-0000-0000-00004E3F0000}"/>
    <cellStyle name="常规 3 92 3" xfId="23020" xr:uid="{00000000-0005-0000-0000-00004F3F0000}"/>
    <cellStyle name="常规 3 92 4" xfId="23021" xr:uid="{00000000-0005-0000-0000-0000503F0000}"/>
    <cellStyle name="常规 3 92 5" xfId="23022" xr:uid="{00000000-0005-0000-0000-0000513F0000}"/>
    <cellStyle name="常规 3 93" xfId="23023" xr:uid="{00000000-0005-0000-0000-0000523F0000}"/>
    <cellStyle name="常规 3 93 2" xfId="23024" xr:uid="{00000000-0005-0000-0000-0000533F0000}"/>
    <cellStyle name="常规 3 93 2 2" xfId="23025" xr:uid="{00000000-0005-0000-0000-0000543F0000}"/>
    <cellStyle name="常规 3 93 2 3" xfId="23026" xr:uid="{00000000-0005-0000-0000-0000553F0000}"/>
    <cellStyle name="常规 3 93 3" xfId="23027" xr:uid="{00000000-0005-0000-0000-0000563F0000}"/>
    <cellStyle name="常规 3 93 4" xfId="23028" xr:uid="{00000000-0005-0000-0000-0000573F0000}"/>
    <cellStyle name="常规 3 93 5" xfId="23029" xr:uid="{00000000-0005-0000-0000-0000583F0000}"/>
    <cellStyle name="常规 3 94" xfId="23030" xr:uid="{00000000-0005-0000-0000-0000593F0000}"/>
    <cellStyle name="常规 3 94 2" xfId="23031" xr:uid="{00000000-0005-0000-0000-00005A3F0000}"/>
    <cellStyle name="常规 3 94 2 2" xfId="23032" xr:uid="{00000000-0005-0000-0000-00005B3F0000}"/>
    <cellStyle name="常规 3 94 2 3" xfId="23033" xr:uid="{00000000-0005-0000-0000-00005C3F0000}"/>
    <cellStyle name="常规 3 94 3" xfId="23034" xr:uid="{00000000-0005-0000-0000-00005D3F0000}"/>
    <cellStyle name="常规 3 94 4" xfId="23035" xr:uid="{00000000-0005-0000-0000-00005E3F0000}"/>
    <cellStyle name="常规 3 94 5" xfId="23036" xr:uid="{00000000-0005-0000-0000-00005F3F0000}"/>
    <cellStyle name="常规 3 95" xfId="23037" xr:uid="{00000000-0005-0000-0000-0000603F0000}"/>
    <cellStyle name="常规 3 95 2" xfId="23038" xr:uid="{00000000-0005-0000-0000-0000613F0000}"/>
    <cellStyle name="常规 3 95 2 2" xfId="23039" xr:uid="{00000000-0005-0000-0000-0000623F0000}"/>
    <cellStyle name="常规 3 95 2 3" xfId="23040" xr:uid="{00000000-0005-0000-0000-0000633F0000}"/>
    <cellStyle name="常规 3 95 3" xfId="23041" xr:uid="{00000000-0005-0000-0000-0000643F0000}"/>
    <cellStyle name="常规 3 95 4" xfId="23042" xr:uid="{00000000-0005-0000-0000-0000653F0000}"/>
    <cellStyle name="常规 3 95 5" xfId="23043" xr:uid="{00000000-0005-0000-0000-0000663F0000}"/>
    <cellStyle name="常规 3 96" xfId="23044" xr:uid="{00000000-0005-0000-0000-0000673F0000}"/>
    <cellStyle name="常规 3 96 2" xfId="23045" xr:uid="{00000000-0005-0000-0000-0000683F0000}"/>
    <cellStyle name="常规 3 96 3" xfId="23046" xr:uid="{00000000-0005-0000-0000-0000693F0000}"/>
    <cellStyle name="常规 3 96 4" xfId="23047" xr:uid="{00000000-0005-0000-0000-00006A3F0000}"/>
    <cellStyle name="常规 3 97" xfId="23048" xr:uid="{00000000-0005-0000-0000-00006B3F0000}"/>
    <cellStyle name="常规 3 97 2" xfId="23049" xr:uid="{00000000-0005-0000-0000-00006C3F0000}"/>
    <cellStyle name="常规 3 97 3" xfId="23050" xr:uid="{00000000-0005-0000-0000-00006D3F0000}"/>
    <cellStyle name="常规 3 97 4" xfId="23051" xr:uid="{00000000-0005-0000-0000-00006E3F0000}"/>
    <cellStyle name="常规 3 98" xfId="23052" xr:uid="{00000000-0005-0000-0000-00006F3F0000}"/>
    <cellStyle name="常规 3 98 2" xfId="23053" xr:uid="{00000000-0005-0000-0000-0000703F0000}"/>
    <cellStyle name="常规 3 98 3" xfId="23054" xr:uid="{00000000-0005-0000-0000-0000713F0000}"/>
    <cellStyle name="常规 3 99" xfId="23055" xr:uid="{00000000-0005-0000-0000-0000723F0000}"/>
    <cellStyle name="常规 3 99 2" xfId="23056" xr:uid="{00000000-0005-0000-0000-0000733F0000}"/>
    <cellStyle name="常规 3 99 3" xfId="23057" xr:uid="{00000000-0005-0000-0000-0000743F0000}"/>
    <cellStyle name="常规 3_00" xfId="28195" xr:uid="{00000000-0005-0000-0000-0000753F0000}"/>
    <cellStyle name="常规 30" xfId="23058" xr:uid="{00000000-0005-0000-0000-0000763F0000}"/>
    <cellStyle name="常规 30 2" xfId="23059" xr:uid="{00000000-0005-0000-0000-0000773F0000}"/>
    <cellStyle name="常规 30 2 2" xfId="23060" xr:uid="{00000000-0005-0000-0000-0000783F0000}"/>
    <cellStyle name="常规 30 2 3" xfId="23061" xr:uid="{00000000-0005-0000-0000-0000793F0000}"/>
    <cellStyle name="常规 30 3" xfId="23062" xr:uid="{00000000-0005-0000-0000-00007A3F0000}"/>
    <cellStyle name="常规 30 4" xfId="23063" xr:uid="{00000000-0005-0000-0000-00007B3F0000}"/>
    <cellStyle name="常规 30 5" xfId="23064" xr:uid="{00000000-0005-0000-0000-00007C3F0000}"/>
    <cellStyle name="常规 31" xfId="23065" xr:uid="{00000000-0005-0000-0000-00007D3F0000}"/>
    <cellStyle name="常规 31 2" xfId="23066" xr:uid="{00000000-0005-0000-0000-00007E3F0000}"/>
    <cellStyle name="常规 31 2 2" xfId="23067" xr:uid="{00000000-0005-0000-0000-00007F3F0000}"/>
    <cellStyle name="常规 31 2 3" xfId="23068" xr:uid="{00000000-0005-0000-0000-0000803F0000}"/>
    <cellStyle name="常规 31 3" xfId="23069" xr:uid="{00000000-0005-0000-0000-0000813F0000}"/>
    <cellStyle name="常规 31 4" xfId="23070" xr:uid="{00000000-0005-0000-0000-0000823F0000}"/>
    <cellStyle name="常规 31 5" xfId="23071" xr:uid="{00000000-0005-0000-0000-0000833F0000}"/>
    <cellStyle name="常规 32" xfId="23072" xr:uid="{00000000-0005-0000-0000-0000843F0000}"/>
    <cellStyle name="常规 32 2" xfId="23073" xr:uid="{00000000-0005-0000-0000-0000853F0000}"/>
    <cellStyle name="常规 32 2 2" xfId="23074" xr:uid="{00000000-0005-0000-0000-0000863F0000}"/>
    <cellStyle name="常规 32 2 3" xfId="23075" xr:uid="{00000000-0005-0000-0000-0000873F0000}"/>
    <cellStyle name="常规 32 3" xfId="23076" xr:uid="{00000000-0005-0000-0000-0000883F0000}"/>
    <cellStyle name="常规 32 4" xfId="23077" xr:uid="{00000000-0005-0000-0000-0000893F0000}"/>
    <cellStyle name="常规 32 5" xfId="23078" xr:uid="{00000000-0005-0000-0000-00008A3F0000}"/>
    <cellStyle name="常规 33" xfId="23079" xr:uid="{00000000-0005-0000-0000-00008B3F0000}"/>
    <cellStyle name="常规 33 2" xfId="23080" xr:uid="{00000000-0005-0000-0000-00008C3F0000}"/>
    <cellStyle name="常规 33 2 2" xfId="23081" xr:uid="{00000000-0005-0000-0000-00008D3F0000}"/>
    <cellStyle name="常规 33 2 3" xfId="23082" xr:uid="{00000000-0005-0000-0000-00008E3F0000}"/>
    <cellStyle name="常规 33 3" xfId="23083" xr:uid="{00000000-0005-0000-0000-00008F3F0000}"/>
    <cellStyle name="常规 33 4" xfId="23084" xr:uid="{00000000-0005-0000-0000-0000903F0000}"/>
    <cellStyle name="常规 33 5" xfId="23085" xr:uid="{00000000-0005-0000-0000-0000913F0000}"/>
    <cellStyle name="常规 34" xfId="23086" xr:uid="{00000000-0005-0000-0000-0000923F0000}"/>
    <cellStyle name="常规 34 2" xfId="23087" xr:uid="{00000000-0005-0000-0000-0000933F0000}"/>
    <cellStyle name="常规 34 2 2" xfId="23088" xr:uid="{00000000-0005-0000-0000-0000943F0000}"/>
    <cellStyle name="常规 34 2 3" xfId="23089" xr:uid="{00000000-0005-0000-0000-0000953F0000}"/>
    <cellStyle name="常规 34 3" xfId="23090" xr:uid="{00000000-0005-0000-0000-0000963F0000}"/>
    <cellStyle name="常规 34 4" xfId="23091" xr:uid="{00000000-0005-0000-0000-0000973F0000}"/>
    <cellStyle name="常规 34 5" xfId="23092" xr:uid="{00000000-0005-0000-0000-0000983F0000}"/>
    <cellStyle name="常规 35" xfId="23093" xr:uid="{00000000-0005-0000-0000-0000993F0000}"/>
    <cellStyle name="常规 35 2" xfId="23094" xr:uid="{00000000-0005-0000-0000-00009A3F0000}"/>
    <cellStyle name="常规 35 2 2" xfId="23095" xr:uid="{00000000-0005-0000-0000-00009B3F0000}"/>
    <cellStyle name="常规 35 2 3" xfId="23096" xr:uid="{00000000-0005-0000-0000-00009C3F0000}"/>
    <cellStyle name="常规 35 3" xfId="23097" xr:uid="{00000000-0005-0000-0000-00009D3F0000}"/>
    <cellStyle name="常规 35 4" xfId="23098" xr:uid="{00000000-0005-0000-0000-00009E3F0000}"/>
    <cellStyle name="常规 35 5" xfId="23099" xr:uid="{00000000-0005-0000-0000-00009F3F0000}"/>
    <cellStyle name="常规 36" xfId="23100" xr:uid="{00000000-0005-0000-0000-0000A03F0000}"/>
    <cellStyle name="常规 36 2" xfId="23101" xr:uid="{00000000-0005-0000-0000-0000A13F0000}"/>
    <cellStyle name="常规 36 2 2" xfId="23102" xr:uid="{00000000-0005-0000-0000-0000A23F0000}"/>
    <cellStyle name="常规 36 2 3" xfId="23103" xr:uid="{00000000-0005-0000-0000-0000A33F0000}"/>
    <cellStyle name="常规 36 3" xfId="23104" xr:uid="{00000000-0005-0000-0000-0000A43F0000}"/>
    <cellStyle name="常规 36 4" xfId="23105" xr:uid="{00000000-0005-0000-0000-0000A53F0000}"/>
    <cellStyle name="常规 36 5" xfId="23106" xr:uid="{00000000-0005-0000-0000-0000A63F0000}"/>
    <cellStyle name="常规 37" xfId="23107" xr:uid="{00000000-0005-0000-0000-0000A73F0000}"/>
    <cellStyle name="常规 37 2" xfId="23108" xr:uid="{00000000-0005-0000-0000-0000A83F0000}"/>
    <cellStyle name="常规 37 2 2" xfId="23109" xr:uid="{00000000-0005-0000-0000-0000A93F0000}"/>
    <cellStyle name="常规 37 2 3" xfId="23110" xr:uid="{00000000-0005-0000-0000-0000AA3F0000}"/>
    <cellStyle name="常规 37 3" xfId="23111" xr:uid="{00000000-0005-0000-0000-0000AB3F0000}"/>
    <cellStyle name="常规 37 4" xfId="23112" xr:uid="{00000000-0005-0000-0000-0000AC3F0000}"/>
    <cellStyle name="常规 37 5" xfId="23113" xr:uid="{00000000-0005-0000-0000-0000AD3F0000}"/>
    <cellStyle name="常规 38" xfId="23114" xr:uid="{00000000-0005-0000-0000-0000AE3F0000}"/>
    <cellStyle name="常规 38 2" xfId="23115" xr:uid="{00000000-0005-0000-0000-0000AF3F0000}"/>
    <cellStyle name="常规 38 2 2" xfId="23116" xr:uid="{00000000-0005-0000-0000-0000B03F0000}"/>
    <cellStyle name="常规 38 2 3" xfId="23117" xr:uid="{00000000-0005-0000-0000-0000B13F0000}"/>
    <cellStyle name="常规 38 3" xfId="23118" xr:uid="{00000000-0005-0000-0000-0000B23F0000}"/>
    <cellStyle name="常规 38 4" xfId="23119" xr:uid="{00000000-0005-0000-0000-0000B33F0000}"/>
    <cellStyle name="常规 38 5" xfId="23120" xr:uid="{00000000-0005-0000-0000-0000B43F0000}"/>
    <cellStyle name="常规 39" xfId="23121" xr:uid="{00000000-0005-0000-0000-0000B53F0000}"/>
    <cellStyle name="常规 39 2" xfId="23122" xr:uid="{00000000-0005-0000-0000-0000B63F0000}"/>
    <cellStyle name="常规 39 2 2" xfId="23123" xr:uid="{00000000-0005-0000-0000-0000B73F0000}"/>
    <cellStyle name="常规 39 2 3" xfId="23124" xr:uid="{00000000-0005-0000-0000-0000B83F0000}"/>
    <cellStyle name="常规 39 3" xfId="23125" xr:uid="{00000000-0005-0000-0000-0000B93F0000}"/>
    <cellStyle name="常规 39 4" xfId="23126" xr:uid="{00000000-0005-0000-0000-0000BA3F0000}"/>
    <cellStyle name="常规 39 5" xfId="23127" xr:uid="{00000000-0005-0000-0000-0000BB3F0000}"/>
    <cellStyle name="常规 4" xfId="145" xr:uid="{00000000-0005-0000-0000-0000BC3F0000}"/>
    <cellStyle name="常规 4 10" xfId="4170" xr:uid="{00000000-0005-0000-0000-0000BD3F0000}"/>
    <cellStyle name="常规 4 10 2" xfId="4171" xr:uid="{00000000-0005-0000-0000-0000BE3F0000}"/>
    <cellStyle name="常规 4 10 2 2" xfId="23128" xr:uid="{00000000-0005-0000-0000-0000BF3F0000}"/>
    <cellStyle name="常规 4 10 2 3" xfId="23129" xr:uid="{00000000-0005-0000-0000-0000C03F0000}"/>
    <cellStyle name="常规 4 10 3" xfId="4172" xr:uid="{00000000-0005-0000-0000-0000C13F0000}"/>
    <cellStyle name="常规 4 10 3 2" xfId="12096" xr:uid="{00000000-0005-0000-0000-0000C23F0000}"/>
    <cellStyle name="常规 4 10 4" xfId="12095" xr:uid="{00000000-0005-0000-0000-0000C33F0000}"/>
    <cellStyle name="常规 4 10 5" xfId="23130" xr:uid="{00000000-0005-0000-0000-0000C43F0000}"/>
    <cellStyle name="常规 4 11" xfId="4173" xr:uid="{00000000-0005-0000-0000-0000C53F0000}"/>
    <cellStyle name="常规 4 11 2" xfId="23131" xr:uid="{00000000-0005-0000-0000-0000C63F0000}"/>
    <cellStyle name="常规 4 11 2 2" xfId="23132" xr:uid="{00000000-0005-0000-0000-0000C73F0000}"/>
    <cellStyle name="常规 4 11 2 3" xfId="23133" xr:uid="{00000000-0005-0000-0000-0000C83F0000}"/>
    <cellStyle name="常规 4 11 3" xfId="23134" xr:uid="{00000000-0005-0000-0000-0000C93F0000}"/>
    <cellStyle name="常规 4 11 4" xfId="23135" xr:uid="{00000000-0005-0000-0000-0000CA3F0000}"/>
    <cellStyle name="常规 4 11 5" xfId="23136" xr:uid="{00000000-0005-0000-0000-0000CB3F0000}"/>
    <cellStyle name="常规 4 12" xfId="23137" xr:uid="{00000000-0005-0000-0000-0000CC3F0000}"/>
    <cellStyle name="常规 4 12 2" xfId="23138" xr:uid="{00000000-0005-0000-0000-0000CD3F0000}"/>
    <cellStyle name="常规 4 12 2 2" xfId="23139" xr:uid="{00000000-0005-0000-0000-0000CE3F0000}"/>
    <cellStyle name="常规 4 12 2 3" xfId="23140" xr:uid="{00000000-0005-0000-0000-0000CF3F0000}"/>
    <cellStyle name="常规 4 12 3" xfId="23141" xr:uid="{00000000-0005-0000-0000-0000D03F0000}"/>
    <cellStyle name="常规 4 12 4" xfId="23142" xr:uid="{00000000-0005-0000-0000-0000D13F0000}"/>
    <cellStyle name="常规 4 12 5" xfId="23143" xr:uid="{00000000-0005-0000-0000-0000D23F0000}"/>
    <cellStyle name="常规 4 13" xfId="23144" xr:uid="{00000000-0005-0000-0000-0000D33F0000}"/>
    <cellStyle name="常规 4 13 2" xfId="23145" xr:uid="{00000000-0005-0000-0000-0000D43F0000}"/>
    <cellStyle name="常规 4 13 2 2" xfId="23146" xr:uid="{00000000-0005-0000-0000-0000D53F0000}"/>
    <cellStyle name="常规 4 13 2 3" xfId="23147" xr:uid="{00000000-0005-0000-0000-0000D63F0000}"/>
    <cellStyle name="常规 4 13 3" xfId="23148" xr:uid="{00000000-0005-0000-0000-0000D73F0000}"/>
    <cellStyle name="常规 4 13 4" xfId="23149" xr:uid="{00000000-0005-0000-0000-0000D83F0000}"/>
    <cellStyle name="常规 4 13 5" xfId="23150" xr:uid="{00000000-0005-0000-0000-0000D93F0000}"/>
    <cellStyle name="常规 4 13 6" xfId="27465" xr:uid="{00000000-0005-0000-0000-0000DA3F0000}"/>
    <cellStyle name="常规 4 14" xfId="23151" xr:uid="{00000000-0005-0000-0000-0000DB3F0000}"/>
    <cellStyle name="常规 4 14 2" xfId="23152" xr:uid="{00000000-0005-0000-0000-0000DC3F0000}"/>
    <cellStyle name="常规 4 14 2 2" xfId="23153" xr:uid="{00000000-0005-0000-0000-0000DD3F0000}"/>
    <cellStyle name="常规 4 14 2 3" xfId="23154" xr:uid="{00000000-0005-0000-0000-0000DE3F0000}"/>
    <cellStyle name="常规 4 14 3" xfId="23155" xr:uid="{00000000-0005-0000-0000-0000DF3F0000}"/>
    <cellStyle name="常规 4 14 4" xfId="23156" xr:uid="{00000000-0005-0000-0000-0000E03F0000}"/>
    <cellStyle name="常规 4 14 5" xfId="23157" xr:uid="{00000000-0005-0000-0000-0000E13F0000}"/>
    <cellStyle name="常规 4 15" xfId="23158" xr:uid="{00000000-0005-0000-0000-0000E23F0000}"/>
    <cellStyle name="常规 4 15 2" xfId="23159" xr:uid="{00000000-0005-0000-0000-0000E33F0000}"/>
    <cellStyle name="常规 4 15 2 2" xfId="23160" xr:uid="{00000000-0005-0000-0000-0000E43F0000}"/>
    <cellStyle name="常规 4 15 2 3" xfId="23161" xr:uid="{00000000-0005-0000-0000-0000E53F0000}"/>
    <cellStyle name="常规 4 15 3" xfId="23162" xr:uid="{00000000-0005-0000-0000-0000E63F0000}"/>
    <cellStyle name="常规 4 15 4" xfId="23163" xr:uid="{00000000-0005-0000-0000-0000E73F0000}"/>
    <cellStyle name="常规 4 15 5" xfId="23164" xr:uid="{00000000-0005-0000-0000-0000E83F0000}"/>
    <cellStyle name="常规 4 16" xfId="23165" xr:uid="{00000000-0005-0000-0000-0000E93F0000}"/>
    <cellStyle name="常规 4 16 2" xfId="23166" xr:uid="{00000000-0005-0000-0000-0000EA3F0000}"/>
    <cellStyle name="常规 4 16 2 2" xfId="23167" xr:uid="{00000000-0005-0000-0000-0000EB3F0000}"/>
    <cellStyle name="常规 4 16 2 3" xfId="23168" xr:uid="{00000000-0005-0000-0000-0000EC3F0000}"/>
    <cellStyle name="常规 4 16 3" xfId="23169" xr:uid="{00000000-0005-0000-0000-0000ED3F0000}"/>
    <cellStyle name="常规 4 16 4" xfId="23170" xr:uid="{00000000-0005-0000-0000-0000EE3F0000}"/>
    <cellStyle name="常规 4 16 5" xfId="23171" xr:uid="{00000000-0005-0000-0000-0000EF3F0000}"/>
    <cellStyle name="常规 4 17" xfId="23172" xr:uid="{00000000-0005-0000-0000-0000F03F0000}"/>
    <cellStyle name="常规 4 17 2" xfId="23173" xr:uid="{00000000-0005-0000-0000-0000F13F0000}"/>
    <cellStyle name="常规 4 17 2 2" xfId="23174" xr:uid="{00000000-0005-0000-0000-0000F23F0000}"/>
    <cellStyle name="常规 4 17 2 3" xfId="23175" xr:uid="{00000000-0005-0000-0000-0000F33F0000}"/>
    <cellStyle name="常规 4 17 3" xfId="23176" xr:uid="{00000000-0005-0000-0000-0000F43F0000}"/>
    <cellStyle name="常规 4 17 4" xfId="23177" xr:uid="{00000000-0005-0000-0000-0000F53F0000}"/>
    <cellStyle name="常规 4 17 5" xfId="23178" xr:uid="{00000000-0005-0000-0000-0000F63F0000}"/>
    <cellStyle name="常规 4 18" xfId="23179" xr:uid="{00000000-0005-0000-0000-0000F73F0000}"/>
    <cellStyle name="常规 4 18 2" xfId="23180" xr:uid="{00000000-0005-0000-0000-0000F83F0000}"/>
    <cellStyle name="常规 4 18 2 2" xfId="23181" xr:uid="{00000000-0005-0000-0000-0000F93F0000}"/>
    <cellStyle name="常规 4 18 2 3" xfId="23182" xr:uid="{00000000-0005-0000-0000-0000FA3F0000}"/>
    <cellStyle name="常规 4 18 3" xfId="23183" xr:uid="{00000000-0005-0000-0000-0000FB3F0000}"/>
    <cellStyle name="常规 4 18 4" xfId="23184" xr:uid="{00000000-0005-0000-0000-0000FC3F0000}"/>
    <cellStyle name="常规 4 18 5" xfId="23185" xr:uid="{00000000-0005-0000-0000-0000FD3F0000}"/>
    <cellStyle name="常规 4 19" xfId="23186" xr:uid="{00000000-0005-0000-0000-0000FE3F0000}"/>
    <cellStyle name="常规 4 19 2" xfId="23187" xr:uid="{00000000-0005-0000-0000-0000FF3F0000}"/>
    <cellStyle name="常规 4 19 2 2" xfId="23188" xr:uid="{00000000-0005-0000-0000-000000400000}"/>
    <cellStyle name="常规 4 19 2 3" xfId="23189" xr:uid="{00000000-0005-0000-0000-000001400000}"/>
    <cellStyle name="常规 4 19 3" xfId="23190" xr:uid="{00000000-0005-0000-0000-000002400000}"/>
    <cellStyle name="常规 4 19 4" xfId="23191" xr:uid="{00000000-0005-0000-0000-000003400000}"/>
    <cellStyle name="常规 4 19 5" xfId="23192" xr:uid="{00000000-0005-0000-0000-000004400000}"/>
    <cellStyle name="常规 4 2" xfId="146" xr:uid="{00000000-0005-0000-0000-000005400000}"/>
    <cellStyle name="常规 4 2 10" xfId="23193" xr:uid="{00000000-0005-0000-0000-000006400000}"/>
    <cellStyle name="常规 4 2 10 2" xfId="23194" xr:uid="{00000000-0005-0000-0000-000007400000}"/>
    <cellStyle name="常规 4 2 10 2 2" xfId="23195" xr:uid="{00000000-0005-0000-0000-000008400000}"/>
    <cellStyle name="常规 4 2 10 2 3" xfId="23196" xr:uid="{00000000-0005-0000-0000-000009400000}"/>
    <cellStyle name="常规 4 2 10 3" xfId="23197" xr:uid="{00000000-0005-0000-0000-00000A400000}"/>
    <cellStyle name="常规 4 2 10 4" xfId="23198" xr:uid="{00000000-0005-0000-0000-00000B400000}"/>
    <cellStyle name="常规 4 2 10 5" xfId="23199" xr:uid="{00000000-0005-0000-0000-00000C400000}"/>
    <cellStyle name="常规 4 2 11" xfId="23200" xr:uid="{00000000-0005-0000-0000-00000D400000}"/>
    <cellStyle name="常规 4 2 11 2" xfId="23201" xr:uid="{00000000-0005-0000-0000-00000E400000}"/>
    <cellStyle name="常规 4 2 11 2 2" xfId="23202" xr:uid="{00000000-0005-0000-0000-00000F400000}"/>
    <cellStyle name="常规 4 2 11 2 3" xfId="23203" xr:uid="{00000000-0005-0000-0000-000010400000}"/>
    <cellStyle name="常规 4 2 11 3" xfId="23204" xr:uid="{00000000-0005-0000-0000-000011400000}"/>
    <cellStyle name="常规 4 2 11 4" xfId="23205" xr:uid="{00000000-0005-0000-0000-000012400000}"/>
    <cellStyle name="常规 4 2 11 5" xfId="23206" xr:uid="{00000000-0005-0000-0000-000013400000}"/>
    <cellStyle name="常规 4 2 12" xfId="23207" xr:uid="{00000000-0005-0000-0000-000014400000}"/>
    <cellStyle name="常规 4 2 12 2" xfId="23208" xr:uid="{00000000-0005-0000-0000-000015400000}"/>
    <cellStyle name="常规 4 2 12 2 2" xfId="23209" xr:uid="{00000000-0005-0000-0000-000016400000}"/>
    <cellStyle name="常规 4 2 12 2 3" xfId="23210" xr:uid="{00000000-0005-0000-0000-000017400000}"/>
    <cellStyle name="常规 4 2 12 3" xfId="23211" xr:uid="{00000000-0005-0000-0000-000018400000}"/>
    <cellStyle name="常规 4 2 12 4" xfId="23212" xr:uid="{00000000-0005-0000-0000-000019400000}"/>
    <cellStyle name="常规 4 2 12 5" xfId="23213" xr:uid="{00000000-0005-0000-0000-00001A400000}"/>
    <cellStyle name="常规 4 2 13" xfId="23214" xr:uid="{00000000-0005-0000-0000-00001B400000}"/>
    <cellStyle name="常规 4 2 13 2" xfId="23215" xr:uid="{00000000-0005-0000-0000-00001C400000}"/>
    <cellStyle name="常规 4 2 13 2 2" xfId="23216" xr:uid="{00000000-0005-0000-0000-00001D400000}"/>
    <cellStyle name="常规 4 2 13 2 3" xfId="23217" xr:uid="{00000000-0005-0000-0000-00001E400000}"/>
    <cellStyle name="常规 4 2 13 3" xfId="23218" xr:uid="{00000000-0005-0000-0000-00001F400000}"/>
    <cellStyle name="常规 4 2 13 4" xfId="23219" xr:uid="{00000000-0005-0000-0000-000020400000}"/>
    <cellStyle name="常规 4 2 13 5" xfId="23220" xr:uid="{00000000-0005-0000-0000-000021400000}"/>
    <cellStyle name="常规 4 2 14" xfId="23221" xr:uid="{00000000-0005-0000-0000-000022400000}"/>
    <cellStyle name="常规 4 2 14 2" xfId="23222" xr:uid="{00000000-0005-0000-0000-000023400000}"/>
    <cellStyle name="常规 4 2 14 2 2" xfId="23223" xr:uid="{00000000-0005-0000-0000-000024400000}"/>
    <cellStyle name="常规 4 2 14 2 3" xfId="23224" xr:uid="{00000000-0005-0000-0000-000025400000}"/>
    <cellStyle name="常规 4 2 14 3" xfId="23225" xr:uid="{00000000-0005-0000-0000-000026400000}"/>
    <cellStyle name="常规 4 2 14 4" xfId="23226" xr:uid="{00000000-0005-0000-0000-000027400000}"/>
    <cellStyle name="常规 4 2 14 5" xfId="23227" xr:uid="{00000000-0005-0000-0000-000028400000}"/>
    <cellStyle name="常规 4 2 15" xfId="23228" xr:uid="{00000000-0005-0000-0000-000029400000}"/>
    <cellStyle name="常规 4 2 15 2" xfId="23229" xr:uid="{00000000-0005-0000-0000-00002A400000}"/>
    <cellStyle name="常规 4 2 15 2 2" xfId="23230" xr:uid="{00000000-0005-0000-0000-00002B400000}"/>
    <cellStyle name="常规 4 2 15 2 3" xfId="23231" xr:uid="{00000000-0005-0000-0000-00002C400000}"/>
    <cellStyle name="常规 4 2 15 3" xfId="23232" xr:uid="{00000000-0005-0000-0000-00002D400000}"/>
    <cellStyle name="常规 4 2 15 4" xfId="23233" xr:uid="{00000000-0005-0000-0000-00002E400000}"/>
    <cellStyle name="常规 4 2 15 5" xfId="23234" xr:uid="{00000000-0005-0000-0000-00002F400000}"/>
    <cellStyle name="常规 4 2 16" xfId="23235" xr:uid="{00000000-0005-0000-0000-000030400000}"/>
    <cellStyle name="常规 4 2 16 2" xfId="23236" xr:uid="{00000000-0005-0000-0000-000031400000}"/>
    <cellStyle name="常规 4 2 16 2 2" xfId="23237" xr:uid="{00000000-0005-0000-0000-000032400000}"/>
    <cellStyle name="常规 4 2 16 2 3" xfId="23238" xr:uid="{00000000-0005-0000-0000-000033400000}"/>
    <cellStyle name="常规 4 2 16 3" xfId="23239" xr:uid="{00000000-0005-0000-0000-000034400000}"/>
    <cellStyle name="常规 4 2 16 4" xfId="23240" xr:uid="{00000000-0005-0000-0000-000035400000}"/>
    <cellStyle name="常规 4 2 16 5" xfId="23241" xr:uid="{00000000-0005-0000-0000-000036400000}"/>
    <cellStyle name="常规 4 2 17" xfId="23242" xr:uid="{00000000-0005-0000-0000-000037400000}"/>
    <cellStyle name="常规 4 2 17 2" xfId="23243" xr:uid="{00000000-0005-0000-0000-000038400000}"/>
    <cellStyle name="常规 4 2 17 2 2" xfId="23244" xr:uid="{00000000-0005-0000-0000-000039400000}"/>
    <cellStyle name="常规 4 2 17 2 3" xfId="23245" xr:uid="{00000000-0005-0000-0000-00003A400000}"/>
    <cellStyle name="常规 4 2 17 3" xfId="23246" xr:uid="{00000000-0005-0000-0000-00003B400000}"/>
    <cellStyle name="常规 4 2 17 4" xfId="23247" xr:uid="{00000000-0005-0000-0000-00003C400000}"/>
    <cellStyle name="常规 4 2 17 5" xfId="23248" xr:uid="{00000000-0005-0000-0000-00003D400000}"/>
    <cellStyle name="常规 4 2 18" xfId="23249" xr:uid="{00000000-0005-0000-0000-00003E400000}"/>
    <cellStyle name="常规 4 2 18 2" xfId="23250" xr:uid="{00000000-0005-0000-0000-00003F400000}"/>
    <cellStyle name="常规 4 2 18 2 2" xfId="23251" xr:uid="{00000000-0005-0000-0000-000040400000}"/>
    <cellStyle name="常规 4 2 18 2 3" xfId="23252" xr:uid="{00000000-0005-0000-0000-000041400000}"/>
    <cellStyle name="常规 4 2 18 3" xfId="23253" xr:uid="{00000000-0005-0000-0000-000042400000}"/>
    <cellStyle name="常规 4 2 18 4" xfId="23254" xr:uid="{00000000-0005-0000-0000-000043400000}"/>
    <cellStyle name="常规 4 2 18 5" xfId="23255" xr:uid="{00000000-0005-0000-0000-000044400000}"/>
    <cellStyle name="常规 4 2 19" xfId="23256" xr:uid="{00000000-0005-0000-0000-000045400000}"/>
    <cellStyle name="常规 4 2 19 2" xfId="23257" xr:uid="{00000000-0005-0000-0000-000046400000}"/>
    <cellStyle name="常规 4 2 19 2 2" xfId="23258" xr:uid="{00000000-0005-0000-0000-000047400000}"/>
    <cellStyle name="常规 4 2 19 2 3" xfId="23259" xr:uid="{00000000-0005-0000-0000-000048400000}"/>
    <cellStyle name="常规 4 2 19 3" xfId="23260" xr:uid="{00000000-0005-0000-0000-000049400000}"/>
    <cellStyle name="常规 4 2 19 4" xfId="23261" xr:uid="{00000000-0005-0000-0000-00004A400000}"/>
    <cellStyle name="常规 4 2 19 5" xfId="23262" xr:uid="{00000000-0005-0000-0000-00004B400000}"/>
    <cellStyle name="常规 4 2 2" xfId="147" xr:uid="{00000000-0005-0000-0000-00004C400000}"/>
    <cellStyle name="常规 4 2 2 10" xfId="23263" xr:uid="{00000000-0005-0000-0000-00004D400000}"/>
    <cellStyle name="常规 4 2 2 10 2" xfId="23264" xr:uid="{00000000-0005-0000-0000-00004E400000}"/>
    <cellStyle name="常规 4 2 2 10 2 2" xfId="23265" xr:uid="{00000000-0005-0000-0000-00004F400000}"/>
    <cellStyle name="常规 4 2 2 10 2 3" xfId="23266" xr:uid="{00000000-0005-0000-0000-000050400000}"/>
    <cellStyle name="常规 4 2 2 10 3" xfId="23267" xr:uid="{00000000-0005-0000-0000-000051400000}"/>
    <cellStyle name="常规 4 2 2 10 4" xfId="23268" xr:uid="{00000000-0005-0000-0000-000052400000}"/>
    <cellStyle name="常规 4 2 2 10 5" xfId="23269" xr:uid="{00000000-0005-0000-0000-000053400000}"/>
    <cellStyle name="常规 4 2 2 11" xfId="23270" xr:uid="{00000000-0005-0000-0000-000054400000}"/>
    <cellStyle name="常规 4 2 2 11 2" xfId="23271" xr:uid="{00000000-0005-0000-0000-000055400000}"/>
    <cellStyle name="常规 4 2 2 11 2 2" xfId="23272" xr:uid="{00000000-0005-0000-0000-000056400000}"/>
    <cellStyle name="常规 4 2 2 11 2 3" xfId="23273" xr:uid="{00000000-0005-0000-0000-000057400000}"/>
    <cellStyle name="常规 4 2 2 11 3" xfId="23274" xr:uid="{00000000-0005-0000-0000-000058400000}"/>
    <cellStyle name="常规 4 2 2 11 4" xfId="23275" xr:uid="{00000000-0005-0000-0000-000059400000}"/>
    <cellStyle name="常规 4 2 2 11 5" xfId="23276" xr:uid="{00000000-0005-0000-0000-00005A400000}"/>
    <cellStyle name="常规 4 2 2 12" xfId="23277" xr:uid="{00000000-0005-0000-0000-00005B400000}"/>
    <cellStyle name="常规 4 2 2 12 2" xfId="23278" xr:uid="{00000000-0005-0000-0000-00005C400000}"/>
    <cellStyle name="常规 4 2 2 12 2 2" xfId="23279" xr:uid="{00000000-0005-0000-0000-00005D400000}"/>
    <cellStyle name="常规 4 2 2 12 2 3" xfId="23280" xr:uid="{00000000-0005-0000-0000-00005E400000}"/>
    <cellStyle name="常规 4 2 2 12 3" xfId="23281" xr:uid="{00000000-0005-0000-0000-00005F400000}"/>
    <cellStyle name="常规 4 2 2 12 4" xfId="23282" xr:uid="{00000000-0005-0000-0000-000060400000}"/>
    <cellStyle name="常规 4 2 2 12 5" xfId="23283" xr:uid="{00000000-0005-0000-0000-000061400000}"/>
    <cellStyle name="常规 4 2 2 13" xfId="23284" xr:uid="{00000000-0005-0000-0000-000062400000}"/>
    <cellStyle name="常规 4 2 2 13 2" xfId="23285" xr:uid="{00000000-0005-0000-0000-000063400000}"/>
    <cellStyle name="常规 4 2 2 13 2 2" xfId="23286" xr:uid="{00000000-0005-0000-0000-000064400000}"/>
    <cellStyle name="常规 4 2 2 13 2 3" xfId="23287" xr:uid="{00000000-0005-0000-0000-000065400000}"/>
    <cellStyle name="常规 4 2 2 13 3" xfId="23288" xr:uid="{00000000-0005-0000-0000-000066400000}"/>
    <cellStyle name="常规 4 2 2 13 4" xfId="23289" xr:uid="{00000000-0005-0000-0000-000067400000}"/>
    <cellStyle name="常规 4 2 2 13 5" xfId="23290" xr:uid="{00000000-0005-0000-0000-000068400000}"/>
    <cellStyle name="常规 4 2 2 14" xfId="23291" xr:uid="{00000000-0005-0000-0000-000069400000}"/>
    <cellStyle name="常规 4 2 2 14 2" xfId="23292" xr:uid="{00000000-0005-0000-0000-00006A400000}"/>
    <cellStyle name="常规 4 2 2 14 2 2" xfId="23293" xr:uid="{00000000-0005-0000-0000-00006B400000}"/>
    <cellStyle name="常规 4 2 2 14 2 3" xfId="23294" xr:uid="{00000000-0005-0000-0000-00006C400000}"/>
    <cellStyle name="常规 4 2 2 14 3" xfId="23295" xr:uid="{00000000-0005-0000-0000-00006D400000}"/>
    <cellStyle name="常规 4 2 2 14 4" xfId="23296" xr:uid="{00000000-0005-0000-0000-00006E400000}"/>
    <cellStyle name="常规 4 2 2 14 5" xfId="23297" xr:uid="{00000000-0005-0000-0000-00006F400000}"/>
    <cellStyle name="常规 4 2 2 15" xfId="23298" xr:uid="{00000000-0005-0000-0000-000070400000}"/>
    <cellStyle name="常规 4 2 2 15 2" xfId="23299" xr:uid="{00000000-0005-0000-0000-000071400000}"/>
    <cellStyle name="常规 4 2 2 15 2 2" xfId="23300" xr:uid="{00000000-0005-0000-0000-000072400000}"/>
    <cellStyle name="常规 4 2 2 15 2 3" xfId="23301" xr:uid="{00000000-0005-0000-0000-000073400000}"/>
    <cellStyle name="常规 4 2 2 15 3" xfId="23302" xr:uid="{00000000-0005-0000-0000-000074400000}"/>
    <cellStyle name="常规 4 2 2 15 4" xfId="23303" xr:uid="{00000000-0005-0000-0000-000075400000}"/>
    <cellStyle name="常规 4 2 2 15 5" xfId="23304" xr:uid="{00000000-0005-0000-0000-000076400000}"/>
    <cellStyle name="常规 4 2 2 16" xfId="23305" xr:uid="{00000000-0005-0000-0000-000077400000}"/>
    <cellStyle name="常规 4 2 2 16 2" xfId="23306" xr:uid="{00000000-0005-0000-0000-000078400000}"/>
    <cellStyle name="常规 4 2 2 16 2 2" xfId="23307" xr:uid="{00000000-0005-0000-0000-000079400000}"/>
    <cellStyle name="常规 4 2 2 16 2 3" xfId="23308" xr:uid="{00000000-0005-0000-0000-00007A400000}"/>
    <cellStyle name="常规 4 2 2 16 3" xfId="23309" xr:uid="{00000000-0005-0000-0000-00007B400000}"/>
    <cellStyle name="常规 4 2 2 16 4" xfId="23310" xr:uid="{00000000-0005-0000-0000-00007C400000}"/>
    <cellStyle name="常规 4 2 2 16 5" xfId="23311" xr:uid="{00000000-0005-0000-0000-00007D400000}"/>
    <cellStyle name="常规 4 2 2 17" xfId="23312" xr:uid="{00000000-0005-0000-0000-00007E400000}"/>
    <cellStyle name="常规 4 2 2 17 2" xfId="23313" xr:uid="{00000000-0005-0000-0000-00007F400000}"/>
    <cellStyle name="常规 4 2 2 17 3" xfId="23314" xr:uid="{00000000-0005-0000-0000-000080400000}"/>
    <cellStyle name="常规 4 2 2 17 4" xfId="23315" xr:uid="{00000000-0005-0000-0000-000081400000}"/>
    <cellStyle name="常规 4 2 2 18" xfId="23316" xr:uid="{00000000-0005-0000-0000-000082400000}"/>
    <cellStyle name="常规 4 2 2 19" xfId="23317" xr:uid="{00000000-0005-0000-0000-000083400000}"/>
    <cellStyle name="常规 4 2 2 2" xfId="399" xr:uid="{00000000-0005-0000-0000-000084400000}"/>
    <cellStyle name="常规 4 2 2 2 2" xfId="4174" xr:uid="{00000000-0005-0000-0000-000085400000}"/>
    <cellStyle name="常规 4 2 2 2 2 2" xfId="4175" xr:uid="{00000000-0005-0000-0000-000086400000}"/>
    <cellStyle name="常规 4 2 2 2 2 2 2" xfId="4176" xr:uid="{00000000-0005-0000-0000-000087400000}"/>
    <cellStyle name="常规 4 2 2 2 2 2 2 2" xfId="28200" xr:uid="{00000000-0005-0000-0000-000088400000}"/>
    <cellStyle name="常规 4 2 2 2 2 2 2 3" xfId="28199" xr:uid="{00000000-0005-0000-0000-000089400000}"/>
    <cellStyle name="常规 4 2 2 2 2 2 3" xfId="4177" xr:uid="{00000000-0005-0000-0000-00008A400000}"/>
    <cellStyle name="常规 4 2 2 2 2 2 3 2" xfId="12099" xr:uid="{00000000-0005-0000-0000-00008B400000}"/>
    <cellStyle name="常规 4 2 2 2 2 2 3 3" xfId="28201" xr:uid="{00000000-0005-0000-0000-00008C400000}"/>
    <cellStyle name="常规 4 2 2 2 2 2 4" xfId="12098" xr:uid="{00000000-0005-0000-0000-00008D400000}"/>
    <cellStyle name="常规 4 2 2 2 2 2 5" xfId="28198" xr:uid="{00000000-0005-0000-0000-00008E400000}"/>
    <cellStyle name="常规 4 2 2 2 2 3" xfId="4178" xr:uid="{00000000-0005-0000-0000-00008F400000}"/>
    <cellStyle name="常规 4 2 2 2 2 3 2" xfId="28203" xr:uid="{00000000-0005-0000-0000-000090400000}"/>
    <cellStyle name="常规 4 2 2 2 2 3 3" xfId="28202" xr:uid="{00000000-0005-0000-0000-000091400000}"/>
    <cellStyle name="常规 4 2 2 2 2 4" xfId="4179" xr:uid="{00000000-0005-0000-0000-000092400000}"/>
    <cellStyle name="常规 4 2 2 2 2 4 2" xfId="12100" xr:uid="{00000000-0005-0000-0000-000093400000}"/>
    <cellStyle name="常规 4 2 2 2 2 4 2 2" xfId="28205" xr:uid="{00000000-0005-0000-0000-000094400000}"/>
    <cellStyle name="常规 4 2 2 2 2 4 3" xfId="28204" xr:uid="{00000000-0005-0000-0000-000095400000}"/>
    <cellStyle name="常规 4 2 2 2 2 5" xfId="12097" xr:uid="{00000000-0005-0000-0000-000096400000}"/>
    <cellStyle name="常规 4 2 2 2 2 5 2" xfId="28206" xr:uid="{00000000-0005-0000-0000-000097400000}"/>
    <cellStyle name="常规 4 2 2 2 2 6" xfId="28197" xr:uid="{00000000-0005-0000-0000-000098400000}"/>
    <cellStyle name="常规 4 2 2 2 3" xfId="4180" xr:uid="{00000000-0005-0000-0000-000099400000}"/>
    <cellStyle name="常规 4 2 2 2 3 2" xfId="4181" xr:uid="{00000000-0005-0000-0000-00009A400000}"/>
    <cellStyle name="常规 4 2 2 2 3 2 2" xfId="28208" xr:uid="{00000000-0005-0000-0000-00009B400000}"/>
    <cellStyle name="常规 4 2 2 2 3 3" xfId="4182" xr:uid="{00000000-0005-0000-0000-00009C400000}"/>
    <cellStyle name="常规 4 2 2 2 3 3 2" xfId="12102" xr:uid="{00000000-0005-0000-0000-00009D400000}"/>
    <cellStyle name="常规 4 2 2 2 3 4" xfId="12101" xr:uid="{00000000-0005-0000-0000-00009E400000}"/>
    <cellStyle name="常规 4 2 2 2 3 5" xfId="28207" xr:uid="{00000000-0005-0000-0000-00009F400000}"/>
    <cellStyle name="常规 4 2 2 2 4" xfId="4183" xr:uid="{00000000-0005-0000-0000-0000A0400000}"/>
    <cellStyle name="常规 4 2 2 2 4 2" xfId="4184" xr:uid="{00000000-0005-0000-0000-0000A1400000}"/>
    <cellStyle name="常规 4 2 2 2 4 2 2" xfId="28210" xr:uid="{00000000-0005-0000-0000-0000A2400000}"/>
    <cellStyle name="常规 4 2 2 2 4 3" xfId="4185" xr:uid="{00000000-0005-0000-0000-0000A3400000}"/>
    <cellStyle name="常规 4 2 2 2 4 3 2" xfId="12104" xr:uid="{00000000-0005-0000-0000-0000A4400000}"/>
    <cellStyle name="常规 4 2 2 2 4 4" xfId="12103" xr:uid="{00000000-0005-0000-0000-0000A5400000}"/>
    <cellStyle name="常规 4 2 2 2 4 5" xfId="28209" xr:uid="{00000000-0005-0000-0000-0000A6400000}"/>
    <cellStyle name="常规 4 2 2 2 5" xfId="4186" xr:uid="{00000000-0005-0000-0000-0000A7400000}"/>
    <cellStyle name="常规 4 2 2 2 5 2" xfId="28211" xr:uid="{00000000-0005-0000-0000-0000A8400000}"/>
    <cellStyle name="常规 4 2 2 2 6" xfId="27466" xr:uid="{00000000-0005-0000-0000-0000A9400000}"/>
    <cellStyle name="常规 4 2 2 2 7" xfId="28196" xr:uid="{00000000-0005-0000-0000-0000AA400000}"/>
    <cellStyle name="常规 4 2 2 2_15滨州" xfId="28212" xr:uid="{00000000-0005-0000-0000-0000AB400000}"/>
    <cellStyle name="常规 4 2 2 20" xfId="23318" xr:uid="{00000000-0005-0000-0000-0000AC400000}"/>
    <cellStyle name="常规 4 2 2 3" xfId="338" xr:uid="{00000000-0005-0000-0000-0000AD400000}"/>
    <cellStyle name="常规 4 2 2 3 2" xfId="4187" xr:uid="{00000000-0005-0000-0000-0000AE400000}"/>
    <cellStyle name="常规 4 2 2 3 2 2" xfId="4188" xr:uid="{00000000-0005-0000-0000-0000AF400000}"/>
    <cellStyle name="常规 4 2 2 3 2 2 2" xfId="28216" xr:uid="{00000000-0005-0000-0000-0000B0400000}"/>
    <cellStyle name="常规 4 2 2 3 2 2 3" xfId="28215" xr:uid="{00000000-0005-0000-0000-0000B1400000}"/>
    <cellStyle name="常规 4 2 2 3 2 3" xfId="4189" xr:uid="{00000000-0005-0000-0000-0000B2400000}"/>
    <cellStyle name="常规 4 2 2 3 2 3 2" xfId="12106" xr:uid="{00000000-0005-0000-0000-0000B3400000}"/>
    <cellStyle name="常规 4 2 2 3 2 3 3" xfId="28217" xr:uid="{00000000-0005-0000-0000-0000B4400000}"/>
    <cellStyle name="常规 4 2 2 3 2 4" xfId="12105" xr:uid="{00000000-0005-0000-0000-0000B5400000}"/>
    <cellStyle name="常规 4 2 2 3 2 5" xfId="28214" xr:uid="{00000000-0005-0000-0000-0000B6400000}"/>
    <cellStyle name="常规 4 2 2 3 3" xfId="4190" xr:uid="{00000000-0005-0000-0000-0000B7400000}"/>
    <cellStyle name="常规 4 2 2 3 3 2" xfId="28219" xr:uid="{00000000-0005-0000-0000-0000B8400000}"/>
    <cellStyle name="常规 4 2 2 3 3 3" xfId="28218" xr:uid="{00000000-0005-0000-0000-0000B9400000}"/>
    <cellStyle name="常规 4 2 2 3 4" xfId="4191" xr:uid="{00000000-0005-0000-0000-0000BA400000}"/>
    <cellStyle name="常规 4 2 2 3 4 2" xfId="12107" xr:uid="{00000000-0005-0000-0000-0000BB400000}"/>
    <cellStyle name="常规 4 2 2 3 4 2 2" xfId="28221" xr:uid="{00000000-0005-0000-0000-0000BC400000}"/>
    <cellStyle name="常规 4 2 2 3 4 3" xfId="28220" xr:uid="{00000000-0005-0000-0000-0000BD400000}"/>
    <cellStyle name="常规 4 2 2 3 5" xfId="9605" xr:uid="{00000000-0005-0000-0000-0000BE400000}"/>
    <cellStyle name="常规 4 2 2 3 5 2" xfId="28222" xr:uid="{00000000-0005-0000-0000-0000BF400000}"/>
    <cellStyle name="常规 4 2 2 3 6" xfId="28213" xr:uid="{00000000-0005-0000-0000-0000C0400000}"/>
    <cellStyle name="常规 4 2 2 4" xfId="563" xr:uid="{00000000-0005-0000-0000-0000C1400000}"/>
    <cellStyle name="常规 4 2 2 4 2" xfId="4192" xr:uid="{00000000-0005-0000-0000-0000C2400000}"/>
    <cellStyle name="常规 4 2 2 4 2 2" xfId="23319" xr:uid="{00000000-0005-0000-0000-0000C3400000}"/>
    <cellStyle name="常规 4 2 2 4 2 3" xfId="23320" xr:uid="{00000000-0005-0000-0000-0000C4400000}"/>
    <cellStyle name="常规 4 2 2 4 2 4" xfId="28224" xr:uid="{00000000-0005-0000-0000-0000C5400000}"/>
    <cellStyle name="常规 4 2 2 4 3" xfId="4193" xr:uid="{00000000-0005-0000-0000-0000C6400000}"/>
    <cellStyle name="常规 4 2 2 4 3 2" xfId="12108" xr:uid="{00000000-0005-0000-0000-0000C7400000}"/>
    <cellStyle name="常规 4 2 2 4 4" xfId="23321" xr:uid="{00000000-0005-0000-0000-0000C8400000}"/>
    <cellStyle name="常规 4 2 2 4 5" xfId="23322" xr:uid="{00000000-0005-0000-0000-0000C9400000}"/>
    <cellStyle name="常规 4 2 2 4 6" xfId="28223" xr:uid="{00000000-0005-0000-0000-0000CA400000}"/>
    <cellStyle name="常规 4 2 2 5" xfId="4194" xr:uid="{00000000-0005-0000-0000-0000CB400000}"/>
    <cellStyle name="常规 4 2 2 5 2" xfId="4195" xr:uid="{00000000-0005-0000-0000-0000CC400000}"/>
    <cellStyle name="常规 4 2 2 5 2 2" xfId="23323" xr:uid="{00000000-0005-0000-0000-0000CD400000}"/>
    <cellStyle name="常规 4 2 2 5 2 3" xfId="23324" xr:uid="{00000000-0005-0000-0000-0000CE400000}"/>
    <cellStyle name="常规 4 2 2 5 2 4" xfId="28226" xr:uid="{00000000-0005-0000-0000-0000CF400000}"/>
    <cellStyle name="常规 4 2 2 5 3" xfId="4196" xr:uid="{00000000-0005-0000-0000-0000D0400000}"/>
    <cellStyle name="常规 4 2 2 5 3 2" xfId="12110" xr:uid="{00000000-0005-0000-0000-0000D1400000}"/>
    <cellStyle name="常规 4 2 2 5 4" xfId="12109" xr:uid="{00000000-0005-0000-0000-0000D2400000}"/>
    <cellStyle name="常规 4 2 2 5 5" xfId="23325" xr:uid="{00000000-0005-0000-0000-0000D3400000}"/>
    <cellStyle name="常规 4 2 2 5 6" xfId="28225" xr:uid="{00000000-0005-0000-0000-0000D4400000}"/>
    <cellStyle name="常规 4 2 2 6" xfId="4197" xr:uid="{00000000-0005-0000-0000-0000D5400000}"/>
    <cellStyle name="常规 4 2 2 6 2" xfId="23326" xr:uid="{00000000-0005-0000-0000-0000D6400000}"/>
    <cellStyle name="常规 4 2 2 6 2 2" xfId="23327" xr:uid="{00000000-0005-0000-0000-0000D7400000}"/>
    <cellStyle name="常规 4 2 2 6 2 3" xfId="23328" xr:uid="{00000000-0005-0000-0000-0000D8400000}"/>
    <cellStyle name="常规 4 2 2 6 3" xfId="23329" xr:uid="{00000000-0005-0000-0000-0000D9400000}"/>
    <cellStyle name="常规 4 2 2 6 4" xfId="23330" xr:uid="{00000000-0005-0000-0000-0000DA400000}"/>
    <cellStyle name="常规 4 2 2 6 5" xfId="23331" xr:uid="{00000000-0005-0000-0000-0000DB400000}"/>
    <cellStyle name="常规 4 2 2 6 6" xfId="28227" xr:uid="{00000000-0005-0000-0000-0000DC400000}"/>
    <cellStyle name="常规 4 2 2 7" xfId="7866" xr:uid="{00000000-0005-0000-0000-0000DD400000}"/>
    <cellStyle name="常规 4 2 2 7 2" xfId="23332" xr:uid="{00000000-0005-0000-0000-0000DE400000}"/>
    <cellStyle name="常规 4 2 2 7 2 2" xfId="23333" xr:uid="{00000000-0005-0000-0000-0000DF400000}"/>
    <cellStyle name="常规 4 2 2 7 2 3" xfId="23334" xr:uid="{00000000-0005-0000-0000-0000E0400000}"/>
    <cellStyle name="常规 4 2 2 7 3" xfId="23335" xr:uid="{00000000-0005-0000-0000-0000E1400000}"/>
    <cellStyle name="常规 4 2 2 7 4" xfId="23336" xr:uid="{00000000-0005-0000-0000-0000E2400000}"/>
    <cellStyle name="常规 4 2 2 7 5" xfId="23337" xr:uid="{00000000-0005-0000-0000-0000E3400000}"/>
    <cellStyle name="常规 4 2 2 8" xfId="23338" xr:uid="{00000000-0005-0000-0000-0000E4400000}"/>
    <cellStyle name="常规 4 2 2 8 2" xfId="23339" xr:uid="{00000000-0005-0000-0000-0000E5400000}"/>
    <cellStyle name="常规 4 2 2 8 2 2" xfId="23340" xr:uid="{00000000-0005-0000-0000-0000E6400000}"/>
    <cellStyle name="常规 4 2 2 8 2 3" xfId="23341" xr:uid="{00000000-0005-0000-0000-0000E7400000}"/>
    <cellStyle name="常规 4 2 2 8 3" xfId="23342" xr:uid="{00000000-0005-0000-0000-0000E8400000}"/>
    <cellStyle name="常规 4 2 2 8 4" xfId="23343" xr:uid="{00000000-0005-0000-0000-0000E9400000}"/>
    <cellStyle name="常规 4 2 2 8 5" xfId="23344" xr:uid="{00000000-0005-0000-0000-0000EA400000}"/>
    <cellStyle name="常规 4 2 2 9" xfId="23345" xr:uid="{00000000-0005-0000-0000-0000EB400000}"/>
    <cellStyle name="常规 4 2 2 9 2" xfId="23346" xr:uid="{00000000-0005-0000-0000-0000EC400000}"/>
    <cellStyle name="常规 4 2 2 9 2 2" xfId="23347" xr:uid="{00000000-0005-0000-0000-0000ED400000}"/>
    <cellStyle name="常规 4 2 2 9 2 3" xfId="23348" xr:uid="{00000000-0005-0000-0000-0000EE400000}"/>
    <cellStyle name="常规 4 2 2 9 3" xfId="23349" xr:uid="{00000000-0005-0000-0000-0000EF400000}"/>
    <cellStyle name="常规 4 2 2 9 4" xfId="23350" xr:uid="{00000000-0005-0000-0000-0000F0400000}"/>
    <cellStyle name="常规 4 2 2 9 5" xfId="23351" xr:uid="{00000000-0005-0000-0000-0000F1400000}"/>
    <cellStyle name="常规 4 2 2_02济南" xfId="28228" xr:uid="{00000000-0005-0000-0000-0000F2400000}"/>
    <cellStyle name="常规 4 2 20" xfId="23352" xr:uid="{00000000-0005-0000-0000-0000F3400000}"/>
    <cellStyle name="常规 4 2 20 2" xfId="23353" xr:uid="{00000000-0005-0000-0000-0000F4400000}"/>
    <cellStyle name="常规 4 2 20 2 2" xfId="23354" xr:uid="{00000000-0005-0000-0000-0000F5400000}"/>
    <cellStyle name="常规 4 2 20 2 3" xfId="23355" xr:uid="{00000000-0005-0000-0000-0000F6400000}"/>
    <cellStyle name="常规 4 2 20 3" xfId="23356" xr:uid="{00000000-0005-0000-0000-0000F7400000}"/>
    <cellStyle name="常规 4 2 20 4" xfId="23357" xr:uid="{00000000-0005-0000-0000-0000F8400000}"/>
    <cellStyle name="常规 4 2 20 5" xfId="23358" xr:uid="{00000000-0005-0000-0000-0000F9400000}"/>
    <cellStyle name="常规 4 2 21" xfId="23359" xr:uid="{00000000-0005-0000-0000-0000FA400000}"/>
    <cellStyle name="常规 4 2 21 2" xfId="23360" xr:uid="{00000000-0005-0000-0000-0000FB400000}"/>
    <cellStyle name="常规 4 2 21 2 2" xfId="23361" xr:uid="{00000000-0005-0000-0000-0000FC400000}"/>
    <cellStyle name="常规 4 2 21 2 3" xfId="23362" xr:uid="{00000000-0005-0000-0000-0000FD400000}"/>
    <cellStyle name="常规 4 2 21 3" xfId="23363" xr:uid="{00000000-0005-0000-0000-0000FE400000}"/>
    <cellStyle name="常规 4 2 21 4" xfId="23364" xr:uid="{00000000-0005-0000-0000-0000FF400000}"/>
    <cellStyle name="常规 4 2 21 5" xfId="23365" xr:uid="{00000000-0005-0000-0000-000000410000}"/>
    <cellStyle name="常规 4 2 22" xfId="23366" xr:uid="{00000000-0005-0000-0000-000001410000}"/>
    <cellStyle name="常规 4 2 22 2" xfId="23367" xr:uid="{00000000-0005-0000-0000-000002410000}"/>
    <cellStyle name="常规 4 2 22 2 2" xfId="23368" xr:uid="{00000000-0005-0000-0000-000003410000}"/>
    <cellStyle name="常规 4 2 22 2 3" xfId="23369" xr:uid="{00000000-0005-0000-0000-000004410000}"/>
    <cellStyle name="常规 4 2 22 3" xfId="23370" xr:uid="{00000000-0005-0000-0000-000005410000}"/>
    <cellStyle name="常规 4 2 22 4" xfId="23371" xr:uid="{00000000-0005-0000-0000-000006410000}"/>
    <cellStyle name="常规 4 2 22 5" xfId="23372" xr:uid="{00000000-0005-0000-0000-000007410000}"/>
    <cellStyle name="常规 4 2 23" xfId="23373" xr:uid="{00000000-0005-0000-0000-000008410000}"/>
    <cellStyle name="常规 4 2 23 2" xfId="23374" xr:uid="{00000000-0005-0000-0000-000009410000}"/>
    <cellStyle name="常规 4 2 23 2 2" xfId="23375" xr:uid="{00000000-0005-0000-0000-00000A410000}"/>
    <cellStyle name="常规 4 2 23 2 3" xfId="23376" xr:uid="{00000000-0005-0000-0000-00000B410000}"/>
    <cellStyle name="常规 4 2 23 3" xfId="23377" xr:uid="{00000000-0005-0000-0000-00000C410000}"/>
    <cellStyle name="常规 4 2 23 4" xfId="23378" xr:uid="{00000000-0005-0000-0000-00000D410000}"/>
    <cellStyle name="常规 4 2 23 5" xfId="23379" xr:uid="{00000000-0005-0000-0000-00000E410000}"/>
    <cellStyle name="常规 4 2 24" xfId="23380" xr:uid="{00000000-0005-0000-0000-00000F410000}"/>
    <cellStyle name="常规 4 2 24 2" xfId="23381" xr:uid="{00000000-0005-0000-0000-000010410000}"/>
    <cellStyle name="常规 4 2 24 2 2" xfId="23382" xr:uid="{00000000-0005-0000-0000-000011410000}"/>
    <cellStyle name="常规 4 2 24 2 3" xfId="23383" xr:uid="{00000000-0005-0000-0000-000012410000}"/>
    <cellStyle name="常规 4 2 24 3" xfId="23384" xr:uid="{00000000-0005-0000-0000-000013410000}"/>
    <cellStyle name="常规 4 2 24 4" xfId="23385" xr:uid="{00000000-0005-0000-0000-000014410000}"/>
    <cellStyle name="常规 4 2 24 5" xfId="23386" xr:uid="{00000000-0005-0000-0000-000015410000}"/>
    <cellStyle name="常规 4 2 25" xfId="23387" xr:uid="{00000000-0005-0000-0000-000016410000}"/>
    <cellStyle name="常规 4 2 25 2" xfId="23388" xr:uid="{00000000-0005-0000-0000-000017410000}"/>
    <cellStyle name="常规 4 2 25 2 2" xfId="23389" xr:uid="{00000000-0005-0000-0000-000018410000}"/>
    <cellStyle name="常规 4 2 25 2 3" xfId="23390" xr:uid="{00000000-0005-0000-0000-000019410000}"/>
    <cellStyle name="常规 4 2 25 3" xfId="23391" xr:uid="{00000000-0005-0000-0000-00001A410000}"/>
    <cellStyle name="常规 4 2 25 4" xfId="23392" xr:uid="{00000000-0005-0000-0000-00001B410000}"/>
    <cellStyle name="常规 4 2 25 5" xfId="23393" xr:uid="{00000000-0005-0000-0000-00001C410000}"/>
    <cellStyle name="常规 4 2 26" xfId="23394" xr:uid="{00000000-0005-0000-0000-00001D410000}"/>
    <cellStyle name="常规 4 2 26 2" xfId="23395" xr:uid="{00000000-0005-0000-0000-00001E410000}"/>
    <cellStyle name="常规 4 2 26 2 2" xfId="23396" xr:uid="{00000000-0005-0000-0000-00001F410000}"/>
    <cellStyle name="常规 4 2 26 2 3" xfId="23397" xr:uid="{00000000-0005-0000-0000-000020410000}"/>
    <cellStyle name="常规 4 2 26 3" xfId="23398" xr:uid="{00000000-0005-0000-0000-000021410000}"/>
    <cellStyle name="常规 4 2 26 4" xfId="23399" xr:uid="{00000000-0005-0000-0000-000022410000}"/>
    <cellStyle name="常规 4 2 26 5" xfId="23400" xr:uid="{00000000-0005-0000-0000-000023410000}"/>
    <cellStyle name="常规 4 2 27" xfId="23401" xr:uid="{00000000-0005-0000-0000-000024410000}"/>
    <cellStyle name="常规 4 2 27 2" xfId="23402" xr:uid="{00000000-0005-0000-0000-000025410000}"/>
    <cellStyle name="常规 4 2 27 2 2" xfId="23403" xr:uid="{00000000-0005-0000-0000-000026410000}"/>
    <cellStyle name="常规 4 2 27 2 3" xfId="23404" xr:uid="{00000000-0005-0000-0000-000027410000}"/>
    <cellStyle name="常规 4 2 27 3" xfId="23405" xr:uid="{00000000-0005-0000-0000-000028410000}"/>
    <cellStyle name="常规 4 2 27 4" xfId="23406" xr:uid="{00000000-0005-0000-0000-000029410000}"/>
    <cellStyle name="常规 4 2 27 5" xfId="23407" xr:uid="{00000000-0005-0000-0000-00002A410000}"/>
    <cellStyle name="常规 4 2 28" xfId="23408" xr:uid="{00000000-0005-0000-0000-00002B410000}"/>
    <cellStyle name="常规 4 2 28 2" xfId="23409" xr:uid="{00000000-0005-0000-0000-00002C410000}"/>
    <cellStyle name="常规 4 2 28 2 2" xfId="23410" xr:uid="{00000000-0005-0000-0000-00002D410000}"/>
    <cellStyle name="常规 4 2 28 2 3" xfId="23411" xr:uid="{00000000-0005-0000-0000-00002E410000}"/>
    <cellStyle name="常规 4 2 28 3" xfId="23412" xr:uid="{00000000-0005-0000-0000-00002F410000}"/>
    <cellStyle name="常规 4 2 28 4" xfId="23413" xr:uid="{00000000-0005-0000-0000-000030410000}"/>
    <cellStyle name="常规 4 2 28 5" xfId="23414" xr:uid="{00000000-0005-0000-0000-000031410000}"/>
    <cellStyle name="常规 4 2 29" xfId="23415" xr:uid="{00000000-0005-0000-0000-000032410000}"/>
    <cellStyle name="常规 4 2 29 2" xfId="23416" xr:uid="{00000000-0005-0000-0000-000033410000}"/>
    <cellStyle name="常规 4 2 29 2 2" xfId="23417" xr:uid="{00000000-0005-0000-0000-000034410000}"/>
    <cellStyle name="常规 4 2 29 2 3" xfId="23418" xr:uid="{00000000-0005-0000-0000-000035410000}"/>
    <cellStyle name="常规 4 2 29 3" xfId="23419" xr:uid="{00000000-0005-0000-0000-000036410000}"/>
    <cellStyle name="常规 4 2 29 4" xfId="23420" xr:uid="{00000000-0005-0000-0000-000037410000}"/>
    <cellStyle name="常规 4 2 29 5" xfId="23421" xr:uid="{00000000-0005-0000-0000-000038410000}"/>
    <cellStyle name="常规 4 2 3" xfId="148" xr:uid="{00000000-0005-0000-0000-000039410000}"/>
    <cellStyle name="常规 4 2 3 2" xfId="337" xr:uid="{00000000-0005-0000-0000-00003A410000}"/>
    <cellStyle name="常规 4 2 3 2 2" xfId="4198" xr:uid="{00000000-0005-0000-0000-00003B410000}"/>
    <cellStyle name="常规 4 2 3 2 2 2" xfId="4199" xr:uid="{00000000-0005-0000-0000-00003C410000}"/>
    <cellStyle name="常规 4 2 3 2 2 2 2" xfId="4200" xr:uid="{00000000-0005-0000-0000-00003D410000}"/>
    <cellStyle name="常规 4 2 3 2 2 2 3" xfId="4201" xr:uid="{00000000-0005-0000-0000-00003E410000}"/>
    <cellStyle name="常规 4 2 3 2 2 2 3 2" xfId="12113" xr:uid="{00000000-0005-0000-0000-00003F410000}"/>
    <cellStyle name="常规 4 2 3 2 2 2 4" xfId="12112" xr:uid="{00000000-0005-0000-0000-000040410000}"/>
    <cellStyle name="常规 4 2 3 2 2 2 5" xfId="28232" xr:uid="{00000000-0005-0000-0000-000041410000}"/>
    <cellStyle name="常规 4 2 3 2 2 3" xfId="4202" xr:uid="{00000000-0005-0000-0000-000042410000}"/>
    <cellStyle name="常规 4 2 3 2 2 4" xfId="4203" xr:uid="{00000000-0005-0000-0000-000043410000}"/>
    <cellStyle name="常规 4 2 3 2 2 4 2" xfId="12114" xr:uid="{00000000-0005-0000-0000-000044410000}"/>
    <cellStyle name="常规 4 2 3 2 2 5" xfId="12111" xr:uid="{00000000-0005-0000-0000-000045410000}"/>
    <cellStyle name="常规 4 2 3 2 2 6" xfId="28231" xr:uid="{00000000-0005-0000-0000-000046410000}"/>
    <cellStyle name="常规 4 2 3 2 3" xfId="4204" xr:uid="{00000000-0005-0000-0000-000047410000}"/>
    <cellStyle name="常规 4 2 3 2 3 2" xfId="4205" xr:uid="{00000000-0005-0000-0000-000048410000}"/>
    <cellStyle name="常规 4 2 3 2 3 3" xfId="4206" xr:uid="{00000000-0005-0000-0000-000049410000}"/>
    <cellStyle name="常规 4 2 3 2 3 3 2" xfId="12116" xr:uid="{00000000-0005-0000-0000-00004A410000}"/>
    <cellStyle name="常规 4 2 3 2 3 4" xfId="12115" xr:uid="{00000000-0005-0000-0000-00004B410000}"/>
    <cellStyle name="常规 4 2 3 2 3 5" xfId="28233" xr:uid="{00000000-0005-0000-0000-00004C410000}"/>
    <cellStyle name="常规 4 2 3 2 4" xfId="4207" xr:uid="{00000000-0005-0000-0000-00004D410000}"/>
    <cellStyle name="常规 4 2 3 2 4 2" xfId="4208" xr:uid="{00000000-0005-0000-0000-00004E410000}"/>
    <cellStyle name="常规 4 2 3 2 4 3" xfId="4209" xr:uid="{00000000-0005-0000-0000-00004F410000}"/>
    <cellStyle name="常规 4 2 3 2 4 3 2" xfId="12118" xr:uid="{00000000-0005-0000-0000-000050410000}"/>
    <cellStyle name="常规 4 2 3 2 4 4" xfId="12117" xr:uid="{00000000-0005-0000-0000-000051410000}"/>
    <cellStyle name="常规 4 2 3 2 5" xfId="4210" xr:uid="{00000000-0005-0000-0000-000052410000}"/>
    <cellStyle name="常规 4 2 3 2 6" xfId="9604" xr:uid="{00000000-0005-0000-0000-000053410000}"/>
    <cellStyle name="常规 4 2 3 2 7" xfId="28230" xr:uid="{00000000-0005-0000-0000-000054410000}"/>
    <cellStyle name="常规 4 2 3 3" xfId="564" xr:uid="{00000000-0005-0000-0000-000055410000}"/>
    <cellStyle name="常规 4 2 3 3 2" xfId="4211" xr:uid="{00000000-0005-0000-0000-000056410000}"/>
    <cellStyle name="常规 4 2 3 3 2 2" xfId="4212" xr:uid="{00000000-0005-0000-0000-000057410000}"/>
    <cellStyle name="常规 4 2 3 3 2 3" xfId="4213" xr:uid="{00000000-0005-0000-0000-000058410000}"/>
    <cellStyle name="常规 4 2 3 3 2 3 2" xfId="12120" xr:uid="{00000000-0005-0000-0000-000059410000}"/>
    <cellStyle name="常规 4 2 3 3 2 4" xfId="12119" xr:uid="{00000000-0005-0000-0000-00005A410000}"/>
    <cellStyle name="常规 4 2 3 3 2 5" xfId="28235" xr:uid="{00000000-0005-0000-0000-00005B410000}"/>
    <cellStyle name="常规 4 2 3 3 3" xfId="4214" xr:uid="{00000000-0005-0000-0000-00005C410000}"/>
    <cellStyle name="常规 4 2 3 3 4" xfId="4215" xr:uid="{00000000-0005-0000-0000-00005D410000}"/>
    <cellStyle name="常规 4 2 3 3 4 2" xfId="12121" xr:uid="{00000000-0005-0000-0000-00005E410000}"/>
    <cellStyle name="常规 4 2 3 3 5" xfId="28234" xr:uid="{00000000-0005-0000-0000-00005F410000}"/>
    <cellStyle name="常规 4 2 3 4" xfId="4216" xr:uid="{00000000-0005-0000-0000-000060410000}"/>
    <cellStyle name="常规 4 2 3 4 2" xfId="4217" xr:uid="{00000000-0005-0000-0000-000061410000}"/>
    <cellStyle name="常规 4 2 3 4 2 2" xfId="28237" xr:uid="{00000000-0005-0000-0000-000062410000}"/>
    <cellStyle name="常规 4 2 3 4 3" xfId="4218" xr:uid="{00000000-0005-0000-0000-000063410000}"/>
    <cellStyle name="常规 4 2 3 4 3 2" xfId="12123" xr:uid="{00000000-0005-0000-0000-000064410000}"/>
    <cellStyle name="常规 4 2 3 4 4" xfId="12122" xr:uid="{00000000-0005-0000-0000-000065410000}"/>
    <cellStyle name="常规 4 2 3 4 5" xfId="28236" xr:uid="{00000000-0005-0000-0000-000066410000}"/>
    <cellStyle name="常规 4 2 3 5" xfId="4219" xr:uid="{00000000-0005-0000-0000-000067410000}"/>
    <cellStyle name="常规 4 2 3 5 2" xfId="4220" xr:uid="{00000000-0005-0000-0000-000068410000}"/>
    <cellStyle name="常规 4 2 3 5 3" xfId="4221" xr:uid="{00000000-0005-0000-0000-000069410000}"/>
    <cellStyle name="常规 4 2 3 5 3 2" xfId="12125" xr:uid="{00000000-0005-0000-0000-00006A410000}"/>
    <cellStyle name="常规 4 2 3 5 4" xfId="12124" xr:uid="{00000000-0005-0000-0000-00006B410000}"/>
    <cellStyle name="常规 4 2 3 5 5" xfId="28238" xr:uid="{00000000-0005-0000-0000-00006C410000}"/>
    <cellStyle name="常规 4 2 3 6" xfId="4222" xr:uid="{00000000-0005-0000-0000-00006D410000}"/>
    <cellStyle name="常规 4 2 3 7" xfId="27467" xr:uid="{00000000-0005-0000-0000-00006E410000}"/>
    <cellStyle name="常规 4 2 3 8" xfId="28229" xr:uid="{00000000-0005-0000-0000-00006F410000}"/>
    <cellStyle name="常规 4 2 3_15滨州" xfId="28239" xr:uid="{00000000-0005-0000-0000-000070410000}"/>
    <cellStyle name="常规 4 2 30" xfId="23422" xr:uid="{00000000-0005-0000-0000-000071410000}"/>
    <cellStyle name="常规 4 2 30 2" xfId="23423" xr:uid="{00000000-0005-0000-0000-000072410000}"/>
    <cellStyle name="常规 4 2 30 2 2" xfId="23424" xr:uid="{00000000-0005-0000-0000-000073410000}"/>
    <cellStyle name="常规 4 2 30 2 3" xfId="23425" xr:uid="{00000000-0005-0000-0000-000074410000}"/>
    <cellStyle name="常规 4 2 30 3" xfId="23426" xr:uid="{00000000-0005-0000-0000-000075410000}"/>
    <cellStyle name="常规 4 2 30 4" xfId="23427" xr:uid="{00000000-0005-0000-0000-000076410000}"/>
    <cellStyle name="常规 4 2 30 5" xfId="23428" xr:uid="{00000000-0005-0000-0000-000077410000}"/>
    <cellStyle name="常规 4 2 31" xfId="23429" xr:uid="{00000000-0005-0000-0000-000078410000}"/>
    <cellStyle name="常规 4 2 31 2" xfId="23430" xr:uid="{00000000-0005-0000-0000-000079410000}"/>
    <cellStyle name="常规 4 2 31 2 2" xfId="23431" xr:uid="{00000000-0005-0000-0000-00007A410000}"/>
    <cellStyle name="常规 4 2 31 2 3" xfId="23432" xr:uid="{00000000-0005-0000-0000-00007B410000}"/>
    <cellStyle name="常规 4 2 31 3" xfId="23433" xr:uid="{00000000-0005-0000-0000-00007C410000}"/>
    <cellStyle name="常规 4 2 31 4" xfId="23434" xr:uid="{00000000-0005-0000-0000-00007D410000}"/>
    <cellStyle name="常规 4 2 31 5" xfId="23435" xr:uid="{00000000-0005-0000-0000-00007E410000}"/>
    <cellStyle name="常规 4 2 32" xfId="23436" xr:uid="{00000000-0005-0000-0000-00007F410000}"/>
    <cellStyle name="常规 4 2 32 2" xfId="23437" xr:uid="{00000000-0005-0000-0000-000080410000}"/>
    <cellStyle name="常规 4 2 32 2 2" xfId="23438" xr:uid="{00000000-0005-0000-0000-000081410000}"/>
    <cellStyle name="常规 4 2 32 2 3" xfId="23439" xr:uid="{00000000-0005-0000-0000-000082410000}"/>
    <cellStyle name="常规 4 2 32 3" xfId="23440" xr:uid="{00000000-0005-0000-0000-000083410000}"/>
    <cellStyle name="常规 4 2 32 4" xfId="23441" xr:uid="{00000000-0005-0000-0000-000084410000}"/>
    <cellStyle name="常规 4 2 32 5" xfId="23442" xr:uid="{00000000-0005-0000-0000-000085410000}"/>
    <cellStyle name="常规 4 2 33" xfId="23443" xr:uid="{00000000-0005-0000-0000-000086410000}"/>
    <cellStyle name="常规 4 2 33 2" xfId="23444" xr:uid="{00000000-0005-0000-0000-000087410000}"/>
    <cellStyle name="常规 4 2 33 2 2" xfId="23445" xr:uid="{00000000-0005-0000-0000-000088410000}"/>
    <cellStyle name="常规 4 2 33 2 3" xfId="23446" xr:uid="{00000000-0005-0000-0000-000089410000}"/>
    <cellStyle name="常规 4 2 33 3" xfId="23447" xr:uid="{00000000-0005-0000-0000-00008A410000}"/>
    <cellStyle name="常规 4 2 33 4" xfId="23448" xr:uid="{00000000-0005-0000-0000-00008B410000}"/>
    <cellStyle name="常规 4 2 33 5" xfId="23449" xr:uid="{00000000-0005-0000-0000-00008C410000}"/>
    <cellStyle name="常规 4 2 34" xfId="23450" xr:uid="{00000000-0005-0000-0000-00008D410000}"/>
    <cellStyle name="常规 4 2 34 2" xfId="23451" xr:uid="{00000000-0005-0000-0000-00008E410000}"/>
    <cellStyle name="常规 4 2 34 2 2" xfId="23452" xr:uid="{00000000-0005-0000-0000-00008F410000}"/>
    <cellStyle name="常规 4 2 34 2 3" xfId="23453" xr:uid="{00000000-0005-0000-0000-000090410000}"/>
    <cellStyle name="常规 4 2 34 3" xfId="23454" xr:uid="{00000000-0005-0000-0000-000091410000}"/>
    <cellStyle name="常规 4 2 34 4" xfId="23455" xr:uid="{00000000-0005-0000-0000-000092410000}"/>
    <cellStyle name="常规 4 2 34 5" xfId="23456" xr:uid="{00000000-0005-0000-0000-000093410000}"/>
    <cellStyle name="常规 4 2 35" xfId="23457" xr:uid="{00000000-0005-0000-0000-000094410000}"/>
    <cellStyle name="常规 4 2 35 2" xfId="23458" xr:uid="{00000000-0005-0000-0000-000095410000}"/>
    <cellStyle name="常规 4 2 35 2 2" xfId="23459" xr:uid="{00000000-0005-0000-0000-000096410000}"/>
    <cellStyle name="常规 4 2 35 2 3" xfId="23460" xr:uid="{00000000-0005-0000-0000-000097410000}"/>
    <cellStyle name="常规 4 2 35 3" xfId="23461" xr:uid="{00000000-0005-0000-0000-000098410000}"/>
    <cellStyle name="常规 4 2 35 4" xfId="23462" xr:uid="{00000000-0005-0000-0000-000099410000}"/>
    <cellStyle name="常规 4 2 35 5" xfId="23463" xr:uid="{00000000-0005-0000-0000-00009A410000}"/>
    <cellStyle name="常规 4 2 36" xfId="23464" xr:uid="{00000000-0005-0000-0000-00009B410000}"/>
    <cellStyle name="常规 4 2 36 2" xfId="23465" xr:uid="{00000000-0005-0000-0000-00009C410000}"/>
    <cellStyle name="常规 4 2 36 2 2" xfId="23466" xr:uid="{00000000-0005-0000-0000-00009D410000}"/>
    <cellStyle name="常规 4 2 36 2 3" xfId="23467" xr:uid="{00000000-0005-0000-0000-00009E410000}"/>
    <cellStyle name="常规 4 2 36 3" xfId="23468" xr:uid="{00000000-0005-0000-0000-00009F410000}"/>
    <cellStyle name="常规 4 2 36 4" xfId="23469" xr:uid="{00000000-0005-0000-0000-0000A0410000}"/>
    <cellStyle name="常规 4 2 36 5" xfId="23470" xr:uid="{00000000-0005-0000-0000-0000A1410000}"/>
    <cellStyle name="常规 4 2 37" xfId="23471" xr:uid="{00000000-0005-0000-0000-0000A2410000}"/>
    <cellStyle name="常规 4 2 37 2" xfId="23472" xr:uid="{00000000-0005-0000-0000-0000A3410000}"/>
    <cellStyle name="常规 4 2 37 2 2" xfId="23473" xr:uid="{00000000-0005-0000-0000-0000A4410000}"/>
    <cellStyle name="常规 4 2 37 2 3" xfId="23474" xr:uid="{00000000-0005-0000-0000-0000A5410000}"/>
    <cellStyle name="常规 4 2 37 3" xfId="23475" xr:uid="{00000000-0005-0000-0000-0000A6410000}"/>
    <cellStyle name="常规 4 2 37 4" xfId="23476" xr:uid="{00000000-0005-0000-0000-0000A7410000}"/>
    <cellStyle name="常规 4 2 37 5" xfId="23477" xr:uid="{00000000-0005-0000-0000-0000A8410000}"/>
    <cellStyle name="常规 4 2 38" xfId="23478" xr:uid="{00000000-0005-0000-0000-0000A9410000}"/>
    <cellStyle name="常规 4 2 38 2" xfId="23479" xr:uid="{00000000-0005-0000-0000-0000AA410000}"/>
    <cellStyle name="常规 4 2 38 2 2" xfId="23480" xr:uid="{00000000-0005-0000-0000-0000AB410000}"/>
    <cellStyle name="常规 4 2 38 2 3" xfId="23481" xr:uid="{00000000-0005-0000-0000-0000AC410000}"/>
    <cellStyle name="常规 4 2 38 3" xfId="23482" xr:uid="{00000000-0005-0000-0000-0000AD410000}"/>
    <cellStyle name="常规 4 2 38 4" xfId="23483" xr:uid="{00000000-0005-0000-0000-0000AE410000}"/>
    <cellStyle name="常规 4 2 38 5" xfId="23484" xr:uid="{00000000-0005-0000-0000-0000AF410000}"/>
    <cellStyle name="常规 4 2 39" xfId="23485" xr:uid="{00000000-0005-0000-0000-0000B0410000}"/>
    <cellStyle name="常规 4 2 39 2" xfId="23486" xr:uid="{00000000-0005-0000-0000-0000B1410000}"/>
    <cellStyle name="常规 4 2 39 2 2" xfId="23487" xr:uid="{00000000-0005-0000-0000-0000B2410000}"/>
    <cellStyle name="常规 4 2 39 2 3" xfId="23488" xr:uid="{00000000-0005-0000-0000-0000B3410000}"/>
    <cellStyle name="常规 4 2 39 3" xfId="23489" xr:uid="{00000000-0005-0000-0000-0000B4410000}"/>
    <cellStyle name="常规 4 2 39 4" xfId="23490" xr:uid="{00000000-0005-0000-0000-0000B5410000}"/>
    <cellStyle name="常规 4 2 39 5" xfId="23491" xr:uid="{00000000-0005-0000-0000-0000B6410000}"/>
    <cellStyle name="常规 4 2 4" xfId="149" xr:uid="{00000000-0005-0000-0000-0000B7410000}"/>
    <cellStyle name="常规 4 2 4 2" xfId="401" xr:uid="{00000000-0005-0000-0000-0000B8410000}"/>
    <cellStyle name="常规 4 2 4 2 2" xfId="4223" xr:uid="{00000000-0005-0000-0000-0000B9410000}"/>
    <cellStyle name="常规 4 2 4 2 2 2" xfId="4224" xr:uid="{00000000-0005-0000-0000-0000BA410000}"/>
    <cellStyle name="常规 4 2 4 2 2 2 2" xfId="4225" xr:uid="{00000000-0005-0000-0000-0000BB410000}"/>
    <cellStyle name="常规 4 2 4 2 2 2 3" xfId="4226" xr:uid="{00000000-0005-0000-0000-0000BC410000}"/>
    <cellStyle name="常规 4 2 4 2 2 2 3 2" xfId="12128" xr:uid="{00000000-0005-0000-0000-0000BD410000}"/>
    <cellStyle name="常规 4 2 4 2 2 2 4" xfId="12127" xr:uid="{00000000-0005-0000-0000-0000BE410000}"/>
    <cellStyle name="常规 4 2 4 2 2 3" xfId="4227" xr:uid="{00000000-0005-0000-0000-0000BF410000}"/>
    <cellStyle name="常规 4 2 4 2 2 4" xfId="4228" xr:uid="{00000000-0005-0000-0000-0000C0410000}"/>
    <cellStyle name="常规 4 2 4 2 2 4 2" xfId="12129" xr:uid="{00000000-0005-0000-0000-0000C1410000}"/>
    <cellStyle name="常规 4 2 4 2 2 5" xfId="12126" xr:uid="{00000000-0005-0000-0000-0000C2410000}"/>
    <cellStyle name="常规 4 2 4 2 2 6" xfId="28242" xr:uid="{00000000-0005-0000-0000-0000C3410000}"/>
    <cellStyle name="常规 4 2 4 2 3" xfId="4229" xr:uid="{00000000-0005-0000-0000-0000C4410000}"/>
    <cellStyle name="常规 4 2 4 2 3 2" xfId="4230" xr:uid="{00000000-0005-0000-0000-0000C5410000}"/>
    <cellStyle name="常规 4 2 4 2 3 3" xfId="4231" xr:uid="{00000000-0005-0000-0000-0000C6410000}"/>
    <cellStyle name="常规 4 2 4 2 3 3 2" xfId="12131" xr:uid="{00000000-0005-0000-0000-0000C7410000}"/>
    <cellStyle name="常规 4 2 4 2 3 4" xfId="12130" xr:uid="{00000000-0005-0000-0000-0000C8410000}"/>
    <cellStyle name="常规 4 2 4 2 4" xfId="4232" xr:uid="{00000000-0005-0000-0000-0000C9410000}"/>
    <cellStyle name="常规 4 2 4 2 4 2" xfId="4233" xr:uid="{00000000-0005-0000-0000-0000CA410000}"/>
    <cellStyle name="常规 4 2 4 2 4 3" xfId="4234" xr:uid="{00000000-0005-0000-0000-0000CB410000}"/>
    <cellStyle name="常规 4 2 4 2 4 3 2" xfId="12133" xr:uid="{00000000-0005-0000-0000-0000CC410000}"/>
    <cellStyle name="常规 4 2 4 2 4 4" xfId="12132" xr:uid="{00000000-0005-0000-0000-0000CD410000}"/>
    <cellStyle name="常规 4 2 4 2 5" xfId="4235" xr:uid="{00000000-0005-0000-0000-0000CE410000}"/>
    <cellStyle name="常规 4 2 4 2 6" xfId="28241" xr:uid="{00000000-0005-0000-0000-0000CF410000}"/>
    <cellStyle name="常规 4 2 4 3" xfId="336" xr:uid="{00000000-0005-0000-0000-0000D0410000}"/>
    <cellStyle name="常规 4 2 4 3 2" xfId="4236" xr:uid="{00000000-0005-0000-0000-0000D1410000}"/>
    <cellStyle name="常规 4 2 4 3 2 2" xfId="4237" xr:uid="{00000000-0005-0000-0000-0000D2410000}"/>
    <cellStyle name="常规 4 2 4 3 2 3" xfId="4238" xr:uid="{00000000-0005-0000-0000-0000D3410000}"/>
    <cellStyle name="常规 4 2 4 3 2 3 2" xfId="12135" xr:uid="{00000000-0005-0000-0000-0000D4410000}"/>
    <cellStyle name="常规 4 2 4 3 2 4" xfId="12134" xr:uid="{00000000-0005-0000-0000-0000D5410000}"/>
    <cellStyle name="常规 4 2 4 3 3" xfId="4239" xr:uid="{00000000-0005-0000-0000-0000D6410000}"/>
    <cellStyle name="常规 4 2 4 3 4" xfId="4240" xr:uid="{00000000-0005-0000-0000-0000D7410000}"/>
    <cellStyle name="常规 4 2 4 3 4 2" xfId="12136" xr:uid="{00000000-0005-0000-0000-0000D8410000}"/>
    <cellStyle name="常规 4 2 4 3 5" xfId="9603" xr:uid="{00000000-0005-0000-0000-0000D9410000}"/>
    <cellStyle name="常规 4 2 4 3 6" xfId="28243" xr:uid="{00000000-0005-0000-0000-0000DA410000}"/>
    <cellStyle name="常规 4 2 4 4" xfId="565" xr:uid="{00000000-0005-0000-0000-0000DB410000}"/>
    <cellStyle name="常规 4 2 4 4 2" xfId="4241" xr:uid="{00000000-0005-0000-0000-0000DC410000}"/>
    <cellStyle name="常规 4 2 4 4 3" xfId="4242" xr:uid="{00000000-0005-0000-0000-0000DD410000}"/>
    <cellStyle name="常规 4 2 4 4 3 2" xfId="12137" xr:uid="{00000000-0005-0000-0000-0000DE410000}"/>
    <cellStyle name="常规 4 2 4 5" xfId="4243" xr:uid="{00000000-0005-0000-0000-0000DF410000}"/>
    <cellStyle name="常规 4 2 4 5 2" xfId="4244" xr:uid="{00000000-0005-0000-0000-0000E0410000}"/>
    <cellStyle name="常规 4 2 4 5 3" xfId="4245" xr:uid="{00000000-0005-0000-0000-0000E1410000}"/>
    <cellStyle name="常规 4 2 4 5 3 2" xfId="12139" xr:uid="{00000000-0005-0000-0000-0000E2410000}"/>
    <cellStyle name="常规 4 2 4 5 4" xfId="12138" xr:uid="{00000000-0005-0000-0000-0000E3410000}"/>
    <cellStyle name="常规 4 2 4 6" xfId="4246" xr:uid="{00000000-0005-0000-0000-0000E4410000}"/>
    <cellStyle name="常规 4 2 4 7" xfId="27468" xr:uid="{00000000-0005-0000-0000-0000E5410000}"/>
    <cellStyle name="常规 4 2 4 8" xfId="28240" xr:uid="{00000000-0005-0000-0000-0000E6410000}"/>
    <cellStyle name="常规 4 2 4_15滨州" xfId="28244" xr:uid="{00000000-0005-0000-0000-0000E7410000}"/>
    <cellStyle name="常规 4 2 40" xfId="23492" xr:uid="{00000000-0005-0000-0000-0000E8410000}"/>
    <cellStyle name="常规 4 2 40 2" xfId="23493" xr:uid="{00000000-0005-0000-0000-0000E9410000}"/>
    <cellStyle name="常规 4 2 40 2 2" xfId="23494" xr:uid="{00000000-0005-0000-0000-0000EA410000}"/>
    <cellStyle name="常规 4 2 40 2 3" xfId="23495" xr:uid="{00000000-0005-0000-0000-0000EB410000}"/>
    <cellStyle name="常规 4 2 40 3" xfId="23496" xr:uid="{00000000-0005-0000-0000-0000EC410000}"/>
    <cellStyle name="常规 4 2 40 4" xfId="23497" xr:uid="{00000000-0005-0000-0000-0000ED410000}"/>
    <cellStyle name="常规 4 2 40 5" xfId="23498" xr:uid="{00000000-0005-0000-0000-0000EE410000}"/>
    <cellStyle name="常规 4 2 41" xfId="23499" xr:uid="{00000000-0005-0000-0000-0000EF410000}"/>
    <cellStyle name="常规 4 2 41 2" xfId="23500" xr:uid="{00000000-0005-0000-0000-0000F0410000}"/>
    <cellStyle name="常规 4 2 41 2 2" xfId="23501" xr:uid="{00000000-0005-0000-0000-0000F1410000}"/>
    <cellStyle name="常规 4 2 41 2 3" xfId="23502" xr:uid="{00000000-0005-0000-0000-0000F2410000}"/>
    <cellStyle name="常规 4 2 41 3" xfId="23503" xr:uid="{00000000-0005-0000-0000-0000F3410000}"/>
    <cellStyle name="常规 4 2 41 4" xfId="23504" xr:uid="{00000000-0005-0000-0000-0000F4410000}"/>
    <cellStyle name="常规 4 2 41 5" xfId="23505" xr:uid="{00000000-0005-0000-0000-0000F5410000}"/>
    <cellStyle name="常规 4 2 42" xfId="23506" xr:uid="{00000000-0005-0000-0000-0000F6410000}"/>
    <cellStyle name="常规 4 2 42 2" xfId="23507" xr:uid="{00000000-0005-0000-0000-0000F7410000}"/>
    <cellStyle name="常规 4 2 42 2 2" xfId="23508" xr:uid="{00000000-0005-0000-0000-0000F8410000}"/>
    <cellStyle name="常规 4 2 42 2 3" xfId="23509" xr:uid="{00000000-0005-0000-0000-0000F9410000}"/>
    <cellStyle name="常规 4 2 42 3" xfId="23510" xr:uid="{00000000-0005-0000-0000-0000FA410000}"/>
    <cellStyle name="常规 4 2 42 4" xfId="23511" xr:uid="{00000000-0005-0000-0000-0000FB410000}"/>
    <cellStyle name="常规 4 2 42 5" xfId="23512" xr:uid="{00000000-0005-0000-0000-0000FC410000}"/>
    <cellStyle name="常规 4 2 43" xfId="23513" xr:uid="{00000000-0005-0000-0000-0000FD410000}"/>
    <cellStyle name="常规 4 2 43 2" xfId="23514" xr:uid="{00000000-0005-0000-0000-0000FE410000}"/>
    <cellStyle name="常规 4 2 43 2 2" xfId="23515" xr:uid="{00000000-0005-0000-0000-0000FF410000}"/>
    <cellStyle name="常规 4 2 43 2 3" xfId="23516" xr:uid="{00000000-0005-0000-0000-000000420000}"/>
    <cellStyle name="常规 4 2 43 3" xfId="23517" xr:uid="{00000000-0005-0000-0000-000001420000}"/>
    <cellStyle name="常规 4 2 43 4" xfId="23518" xr:uid="{00000000-0005-0000-0000-000002420000}"/>
    <cellStyle name="常规 4 2 43 5" xfId="23519" xr:uid="{00000000-0005-0000-0000-000003420000}"/>
    <cellStyle name="常规 4 2 44" xfId="23520" xr:uid="{00000000-0005-0000-0000-000004420000}"/>
    <cellStyle name="常规 4 2 44 2" xfId="23521" xr:uid="{00000000-0005-0000-0000-000005420000}"/>
    <cellStyle name="常规 4 2 44 2 2" xfId="23522" xr:uid="{00000000-0005-0000-0000-000006420000}"/>
    <cellStyle name="常规 4 2 44 2 3" xfId="23523" xr:uid="{00000000-0005-0000-0000-000007420000}"/>
    <cellStyle name="常规 4 2 44 3" xfId="23524" xr:uid="{00000000-0005-0000-0000-000008420000}"/>
    <cellStyle name="常规 4 2 44 4" xfId="23525" xr:uid="{00000000-0005-0000-0000-000009420000}"/>
    <cellStyle name="常规 4 2 44 5" xfId="23526" xr:uid="{00000000-0005-0000-0000-00000A420000}"/>
    <cellStyle name="常规 4 2 45" xfId="23527" xr:uid="{00000000-0005-0000-0000-00000B420000}"/>
    <cellStyle name="常规 4 2 45 2" xfId="23528" xr:uid="{00000000-0005-0000-0000-00000C420000}"/>
    <cellStyle name="常规 4 2 45 2 2" xfId="23529" xr:uid="{00000000-0005-0000-0000-00000D420000}"/>
    <cellStyle name="常规 4 2 45 2 3" xfId="23530" xr:uid="{00000000-0005-0000-0000-00000E420000}"/>
    <cellStyle name="常规 4 2 45 3" xfId="23531" xr:uid="{00000000-0005-0000-0000-00000F420000}"/>
    <cellStyle name="常规 4 2 45 4" xfId="23532" xr:uid="{00000000-0005-0000-0000-000010420000}"/>
    <cellStyle name="常规 4 2 45 5" xfId="23533" xr:uid="{00000000-0005-0000-0000-000011420000}"/>
    <cellStyle name="常规 4 2 46" xfId="23534" xr:uid="{00000000-0005-0000-0000-000012420000}"/>
    <cellStyle name="常规 4 2 46 2" xfId="23535" xr:uid="{00000000-0005-0000-0000-000013420000}"/>
    <cellStyle name="常规 4 2 46 2 2" xfId="23536" xr:uid="{00000000-0005-0000-0000-000014420000}"/>
    <cellStyle name="常规 4 2 46 2 3" xfId="23537" xr:uid="{00000000-0005-0000-0000-000015420000}"/>
    <cellStyle name="常规 4 2 46 3" xfId="23538" xr:uid="{00000000-0005-0000-0000-000016420000}"/>
    <cellStyle name="常规 4 2 46 4" xfId="23539" xr:uid="{00000000-0005-0000-0000-000017420000}"/>
    <cellStyle name="常规 4 2 46 5" xfId="23540" xr:uid="{00000000-0005-0000-0000-000018420000}"/>
    <cellStyle name="常规 4 2 47" xfId="23541" xr:uid="{00000000-0005-0000-0000-000019420000}"/>
    <cellStyle name="常规 4 2 47 2" xfId="23542" xr:uid="{00000000-0005-0000-0000-00001A420000}"/>
    <cellStyle name="常规 4 2 47 3" xfId="23543" xr:uid="{00000000-0005-0000-0000-00001B420000}"/>
    <cellStyle name="常规 4 2 47 4" xfId="23544" xr:uid="{00000000-0005-0000-0000-00001C420000}"/>
    <cellStyle name="常规 4 2 48" xfId="23545" xr:uid="{00000000-0005-0000-0000-00001D420000}"/>
    <cellStyle name="常规 4 2 48 2" xfId="23546" xr:uid="{00000000-0005-0000-0000-00001E420000}"/>
    <cellStyle name="常规 4 2 48 3" xfId="23547" xr:uid="{00000000-0005-0000-0000-00001F420000}"/>
    <cellStyle name="常规 4 2 48 4" xfId="23548" xr:uid="{00000000-0005-0000-0000-000020420000}"/>
    <cellStyle name="常规 4 2 49" xfId="23549" xr:uid="{00000000-0005-0000-0000-000021420000}"/>
    <cellStyle name="常规 4 2 49 2" xfId="23550" xr:uid="{00000000-0005-0000-0000-000022420000}"/>
    <cellStyle name="常规 4 2 49 3" xfId="23551" xr:uid="{00000000-0005-0000-0000-000023420000}"/>
    <cellStyle name="常规 4 2 5" xfId="23552" xr:uid="{00000000-0005-0000-0000-000024420000}"/>
    <cellStyle name="常规 4 2 5 2" xfId="23553" xr:uid="{00000000-0005-0000-0000-000025420000}"/>
    <cellStyle name="常规 4 2 5 2 2" xfId="23554" xr:uid="{00000000-0005-0000-0000-000026420000}"/>
    <cellStyle name="常规 4 2 5 2 2 2" xfId="28247" xr:uid="{00000000-0005-0000-0000-000027420000}"/>
    <cellStyle name="常规 4 2 5 2 3" xfId="23555" xr:uid="{00000000-0005-0000-0000-000028420000}"/>
    <cellStyle name="常规 4 2 5 2 4" xfId="28246" xr:uid="{00000000-0005-0000-0000-000029420000}"/>
    <cellStyle name="常规 4 2 5 3" xfId="23556" xr:uid="{00000000-0005-0000-0000-00002A420000}"/>
    <cellStyle name="常规 4 2 5 3 2" xfId="28248" xr:uid="{00000000-0005-0000-0000-00002B420000}"/>
    <cellStyle name="常规 4 2 5 4" xfId="23557" xr:uid="{00000000-0005-0000-0000-00002C420000}"/>
    <cellStyle name="常规 4 2 5 5" xfId="23558" xr:uid="{00000000-0005-0000-0000-00002D420000}"/>
    <cellStyle name="常规 4 2 5 6" xfId="28245" xr:uid="{00000000-0005-0000-0000-00002E420000}"/>
    <cellStyle name="常规 4 2 50" xfId="23559" xr:uid="{00000000-0005-0000-0000-00002F420000}"/>
    <cellStyle name="常规 4 2 50 2" xfId="23560" xr:uid="{00000000-0005-0000-0000-000030420000}"/>
    <cellStyle name="常规 4 2 50 3" xfId="23561" xr:uid="{00000000-0005-0000-0000-000031420000}"/>
    <cellStyle name="常规 4 2 51" xfId="23562" xr:uid="{00000000-0005-0000-0000-000032420000}"/>
    <cellStyle name="常规 4 2 51 2" xfId="23563" xr:uid="{00000000-0005-0000-0000-000033420000}"/>
    <cellStyle name="常规 4 2 51 3" xfId="23564" xr:uid="{00000000-0005-0000-0000-000034420000}"/>
    <cellStyle name="常规 4 2 52" xfId="23565" xr:uid="{00000000-0005-0000-0000-000035420000}"/>
    <cellStyle name="常规 4 2 52 2" xfId="23566" xr:uid="{00000000-0005-0000-0000-000036420000}"/>
    <cellStyle name="常规 4 2 52 3" xfId="23567" xr:uid="{00000000-0005-0000-0000-000037420000}"/>
    <cellStyle name="常规 4 2 53" xfId="23568" xr:uid="{00000000-0005-0000-0000-000038420000}"/>
    <cellStyle name="常规 4 2 53 2" xfId="23569" xr:uid="{00000000-0005-0000-0000-000039420000}"/>
    <cellStyle name="常规 4 2 53 3" xfId="23570" xr:uid="{00000000-0005-0000-0000-00003A420000}"/>
    <cellStyle name="常规 4 2 54" xfId="23571" xr:uid="{00000000-0005-0000-0000-00003B420000}"/>
    <cellStyle name="常规 4 2 54 2" xfId="23572" xr:uid="{00000000-0005-0000-0000-00003C420000}"/>
    <cellStyle name="常规 4 2 54 3" xfId="23573" xr:uid="{00000000-0005-0000-0000-00003D420000}"/>
    <cellStyle name="常规 4 2 55" xfId="23574" xr:uid="{00000000-0005-0000-0000-00003E420000}"/>
    <cellStyle name="常规 4 2 55 2" xfId="23575" xr:uid="{00000000-0005-0000-0000-00003F420000}"/>
    <cellStyle name="常规 4 2 55 3" xfId="23576" xr:uid="{00000000-0005-0000-0000-000040420000}"/>
    <cellStyle name="常规 4 2 56" xfId="23577" xr:uid="{00000000-0005-0000-0000-000041420000}"/>
    <cellStyle name="常规 4 2 56 2" xfId="23578" xr:uid="{00000000-0005-0000-0000-000042420000}"/>
    <cellStyle name="常规 4 2 56 3" xfId="23579" xr:uid="{00000000-0005-0000-0000-000043420000}"/>
    <cellStyle name="常规 4 2 57" xfId="23580" xr:uid="{00000000-0005-0000-0000-000044420000}"/>
    <cellStyle name="常规 4 2 57 2" xfId="23581" xr:uid="{00000000-0005-0000-0000-000045420000}"/>
    <cellStyle name="常规 4 2 57 3" xfId="23582" xr:uid="{00000000-0005-0000-0000-000046420000}"/>
    <cellStyle name="常规 4 2 58" xfId="23583" xr:uid="{00000000-0005-0000-0000-000047420000}"/>
    <cellStyle name="常规 4 2 58 2" xfId="23584" xr:uid="{00000000-0005-0000-0000-000048420000}"/>
    <cellStyle name="常规 4 2 58 3" xfId="23585" xr:uid="{00000000-0005-0000-0000-000049420000}"/>
    <cellStyle name="常规 4 2 59" xfId="23586" xr:uid="{00000000-0005-0000-0000-00004A420000}"/>
    <cellStyle name="常规 4 2 59 2" xfId="23587" xr:uid="{00000000-0005-0000-0000-00004B420000}"/>
    <cellStyle name="常规 4 2 59 3" xfId="23588" xr:uid="{00000000-0005-0000-0000-00004C420000}"/>
    <cellStyle name="常规 4 2 6" xfId="23589" xr:uid="{00000000-0005-0000-0000-00004D420000}"/>
    <cellStyle name="常规 4 2 6 2" xfId="23590" xr:uid="{00000000-0005-0000-0000-00004E420000}"/>
    <cellStyle name="常规 4 2 6 2 2" xfId="23591" xr:uid="{00000000-0005-0000-0000-00004F420000}"/>
    <cellStyle name="常规 4 2 6 2 3" xfId="23592" xr:uid="{00000000-0005-0000-0000-000050420000}"/>
    <cellStyle name="常规 4 2 6 2 4" xfId="28250" xr:uid="{00000000-0005-0000-0000-000051420000}"/>
    <cellStyle name="常规 4 2 6 3" xfId="23593" xr:uid="{00000000-0005-0000-0000-000052420000}"/>
    <cellStyle name="常规 4 2 6 4" xfId="23594" xr:uid="{00000000-0005-0000-0000-000053420000}"/>
    <cellStyle name="常规 4 2 6 5" xfId="23595" xr:uid="{00000000-0005-0000-0000-000054420000}"/>
    <cellStyle name="常规 4 2 6 6" xfId="28249" xr:uid="{00000000-0005-0000-0000-000055420000}"/>
    <cellStyle name="常规 4 2 60" xfId="23596" xr:uid="{00000000-0005-0000-0000-000056420000}"/>
    <cellStyle name="常规 4 2 60 2" xfId="23597" xr:uid="{00000000-0005-0000-0000-000057420000}"/>
    <cellStyle name="常规 4 2 60 3" xfId="23598" xr:uid="{00000000-0005-0000-0000-000058420000}"/>
    <cellStyle name="常规 4 2 61" xfId="23599" xr:uid="{00000000-0005-0000-0000-000059420000}"/>
    <cellStyle name="常规 4 2 61 2" xfId="23600" xr:uid="{00000000-0005-0000-0000-00005A420000}"/>
    <cellStyle name="常规 4 2 61 3" xfId="23601" xr:uid="{00000000-0005-0000-0000-00005B420000}"/>
    <cellStyle name="常规 4 2 62" xfId="23602" xr:uid="{00000000-0005-0000-0000-00005C420000}"/>
    <cellStyle name="常规 4 2 62 2" xfId="23603" xr:uid="{00000000-0005-0000-0000-00005D420000}"/>
    <cellStyle name="常规 4 2 62 3" xfId="23604" xr:uid="{00000000-0005-0000-0000-00005E420000}"/>
    <cellStyle name="常规 4 2 63" xfId="23605" xr:uid="{00000000-0005-0000-0000-00005F420000}"/>
    <cellStyle name="常规 4 2 63 2" xfId="23606" xr:uid="{00000000-0005-0000-0000-000060420000}"/>
    <cellStyle name="常规 4 2 63 3" xfId="23607" xr:uid="{00000000-0005-0000-0000-000061420000}"/>
    <cellStyle name="常规 4 2 64" xfId="23608" xr:uid="{00000000-0005-0000-0000-000062420000}"/>
    <cellStyle name="常规 4 2 64 2" xfId="23609" xr:uid="{00000000-0005-0000-0000-000063420000}"/>
    <cellStyle name="常规 4 2 64 3" xfId="23610" xr:uid="{00000000-0005-0000-0000-000064420000}"/>
    <cellStyle name="常规 4 2 65" xfId="23611" xr:uid="{00000000-0005-0000-0000-000065420000}"/>
    <cellStyle name="常规 4 2 65 2" xfId="23612" xr:uid="{00000000-0005-0000-0000-000066420000}"/>
    <cellStyle name="常规 4 2 65 3" xfId="23613" xr:uid="{00000000-0005-0000-0000-000067420000}"/>
    <cellStyle name="常规 4 2 66" xfId="23614" xr:uid="{00000000-0005-0000-0000-000068420000}"/>
    <cellStyle name="常规 4 2 66 2" xfId="23615" xr:uid="{00000000-0005-0000-0000-000069420000}"/>
    <cellStyle name="常规 4 2 66 3" xfId="23616" xr:uid="{00000000-0005-0000-0000-00006A420000}"/>
    <cellStyle name="常规 4 2 67" xfId="23617" xr:uid="{00000000-0005-0000-0000-00006B420000}"/>
    <cellStyle name="常规 4 2 67 2" xfId="23618" xr:uid="{00000000-0005-0000-0000-00006C420000}"/>
    <cellStyle name="常规 4 2 67 3" xfId="23619" xr:uid="{00000000-0005-0000-0000-00006D420000}"/>
    <cellStyle name="常规 4 2 68" xfId="23620" xr:uid="{00000000-0005-0000-0000-00006E420000}"/>
    <cellStyle name="常规 4 2 68 2" xfId="23621" xr:uid="{00000000-0005-0000-0000-00006F420000}"/>
    <cellStyle name="常规 4 2 68 3" xfId="23622" xr:uid="{00000000-0005-0000-0000-000070420000}"/>
    <cellStyle name="常规 4 2 69" xfId="23623" xr:uid="{00000000-0005-0000-0000-000071420000}"/>
    <cellStyle name="常规 4 2 69 2" xfId="23624" xr:uid="{00000000-0005-0000-0000-000072420000}"/>
    <cellStyle name="常规 4 2 69 3" xfId="23625" xr:uid="{00000000-0005-0000-0000-000073420000}"/>
    <cellStyle name="常规 4 2 7" xfId="23626" xr:uid="{00000000-0005-0000-0000-000074420000}"/>
    <cellStyle name="常规 4 2 7 2" xfId="23627" xr:uid="{00000000-0005-0000-0000-000075420000}"/>
    <cellStyle name="常规 4 2 7 2 2" xfId="23628" xr:uid="{00000000-0005-0000-0000-000076420000}"/>
    <cellStyle name="常规 4 2 7 2 3" xfId="23629" xr:uid="{00000000-0005-0000-0000-000077420000}"/>
    <cellStyle name="常规 4 2 7 2 4" xfId="28252" xr:uid="{00000000-0005-0000-0000-000078420000}"/>
    <cellStyle name="常规 4 2 7 3" xfId="23630" xr:uid="{00000000-0005-0000-0000-000079420000}"/>
    <cellStyle name="常规 4 2 7 4" xfId="23631" xr:uid="{00000000-0005-0000-0000-00007A420000}"/>
    <cellStyle name="常规 4 2 7 5" xfId="23632" xr:uid="{00000000-0005-0000-0000-00007B420000}"/>
    <cellStyle name="常规 4 2 7 6" xfId="28251" xr:uid="{00000000-0005-0000-0000-00007C420000}"/>
    <cellStyle name="常规 4 2 70" xfId="23633" xr:uid="{00000000-0005-0000-0000-00007D420000}"/>
    <cellStyle name="常规 4 2 70 2" xfId="23634" xr:uid="{00000000-0005-0000-0000-00007E420000}"/>
    <cellStyle name="常规 4 2 70 3" xfId="23635" xr:uid="{00000000-0005-0000-0000-00007F420000}"/>
    <cellStyle name="常规 4 2 71" xfId="23636" xr:uid="{00000000-0005-0000-0000-000080420000}"/>
    <cellStyle name="常规 4 2 71 2" xfId="23637" xr:uid="{00000000-0005-0000-0000-000081420000}"/>
    <cellStyle name="常规 4 2 71 3" xfId="23638" xr:uid="{00000000-0005-0000-0000-000082420000}"/>
    <cellStyle name="常规 4 2 72" xfId="23639" xr:uid="{00000000-0005-0000-0000-000083420000}"/>
    <cellStyle name="常规 4 2 72 2" xfId="23640" xr:uid="{00000000-0005-0000-0000-000084420000}"/>
    <cellStyle name="常规 4 2 73" xfId="23641" xr:uid="{00000000-0005-0000-0000-000085420000}"/>
    <cellStyle name="常规 4 2 73 2" xfId="23642" xr:uid="{00000000-0005-0000-0000-000086420000}"/>
    <cellStyle name="常规 4 2 74" xfId="23643" xr:uid="{00000000-0005-0000-0000-000087420000}"/>
    <cellStyle name="常规 4 2 75" xfId="23644" xr:uid="{00000000-0005-0000-0000-000088420000}"/>
    <cellStyle name="常规 4 2 8" xfId="23645" xr:uid="{00000000-0005-0000-0000-000089420000}"/>
    <cellStyle name="常规 4 2 8 2" xfId="23646" xr:uid="{00000000-0005-0000-0000-00008A420000}"/>
    <cellStyle name="常规 4 2 8 2 2" xfId="23647" xr:uid="{00000000-0005-0000-0000-00008B420000}"/>
    <cellStyle name="常规 4 2 8 2 3" xfId="23648" xr:uid="{00000000-0005-0000-0000-00008C420000}"/>
    <cellStyle name="常规 4 2 8 3" xfId="23649" xr:uid="{00000000-0005-0000-0000-00008D420000}"/>
    <cellStyle name="常规 4 2 8 4" xfId="23650" xr:uid="{00000000-0005-0000-0000-00008E420000}"/>
    <cellStyle name="常规 4 2 8 5" xfId="23651" xr:uid="{00000000-0005-0000-0000-00008F420000}"/>
    <cellStyle name="常规 4 2 8 6" xfId="28253" xr:uid="{00000000-0005-0000-0000-000090420000}"/>
    <cellStyle name="常规 4 2 9" xfId="23652" xr:uid="{00000000-0005-0000-0000-000091420000}"/>
    <cellStyle name="常规 4 2 9 2" xfId="23653" xr:uid="{00000000-0005-0000-0000-000092420000}"/>
    <cellStyle name="常规 4 2 9 2 2" xfId="23654" xr:uid="{00000000-0005-0000-0000-000093420000}"/>
    <cellStyle name="常规 4 2 9 2 3" xfId="23655" xr:uid="{00000000-0005-0000-0000-000094420000}"/>
    <cellStyle name="常规 4 2 9 3" xfId="23656" xr:uid="{00000000-0005-0000-0000-000095420000}"/>
    <cellStyle name="常规 4 2 9 4" xfId="23657" xr:uid="{00000000-0005-0000-0000-000096420000}"/>
    <cellStyle name="常规 4 2 9 5" xfId="23658" xr:uid="{00000000-0005-0000-0000-000097420000}"/>
    <cellStyle name="常规 4 2_00" xfId="28254" xr:uid="{00000000-0005-0000-0000-000098420000}"/>
    <cellStyle name="常规 4 20" xfId="23659" xr:uid="{00000000-0005-0000-0000-000099420000}"/>
    <cellStyle name="常规 4 20 2" xfId="23660" xr:uid="{00000000-0005-0000-0000-00009A420000}"/>
    <cellStyle name="常规 4 20 2 2" xfId="23661" xr:uid="{00000000-0005-0000-0000-00009B420000}"/>
    <cellStyle name="常规 4 20 2 3" xfId="23662" xr:uid="{00000000-0005-0000-0000-00009C420000}"/>
    <cellStyle name="常规 4 20 3" xfId="23663" xr:uid="{00000000-0005-0000-0000-00009D420000}"/>
    <cellStyle name="常规 4 20 4" xfId="23664" xr:uid="{00000000-0005-0000-0000-00009E420000}"/>
    <cellStyle name="常规 4 20 5" xfId="23665" xr:uid="{00000000-0005-0000-0000-00009F420000}"/>
    <cellStyle name="常规 4 21" xfId="23666" xr:uid="{00000000-0005-0000-0000-0000A0420000}"/>
    <cellStyle name="常规 4 21 2" xfId="23667" xr:uid="{00000000-0005-0000-0000-0000A1420000}"/>
    <cellStyle name="常规 4 21 2 2" xfId="23668" xr:uid="{00000000-0005-0000-0000-0000A2420000}"/>
    <cellStyle name="常规 4 21 2 3" xfId="23669" xr:uid="{00000000-0005-0000-0000-0000A3420000}"/>
    <cellStyle name="常规 4 21 3" xfId="23670" xr:uid="{00000000-0005-0000-0000-0000A4420000}"/>
    <cellStyle name="常规 4 21 4" xfId="23671" xr:uid="{00000000-0005-0000-0000-0000A5420000}"/>
    <cellStyle name="常规 4 21 5" xfId="23672" xr:uid="{00000000-0005-0000-0000-0000A6420000}"/>
    <cellStyle name="常规 4 22" xfId="23673" xr:uid="{00000000-0005-0000-0000-0000A7420000}"/>
    <cellStyle name="常规 4 22 2" xfId="23674" xr:uid="{00000000-0005-0000-0000-0000A8420000}"/>
    <cellStyle name="常规 4 22 2 2" xfId="23675" xr:uid="{00000000-0005-0000-0000-0000A9420000}"/>
    <cellStyle name="常规 4 22 2 3" xfId="23676" xr:uid="{00000000-0005-0000-0000-0000AA420000}"/>
    <cellStyle name="常规 4 22 3" xfId="23677" xr:uid="{00000000-0005-0000-0000-0000AB420000}"/>
    <cellStyle name="常规 4 22 4" xfId="23678" xr:uid="{00000000-0005-0000-0000-0000AC420000}"/>
    <cellStyle name="常规 4 22 5" xfId="23679" xr:uid="{00000000-0005-0000-0000-0000AD420000}"/>
    <cellStyle name="常规 4 23" xfId="23680" xr:uid="{00000000-0005-0000-0000-0000AE420000}"/>
    <cellStyle name="常规 4 23 2" xfId="23681" xr:uid="{00000000-0005-0000-0000-0000AF420000}"/>
    <cellStyle name="常规 4 23 2 2" xfId="23682" xr:uid="{00000000-0005-0000-0000-0000B0420000}"/>
    <cellStyle name="常规 4 23 2 3" xfId="23683" xr:uid="{00000000-0005-0000-0000-0000B1420000}"/>
    <cellStyle name="常规 4 23 3" xfId="23684" xr:uid="{00000000-0005-0000-0000-0000B2420000}"/>
    <cellStyle name="常规 4 23 4" xfId="23685" xr:uid="{00000000-0005-0000-0000-0000B3420000}"/>
    <cellStyle name="常规 4 23 5" xfId="23686" xr:uid="{00000000-0005-0000-0000-0000B4420000}"/>
    <cellStyle name="常规 4 24" xfId="23687" xr:uid="{00000000-0005-0000-0000-0000B5420000}"/>
    <cellStyle name="常规 4 24 2" xfId="23688" xr:uid="{00000000-0005-0000-0000-0000B6420000}"/>
    <cellStyle name="常规 4 24 2 2" xfId="23689" xr:uid="{00000000-0005-0000-0000-0000B7420000}"/>
    <cellStyle name="常规 4 24 2 3" xfId="23690" xr:uid="{00000000-0005-0000-0000-0000B8420000}"/>
    <cellStyle name="常规 4 24 3" xfId="23691" xr:uid="{00000000-0005-0000-0000-0000B9420000}"/>
    <cellStyle name="常规 4 24 4" xfId="23692" xr:uid="{00000000-0005-0000-0000-0000BA420000}"/>
    <cellStyle name="常规 4 24 5" xfId="23693" xr:uid="{00000000-0005-0000-0000-0000BB420000}"/>
    <cellStyle name="常规 4 25" xfId="23694" xr:uid="{00000000-0005-0000-0000-0000BC420000}"/>
    <cellStyle name="常规 4 25 2" xfId="23695" xr:uid="{00000000-0005-0000-0000-0000BD420000}"/>
    <cellStyle name="常规 4 25 2 2" xfId="23696" xr:uid="{00000000-0005-0000-0000-0000BE420000}"/>
    <cellStyle name="常规 4 25 2 3" xfId="23697" xr:uid="{00000000-0005-0000-0000-0000BF420000}"/>
    <cellStyle name="常规 4 25 3" xfId="23698" xr:uid="{00000000-0005-0000-0000-0000C0420000}"/>
    <cellStyle name="常规 4 25 4" xfId="23699" xr:uid="{00000000-0005-0000-0000-0000C1420000}"/>
    <cellStyle name="常规 4 25 5" xfId="23700" xr:uid="{00000000-0005-0000-0000-0000C2420000}"/>
    <cellStyle name="常规 4 26" xfId="23701" xr:uid="{00000000-0005-0000-0000-0000C3420000}"/>
    <cellStyle name="常规 4 26 2" xfId="23702" xr:uid="{00000000-0005-0000-0000-0000C4420000}"/>
    <cellStyle name="常规 4 26 2 2" xfId="23703" xr:uid="{00000000-0005-0000-0000-0000C5420000}"/>
    <cellStyle name="常规 4 26 2 3" xfId="23704" xr:uid="{00000000-0005-0000-0000-0000C6420000}"/>
    <cellStyle name="常规 4 26 3" xfId="23705" xr:uid="{00000000-0005-0000-0000-0000C7420000}"/>
    <cellStyle name="常规 4 26 4" xfId="23706" xr:uid="{00000000-0005-0000-0000-0000C8420000}"/>
    <cellStyle name="常规 4 26 5" xfId="23707" xr:uid="{00000000-0005-0000-0000-0000C9420000}"/>
    <cellStyle name="常规 4 27" xfId="23708" xr:uid="{00000000-0005-0000-0000-0000CA420000}"/>
    <cellStyle name="常规 4 27 2" xfId="23709" xr:uid="{00000000-0005-0000-0000-0000CB420000}"/>
    <cellStyle name="常规 4 27 2 2" xfId="23710" xr:uid="{00000000-0005-0000-0000-0000CC420000}"/>
    <cellStyle name="常规 4 27 2 3" xfId="23711" xr:uid="{00000000-0005-0000-0000-0000CD420000}"/>
    <cellStyle name="常规 4 27 3" xfId="23712" xr:uid="{00000000-0005-0000-0000-0000CE420000}"/>
    <cellStyle name="常规 4 27 4" xfId="23713" xr:uid="{00000000-0005-0000-0000-0000CF420000}"/>
    <cellStyle name="常规 4 27 5" xfId="23714" xr:uid="{00000000-0005-0000-0000-0000D0420000}"/>
    <cellStyle name="常规 4 28" xfId="23715" xr:uid="{00000000-0005-0000-0000-0000D1420000}"/>
    <cellStyle name="常规 4 28 2" xfId="23716" xr:uid="{00000000-0005-0000-0000-0000D2420000}"/>
    <cellStyle name="常规 4 28 2 2" xfId="23717" xr:uid="{00000000-0005-0000-0000-0000D3420000}"/>
    <cellStyle name="常规 4 28 2 3" xfId="23718" xr:uid="{00000000-0005-0000-0000-0000D4420000}"/>
    <cellStyle name="常规 4 28 3" xfId="23719" xr:uid="{00000000-0005-0000-0000-0000D5420000}"/>
    <cellStyle name="常规 4 28 4" xfId="23720" xr:uid="{00000000-0005-0000-0000-0000D6420000}"/>
    <cellStyle name="常规 4 28 5" xfId="23721" xr:uid="{00000000-0005-0000-0000-0000D7420000}"/>
    <cellStyle name="常规 4 29" xfId="23722" xr:uid="{00000000-0005-0000-0000-0000D8420000}"/>
    <cellStyle name="常规 4 29 2" xfId="23723" xr:uid="{00000000-0005-0000-0000-0000D9420000}"/>
    <cellStyle name="常规 4 29 2 2" xfId="23724" xr:uid="{00000000-0005-0000-0000-0000DA420000}"/>
    <cellStyle name="常规 4 29 2 3" xfId="23725" xr:uid="{00000000-0005-0000-0000-0000DB420000}"/>
    <cellStyle name="常规 4 29 3" xfId="23726" xr:uid="{00000000-0005-0000-0000-0000DC420000}"/>
    <cellStyle name="常规 4 29 4" xfId="23727" xr:uid="{00000000-0005-0000-0000-0000DD420000}"/>
    <cellStyle name="常规 4 29 5" xfId="23728" xr:uid="{00000000-0005-0000-0000-0000DE420000}"/>
    <cellStyle name="常规 4 3" xfId="150" xr:uid="{00000000-0005-0000-0000-0000DF420000}"/>
    <cellStyle name="常规 4 3 10" xfId="23729" xr:uid="{00000000-0005-0000-0000-0000E0420000}"/>
    <cellStyle name="常规 4 3 10 2" xfId="23730" xr:uid="{00000000-0005-0000-0000-0000E1420000}"/>
    <cellStyle name="常规 4 3 10 2 2" xfId="23731" xr:uid="{00000000-0005-0000-0000-0000E2420000}"/>
    <cellStyle name="常规 4 3 10 2 3" xfId="23732" xr:uid="{00000000-0005-0000-0000-0000E3420000}"/>
    <cellStyle name="常规 4 3 10 3" xfId="23733" xr:uid="{00000000-0005-0000-0000-0000E4420000}"/>
    <cellStyle name="常规 4 3 10 4" xfId="23734" xr:uid="{00000000-0005-0000-0000-0000E5420000}"/>
    <cellStyle name="常规 4 3 10 5" xfId="23735" xr:uid="{00000000-0005-0000-0000-0000E6420000}"/>
    <cellStyle name="常规 4 3 11" xfId="23736" xr:uid="{00000000-0005-0000-0000-0000E7420000}"/>
    <cellStyle name="常规 4 3 11 2" xfId="23737" xr:uid="{00000000-0005-0000-0000-0000E8420000}"/>
    <cellStyle name="常规 4 3 11 2 2" xfId="23738" xr:uid="{00000000-0005-0000-0000-0000E9420000}"/>
    <cellStyle name="常规 4 3 11 2 3" xfId="23739" xr:uid="{00000000-0005-0000-0000-0000EA420000}"/>
    <cellStyle name="常规 4 3 11 3" xfId="23740" xr:uid="{00000000-0005-0000-0000-0000EB420000}"/>
    <cellStyle name="常规 4 3 11 4" xfId="23741" xr:uid="{00000000-0005-0000-0000-0000EC420000}"/>
    <cellStyle name="常规 4 3 11 5" xfId="23742" xr:uid="{00000000-0005-0000-0000-0000ED420000}"/>
    <cellStyle name="常规 4 3 12" xfId="23743" xr:uid="{00000000-0005-0000-0000-0000EE420000}"/>
    <cellStyle name="常规 4 3 12 2" xfId="23744" xr:uid="{00000000-0005-0000-0000-0000EF420000}"/>
    <cellStyle name="常规 4 3 12 2 2" xfId="23745" xr:uid="{00000000-0005-0000-0000-0000F0420000}"/>
    <cellStyle name="常规 4 3 12 2 3" xfId="23746" xr:uid="{00000000-0005-0000-0000-0000F1420000}"/>
    <cellStyle name="常规 4 3 12 3" xfId="23747" xr:uid="{00000000-0005-0000-0000-0000F2420000}"/>
    <cellStyle name="常规 4 3 12 4" xfId="23748" xr:uid="{00000000-0005-0000-0000-0000F3420000}"/>
    <cellStyle name="常规 4 3 12 5" xfId="23749" xr:uid="{00000000-0005-0000-0000-0000F4420000}"/>
    <cellStyle name="常规 4 3 13" xfId="23750" xr:uid="{00000000-0005-0000-0000-0000F5420000}"/>
    <cellStyle name="常规 4 3 13 2" xfId="23751" xr:uid="{00000000-0005-0000-0000-0000F6420000}"/>
    <cellStyle name="常规 4 3 13 2 2" xfId="23752" xr:uid="{00000000-0005-0000-0000-0000F7420000}"/>
    <cellStyle name="常规 4 3 13 2 3" xfId="23753" xr:uid="{00000000-0005-0000-0000-0000F8420000}"/>
    <cellStyle name="常规 4 3 13 3" xfId="23754" xr:uid="{00000000-0005-0000-0000-0000F9420000}"/>
    <cellStyle name="常规 4 3 13 4" xfId="23755" xr:uid="{00000000-0005-0000-0000-0000FA420000}"/>
    <cellStyle name="常规 4 3 13 5" xfId="23756" xr:uid="{00000000-0005-0000-0000-0000FB420000}"/>
    <cellStyle name="常规 4 3 14" xfId="23757" xr:uid="{00000000-0005-0000-0000-0000FC420000}"/>
    <cellStyle name="常规 4 3 14 2" xfId="23758" xr:uid="{00000000-0005-0000-0000-0000FD420000}"/>
    <cellStyle name="常规 4 3 14 2 2" xfId="23759" xr:uid="{00000000-0005-0000-0000-0000FE420000}"/>
    <cellStyle name="常规 4 3 14 2 3" xfId="23760" xr:uid="{00000000-0005-0000-0000-0000FF420000}"/>
    <cellStyle name="常规 4 3 14 3" xfId="23761" xr:uid="{00000000-0005-0000-0000-000000430000}"/>
    <cellStyle name="常规 4 3 14 4" xfId="23762" xr:uid="{00000000-0005-0000-0000-000001430000}"/>
    <cellStyle name="常规 4 3 14 5" xfId="23763" xr:uid="{00000000-0005-0000-0000-000002430000}"/>
    <cellStyle name="常规 4 3 15" xfId="23764" xr:uid="{00000000-0005-0000-0000-000003430000}"/>
    <cellStyle name="常规 4 3 15 2" xfId="23765" xr:uid="{00000000-0005-0000-0000-000004430000}"/>
    <cellStyle name="常规 4 3 15 2 2" xfId="23766" xr:uid="{00000000-0005-0000-0000-000005430000}"/>
    <cellStyle name="常规 4 3 15 2 3" xfId="23767" xr:uid="{00000000-0005-0000-0000-000006430000}"/>
    <cellStyle name="常规 4 3 15 3" xfId="23768" xr:uid="{00000000-0005-0000-0000-000007430000}"/>
    <cellStyle name="常规 4 3 15 4" xfId="23769" xr:uid="{00000000-0005-0000-0000-000008430000}"/>
    <cellStyle name="常规 4 3 15 5" xfId="23770" xr:uid="{00000000-0005-0000-0000-000009430000}"/>
    <cellStyle name="常规 4 3 16" xfId="23771" xr:uid="{00000000-0005-0000-0000-00000A430000}"/>
    <cellStyle name="常规 4 3 16 2" xfId="23772" xr:uid="{00000000-0005-0000-0000-00000B430000}"/>
    <cellStyle name="常规 4 3 16 2 2" xfId="23773" xr:uid="{00000000-0005-0000-0000-00000C430000}"/>
    <cellStyle name="常规 4 3 16 2 3" xfId="23774" xr:uid="{00000000-0005-0000-0000-00000D430000}"/>
    <cellStyle name="常规 4 3 16 3" xfId="23775" xr:uid="{00000000-0005-0000-0000-00000E430000}"/>
    <cellStyle name="常规 4 3 16 4" xfId="23776" xr:uid="{00000000-0005-0000-0000-00000F430000}"/>
    <cellStyle name="常规 4 3 16 5" xfId="23777" xr:uid="{00000000-0005-0000-0000-000010430000}"/>
    <cellStyle name="常规 4 3 17" xfId="23778" xr:uid="{00000000-0005-0000-0000-000011430000}"/>
    <cellStyle name="常规 4 3 17 2" xfId="23779" xr:uid="{00000000-0005-0000-0000-000012430000}"/>
    <cellStyle name="常规 4 3 17 2 2" xfId="23780" xr:uid="{00000000-0005-0000-0000-000013430000}"/>
    <cellStyle name="常规 4 3 17 2 3" xfId="23781" xr:uid="{00000000-0005-0000-0000-000014430000}"/>
    <cellStyle name="常规 4 3 17 3" xfId="23782" xr:uid="{00000000-0005-0000-0000-000015430000}"/>
    <cellStyle name="常规 4 3 17 4" xfId="23783" xr:uid="{00000000-0005-0000-0000-000016430000}"/>
    <cellStyle name="常规 4 3 17 5" xfId="23784" xr:uid="{00000000-0005-0000-0000-000017430000}"/>
    <cellStyle name="常规 4 3 18" xfId="23785" xr:uid="{00000000-0005-0000-0000-000018430000}"/>
    <cellStyle name="常规 4 3 18 2" xfId="23786" xr:uid="{00000000-0005-0000-0000-000019430000}"/>
    <cellStyle name="常规 4 3 18 2 2" xfId="23787" xr:uid="{00000000-0005-0000-0000-00001A430000}"/>
    <cellStyle name="常规 4 3 18 2 3" xfId="23788" xr:uid="{00000000-0005-0000-0000-00001B430000}"/>
    <cellStyle name="常规 4 3 18 3" xfId="23789" xr:uid="{00000000-0005-0000-0000-00001C430000}"/>
    <cellStyle name="常规 4 3 18 4" xfId="23790" xr:uid="{00000000-0005-0000-0000-00001D430000}"/>
    <cellStyle name="常规 4 3 18 5" xfId="23791" xr:uid="{00000000-0005-0000-0000-00001E430000}"/>
    <cellStyle name="常规 4 3 19" xfId="23792" xr:uid="{00000000-0005-0000-0000-00001F430000}"/>
    <cellStyle name="常规 4 3 19 2" xfId="23793" xr:uid="{00000000-0005-0000-0000-000020430000}"/>
    <cellStyle name="常规 4 3 19 2 2" xfId="23794" xr:uid="{00000000-0005-0000-0000-000021430000}"/>
    <cellStyle name="常规 4 3 19 2 3" xfId="23795" xr:uid="{00000000-0005-0000-0000-000022430000}"/>
    <cellStyle name="常规 4 3 19 3" xfId="23796" xr:uid="{00000000-0005-0000-0000-000023430000}"/>
    <cellStyle name="常规 4 3 19 4" xfId="23797" xr:uid="{00000000-0005-0000-0000-000024430000}"/>
    <cellStyle name="常规 4 3 19 5" xfId="23798" xr:uid="{00000000-0005-0000-0000-000025430000}"/>
    <cellStyle name="常规 4 3 2" xfId="151" xr:uid="{00000000-0005-0000-0000-000026430000}"/>
    <cellStyle name="常规 4 3 2 10" xfId="23799" xr:uid="{00000000-0005-0000-0000-000027430000}"/>
    <cellStyle name="常规 4 3 2 10 2" xfId="23800" xr:uid="{00000000-0005-0000-0000-000028430000}"/>
    <cellStyle name="常规 4 3 2 10 2 2" xfId="23801" xr:uid="{00000000-0005-0000-0000-000029430000}"/>
    <cellStyle name="常规 4 3 2 10 2 3" xfId="23802" xr:uid="{00000000-0005-0000-0000-00002A430000}"/>
    <cellStyle name="常规 4 3 2 10 3" xfId="23803" xr:uid="{00000000-0005-0000-0000-00002B430000}"/>
    <cellStyle name="常规 4 3 2 10 4" xfId="23804" xr:uid="{00000000-0005-0000-0000-00002C430000}"/>
    <cellStyle name="常规 4 3 2 10 5" xfId="23805" xr:uid="{00000000-0005-0000-0000-00002D430000}"/>
    <cellStyle name="常规 4 3 2 11" xfId="23806" xr:uid="{00000000-0005-0000-0000-00002E430000}"/>
    <cellStyle name="常规 4 3 2 11 2" xfId="23807" xr:uid="{00000000-0005-0000-0000-00002F430000}"/>
    <cellStyle name="常规 4 3 2 11 2 2" xfId="23808" xr:uid="{00000000-0005-0000-0000-000030430000}"/>
    <cellStyle name="常规 4 3 2 11 2 3" xfId="23809" xr:uid="{00000000-0005-0000-0000-000031430000}"/>
    <cellStyle name="常规 4 3 2 11 3" xfId="23810" xr:uid="{00000000-0005-0000-0000-000032430000}"/>
    <cellStyle name="常规 4 3 2 11 4" xfId="23811" xr:uid="{00000000-0005-0000-0000-000033430000}"/>
    <cellStyle name="常规 4 3 2 11 5" xfId="23812" xr:uid="{00000000-0005-0000-0000-000034430000}"/>
    <cellStyle name="常规 4 3 2 12" xfId="23813" xr:uid="{00000000-0005-0000-0000-000035430000}"/>
    <cellStyle name="常规 4 3 2 12 2" xfId="23814" xr:uid="{00000000-0005-0000-0000-000036430000}"/>
    <cellStyle name="常规 4 3 2 12 2 2" xfId="23815" xr:uid="{00000000-0005-0000-0000-000037430000}"/>
    <cellStyle name="常规 4 3 2 12 2 3" xfId="23816" xr:uid="{00000000-0005-0000-0000-000038430000}"/>
    <cellStyle name="常规 4 3 2 12 3" xfId="23817" xr:uid="{00000000-0005-0000-0000-000039430000}"/>
    <cellStyle name="常规 4 3 2 12 4" xfId="23818" xr:uid="{00000000-0005-0000-0000-00003A430000}"/>
    <cellStyle name="常规 4 3 2 12 5" xfId="23819" xr:uid="{00000000-0005-0000-0000-00003B430000}"/>
    <cellStyle name="常规 4 3 2 13" xfId="23820" xr:uid="{00000000-0005-0000-0000-00003C430000}"/>
    <cellStyle name="常规 4 3 2 13 2" xfId="23821" xr:uid="{00000000-0005-0000-0000-00003D430000}"/>
    <cellStyle name="常规 4 3 2 13 2 2" xfId="23822" xr:uid="{00000000-0005-0000-0000-00003E430000}"/>
    <cellStyle name="常规 4 3 2 13 2 3" xfId="23823" xr:uid="{00000000-0005-0000-0000-00003F430000}"/>
    <cellStyle name="常规 4 3 2 13 3" xfId="23824" xr:uid="{00000000-0005-0000-0000-000040430000}"/>
    <cellStyle name="常规 4 3 2 13 4" xfId="23825" xr:uid="{00000000-0005-0000-0000-000041430000}"/>
    <cellStyle name="常规 4 3 2 13 5" xfId="23826" xr:uid="{00000000-0005-0000-0000-000042430000}"/>
    <cellStyle name="常规 4 3 2 14" xfId="23827" xr:uid="{00000000-0005-0000-0000-000043430000}"/>
    <cellStyle name="常规 4 3 2 14 2" xfId="23828" xr:uid="{00000000-0005-0000-0000-000044430000}"/>
    <cellStyle name="常规 4 3 2 14 2 2" xfId="23829" xr:uid="{00000000-0005-0000-0000-000045430000}"/>
    <cellStyle name="常规 4 3 2 14 2 3" xfId="23830" xr:uid="{00000000-0005-0000-0000-000046430000}"/>
    <cellStyle name="常规 4 3 2 14 3" xfId="23831" xr:uid="{00000000-0005-0000-0000-000047430000}"/>
    <cellStyle name="常规 4 3 2 14 4" xfId="23832" xr:uid="{00000000-0005-0000-0000-000048430000}"/>
    <cellStyle name="常规 4 3 2 14 5" xfId="23833" xr:uid="{00000000-0005-0000-0000-000049430000}"/>
    <cellStyle name="常规 4 3 2 15" xfId="23834" xr:uid="{00000000-0005-0000-0000-00004A430000}"/>
    <cellStyle name="常规 4 3 2 15 2" xfId="23835" xr:uid="{00000000-0005-0000-0000-00004B430000}"/>
    <cellStyle name="常规 4 3 2 15 2 2" xfId="23836" xr:uid="{00000000-0005-0000-0000-00004C430000}"/>
    <cellStyle name="常规 4 3 2 15 2 3" xfId="23837" xr:uid="{00000000-0005-0000-0000-00004D430000}"/>
    <cellStyle name="常规 4 3 2 15 3" xfId="23838" xr:uid="{00000000-0005-0000-0000-00004E430000}"/>
    <cellStyle name="常规 4 3 2 15 4" xfId="23839" xr:uid="{00000000-0005-0000-0000-00004F430000}"/>
    <cellStyle name="常规 4 3 2 15 5" xfId="23840" xr:uid="{00000000-0005-0000-0000-000050430000}"/>
    <cellStyle name="常规 4 3 2 16" xfId="23841" xr:uid="{00000000-0005-0000-0000-000051430000}"/>
    <cellStyle name="常规 4 3 2 16 2" xfId="23842" xr:uid="{00000000-0005-0000-0000-000052430000}"/>
    <cellStyle name="常规 4 3 2 16 2 2" xfId="23843" xr:uid="{00000000-0005-0000-0000-000053430000}"/>
    <cellStyle name="常规 4 3 2 16 2 3" xfId="23844" xr:uid="{00000000-0005-0000-0000-000054430000}"/>
    <cellStyle name="常规 4 3 2 16 3" xfId="23845" xr:uid="{00000000-0005-0000-0000-000055430000}"/>
    <cellStyle name="常规 4 3 2 16 4" xfId="23846" xr:uid="{00000000-0005-0000-0000-000056430000}"/>
    <cellStyle name="常规 4 3 2 16 5" xfId="23847" xr:uid="{00000000-0005-0000-0000-000057430000}"/>
    <cellStyle name="常规 4 3 2 17" xfId="23848" xr:uid="{00000000-0005-0000-0000-000058430000}"/>
    <cellStyle name="常规 4 3 2 17 2" xfId="23849" xr:uid="{00000000-0005-0000-0000-000059430000}"/>
    <cellStyle name="常规 4 3 2 17 3" xfId="23850" xr:uid="{00000000-0005-0000-0000-00005A430000}"/>
    <cellStyle name="常规 4 3 2 17 4" xfId="23851" xr:uid="{00000000-0005-0000-0000-00005B430000}"/>
    <cellStyle name="常规 4 3 2 18" xfId="23852" xr:uid="{00000000-0005-0000-0000-00005C430000}"/>
    <cellStyle name="常规 4 3 2 19" xfId="23853" xr:uid="{00000000-0005-0000-0000-00005D430000}"/>
    <cellStyle name="常规 4 3 2 2" xfId="403" xr:uid="{00000000-0005-0000-0000-00005E430000}"/>
    <cellStyle name="常规 4 3 2 2 2" xfId="4247" xr:uid="{00000000-0005-0000-0000-00005F430000}"/>
    <cellStyle name="常规 4 3 2 2 2 2" xfId="4248" xr:uid="{00000000-0005-0000-0000-000060430000}"/>
    <cellStyle name="常规 4 3 2 2 2 2 2" xfId="4249" xr:uid="{00000000-0005-0000-0000-000061430000}"/>
    <cellStyle name="常规 4 3 2 2 2 2 2 2" xfId="28258" xr:uid="{00000000-0005-0000-0000-000062430000}"/>
    <cellStyle name="常规 4 3 2 2 2 2 3" xfId="4250" xr:uid="{00000000-0005-0000-0000-000063430000}"/>
    <cellStyle name="常规 4 3 2 2 2 2 3 2" xfId="12142" xr:uid="{00000000-0005-0000-0000-000064430000}"/>
    <cellStyle name="常规 4 3 2 2 2 2 4" xfId="12141" xr:uid="{00000000-0005-0000-0000-000065430000}"/>
    <cellStyle name="常规 4 3 2 2 2 2 5" xfId="28257" xr:uid="{00000000-0005-0000-0000-000066430000}"/>
    <cellStyle name="常规 4 3 2 2 2 3" xfId="4251" xr:uid="{00000000-0005-0000-0000-000067430000}"/>
    <cellStyle name="常规 4 3 2 2 2 3 2" xfId="28259" xr:uid="{00000000-0005-0000-0000-000068430000}"/>
    <cellStyle name="常规 4 3 2 2 2 4" xfId="4252" xr:uid="{00000000-0005-0000-0000-000069430000}"/>
    <cellStyle name="常规 4 3 2 2 2 4 2" xfId="12143" xr:uid="{00000000-0005-0000-0000-00006A430000}"/>
    <cellStyle name="常规 4 3 2 2 2 5" xfId="12140" xr:uid="{00000000-0005-0000-0000-00006B430000}"/>
    <cellStyle name="常规 4 3 2 2 2 6" xfId="28256" xr:uid="{00000000-0005-0000-0000-00006C430000}"/>
    <cellStyle name="常规 4 3 2 2 3" xfId="4253" xr:uid="{00000000-0005-0000-0000-00006D430000}"/>
    <cellStyle name="常规 4 3 2 2 3 2" xfId="4254" xr:uid="{00000000-0005-0000-0000-00006E430000}"/>
    <cellStyle name="常规 4 3 2 2 3 2 2" xfId="28261" xr:uid="{00000000-0005-0000-0000-00006F430000}"/>
    <cellStyle name="常规 4 3 2 2 3 3" xfId="4255" xr:uid="{00000000-0005-0000-0000-000070430000}"/>
    <cellStyle name="常规 4 3 2 2 3 3 2" xfId="12145" xr:uid="{00000000-0005-0000-0000-000071430000}"/>
    <cellStyle name="常规 4 3 2 2 3 4" xfId="12144" xr:uid="{00000000-0005-0000-0000-000072430000}"/>
    <cellStyle name="常规 4 3 2 2 3 5" xfId="28260" xr:uid="{00000000-0005-0000-0000-000073430000}"/>
    <cellStyle name="常规 4 3 2 2 4" xfId="4256" xr:uid="{00000000-0005-0000-0000-000074430000}"/>
    <cellStyle name="常规 4 3 2 2 4 2" xfId="4257" xr:uid="{00000000-0005-0000-0000-000075430000}"/>
    <cellStyle name="常规 4 3 2 2 4 2 2" xfId="28263" xr:uid="{00000000-0005-0000-0000-000076430000}"/>
    <cellStyle name="常规 4 3 2 2 4 3" xfId="4258" xr:uid="{00000000-0005-0000-0000-000077430000}"/>
    <cellStyle name="常规 4 3 2 2 4 3 2" xfId="12147" xr:uid="{00000000-0005-0000-0000-000078430000}"/>
    <cellStyle name="常规 4 3 2 2 4 4" xfId="12146" xr:uid="{00000000-0005-0000-0000-000079430000}"/>
    <cellStyle name="常规 4 3 2 2 4 5" xfId="28262" xr:uid="{00000000-0005-0000-0000-00007A430000}"/>
    <cellStyle name="常规 4 3 2 2 5" xfId="4259" xr:uid="{00000000-0005-0000-0000-00007B430000}"/>
    <cellStyle name="常规 4 3 2 2 5 2" xfId="28264" xr:uid="{00000000-0005-0000-0000-00007C430000}"/>
    <cellStyle name="常规 4 3 2 2 6" xfId="28255" xr:uid="{00000000-0005-0000-0000-00007D430000}"/>
    <cellStyle name="常规 4 3 2 20" xfId="23854" xr:uid="{00000000-0005-0000-0000-00007E430000}"/>
    <cellStyle name="常规 4 3 2 21" xfId="27469" xr:uid="{00000000-0005-0000-0000-00007F430000}"/>
    <cellStyle name="常规 4 3 2 3" xfId="334" xr:uid="{00000000-0005-0000-0000-000080430000}"/>
    <cellStyle name="常规 4 3 2 3 2" xfId="4260" xr:uid="{00000000-0005-0000-0000-000081430000}"/>
    <cellStyle name="常规 4 3 2 3 2 2" xfId="4261" xr:uid="{00000000-0005-0000-0000-000082430000}"/>
    <cellStyle name="常规 4 3 2 3 2 3" xfId="4262" xr:uid="{00000000-0005-0000-0000-000083430000}"/>
    <cellStyle name="常规 4 3 2 3 2 3 2" xfId="12149" xr:uid="{00000000-0005-0000-0000-000084430000}"/>
    <cellStyle name="常规 4 3 2 3 2 4" xfId="12148" xr:uid="{00000000-0005-0000-0000-000085430000}"/>
    <cellStyle name="常规 4 3 2 3 2 5" xfId="28266" xr:uid="{00000000-0005-0000-0000-000086430000}"/>
    <cellStyle name="常规 4 3 2 3 3" xfId="4263" xr:uid="{00000000-0005-0000-0000-000087430000}"/>
    <cellStyle name="常规 4 3 2 3 4" xfId="4264" xr:uid="{00000000-0005-0000-0000-000088430000}"/>
    <cellStyle name="常规 4 3 2 3 4 2" xfId="12150" xr:uid="{00000000-0005-0000-0000-000089430000}"/>
    <cellStyle name="常规 4 3 2 3 5" xfId="9601" xr:uid="{00000000-0005-0000-0000-00008A430000}"/>
    <cellStyle name="常规 4 3 2 3 6" xfId="28265" xr:uid="{00000000-0005-0000-0000-00008B430000}"/>
    <cellStyle name="常规 4 3 2 4" xfId="567" xr:uid="{00000000-0005-0000-0000-00008C430000}"/>
    <cellStyle name="常规 4 3 2 4 2" xfId="4265" xr:uid="{00000000-0005-0000-0000-00008D430000}"/>
    <cellStyle name="常规 4 3 2 4 2 2" xfId="23855" xr:uid="{00000000-0005-0000-0000-00008E430000}"/>
    <cellStyle name="常规 4 3 2 4 2 3" xfId="23856" xr:uid="{00000000-0005-0000-0000-00008F430000}"/>
    <cellStyle name="常规 4 3 2 4 3" xfId="4266" xr:uid="{00000000-0005-0000-0000-000090430000}"/>
    <cellStyle name="常规 4 3 2 4 3 2" xfId="12151" xr:uid="{00000000-0005-0000-0000-000091430000}"/>
    <cellStyle name="常规 4 3 2 4 4" xfId="23857" xr:uid="{00000000-0005-0000-0000-000092430000}"/>
    <cellStyle name="常规 4 3 2 4 5" xfId="23858" xr:uid="{00000000-0005-0000-0000-000093430000}"/>
    <cellStyle name="常规 4 3 2 5" xfId="4267" xr:uid="{00000000-0005-0000-0000-000094430000}"/>
    <cellStyle name="常规 4 3 2 5 2" xfId="4268" xr:uid="{00000000-0005-0000-0000-000095430000}"/>
    <cellStyle name="常规 4 3 2 5 2 2" xfId="23859" xr:uid="{00000000-0005-0000-0000-000096430000}"/>
    <cellStyle name="常规 4 3 2 5 2 3" xfId="23860" xr:uid="{00000000-0005-0000-0000-000097430000}"/>
    <cellStyle name="常规 4 3 2 5 3" xfId="4269" xr:uid="{00000000-0005-0000-0000-000098430000}"/>
    <cellStyle name="常规 4 3 2 5 3 2" xfId="12153" xr:uid="{00000000-0005-0000-0000-000099430000}"/>
    <cellStyle name="常规 4 3 2 5 4" xfId="12152" xr:uid="{00000000-0005-0000-0000-00009A430000}"/>
    <cellStyle name="常规 4 3 2 5 5" xfId="23861" xr:uid="{00000000-0005-0000-0000-00009B430000}"/>
    <cellStyle name="常规 4 3 2 6" xfId="4270" xr:uid="{00000000-0005-0000-0000-00009C430000}"/>
    <cellStyle name="常规 4 3 2 6 2" xfId="23862" xr:uid="{00000000-0005-0000-0000-00009D430000}"/>
    <cellStyle name="常规 4 3 2 6 2 2" xfId="23863" xr:uid="{00000000-0005-0000-0000-00009E430000}"/>
    <cellStyle name="常规 4 3 2 6 2 3" xfId="23864" xr:uid="{00000000-0005-0000-0000-00009F430000}"/>
    <cellStyle name="常规 4 3 2 6 3" xfId="23865" xr:uid="{00000000-0005-0000-0000-0000A0430000}"/>
    <cellStyle name="常规 4 3 2 6 4" xfId="23866" xr:uid="{00000000-0005-0000-0000-0000A1430000}"/>
    <cellStyle name="常规 4 3 2 6 5" xfId="23867" xr:uid="{00000000-0005-0000-0000-0000A2430000}"/>
    <cellStyle name="常规 4 3 2 7" xfId="23868" xr:uid="{00000000-0005-0000-0000-0000A3430000}"/>
    <cellStyle name="常规 4 3 2 7 2" xfId="23869" xr:uid="{00000000-0005-0000-0000-0000A4430000}"/>
    <cellStyle name="常规 4 3 2 7 2 2" xfId="23870" xr:uid="{00000000-0005-0000-0000-0000A5430000}"/>
    <cellStyle name="常规 4 3 2 7 2 3" xfId="23871" xr:uid="{00000000-0005-0000-0000-0000A6430000}"/>
    <cellStyle name="常规 4 3 2 7 3" xfId="23872" xr:uid="{00000000-0005-0000-0000-0000A7430000}"/>
    <cellStyle name="常规 4 3 2 7 4" xfId="23873" xr:uid="{00000000-0005-0000-0000-0000A8430000}"/>
    <cellStyle name="常规 4 3 2 7 5" xfId="23874" xr:uid="{00000000-0005-0000-0000-0000A9430000}"/>
    <cellStyle name="常规 4 3 2 8" xfId="23875" xr:uid="{00000000-0005-0000-0000-0000AA430000}"/>
    <cellStyle name="常规 4 3 2 8 2" xfId="23876" xr:uid="{00000000-0005-0000-0000-0000AB430000}"/>
    <cellStyle name="常规 4 3 2 8 2 2" xfId="23877" xr:uid="{00000000-0005-0000-0000-0000AC430000}"/>
    <cellStyle name="常规 4 3 2 8 2 3" xfId="23878" xr:uid="{00000000-0005-0000-0000-0000AD430000}"/>
    <cellStyle name="常规 4 3 2 8 3" xfId="23879" xr:uid="{00000000-0005-0000-0000-0000AE430000}"/>
    <cellStyle name="常规 4 3 2 8 4" xfId="23880" xr:uid="{00000000-0005-0000-0000-0000AF430000}"/>
    <cellStyle name="常规 4 3 2 8 5" xfId="23881" xr:uid="{00000000-0005-0000-0000-0000B0430000}"/>
    <cellStyle name="常规 4 3 2 9" xfId="23882" xr:uid="{00000000-0005-0000-0000-0000B1430000}"/>
    <cellStyle name="常规 4 3 2 9 2" xfId="23883" xr:uid="{00000000-0005-0000-0000-0000B2430000}"/>
    <cellStyle name="常规 4 3 2 9 2 2" xfId="23884" xr:uid="{00000000-0005-0000-0000-0000B3430000}"/>
    <cellStyle name="常规 4 3 2 9 2 3" xfId="23885" xr:uid="{00000000-0005-0000-0000-0000B4430000}"/>
    <cellStyle name="常规 4 3 2 9 3" xfId="23886" xr:uid="{00000000-0005-0000-0000-0000B5430000}"/>
    <cellStyle name="常规 4 3 2 9 4" xfId="23887" xr:uid="{00000000-0005-0000-0000-0000B6430000}"/>
    <cellStyle name="常规 4 3 2 9 5" xfId="23888" xr:uid="{00000000-0005-0000-0000-0000B7430000}"/>
    <cellStyle name="常规 4 3 2_06烟台" xfId="23889" xr:uid="{00000000-0005-0000-0000-0000B8430000}"/>
    <cellStyle name="常规 4 3 20" xfId="23890" xr:uid="{00000000-0005-0000-0000-0000B9430000}"/>
    <cellStyle name="常规 4 3 20 2" xfId="23891" xr:uid="{00000000-0005-0000-0000-0000BA430000}"/>
    <cellStyle name="常规 4 3 20 2 2" xfId="23892" xr:uid="{00000000-0005-0000-0000-0000BB430000}"/>
    <cellStyle name="常规 4 3 20 2 3" xfId="23893" xr:uid="{00000000-0005-0000-0000-0000BC430000}"/>
    <cellStyle name="常规 4 3 20 3" xfId="23894" xr:uid="{00000000-0005-0000-0000-0000BD430000}"/>
    <cellStyle name="常规 4 3 20 4" xfId="23895" xr:uid="{00000000-0005-0000-0000-0000BE430000}"/>
    <cellStyle name="常规 4 3 20 5" xfId="23896" xr:uid="{00000000-0005-0000-0000-0000BF430000}"/>
    <cellStyle name="常规 4 3 21" xfId="23897" xr:uid="{00000000-0005-0000-0000-0000C0430000}"/>
    <cellStyle name="常规 4 3 21 2" xfId="23898" xr:uid="{00000000-0005-0000-0000-0000C1430000}"/>
    <cellStyle name="常规 4 3 21 2 2" xfId="23899" xr:uid="{00000000-0005-0000-0000-0000C2430000}"/>
    <cellStyle name="常规 4 3 21 2 3" xfId="23900" xr:uid="{00000000-0005-0000-0000-0000C3430000}"/>
    <cellStyle name="常规 4 3 21 3" xfId="23901" xr:uid="{00000000-0005-0000-0000-0000C4430000}"/>
    <cellStyle name="常规 4 3 21 4" xfId="23902" xr:uid="{00000000-0005-0000-0000-0000C5430000}"/>
    <cellStyle name="常规 4 3 21 5" xfId="23903" xr:uid="{00000000-0005-0000-0000-0000C6430000}"/>
    <cellStyle name="常规 4 3 22" xfId="23904" xr:uid="{00000000-0005-0000-0000-0000C7430000}"/>
    <cellStyle name="常规 4 3 22 2" xfId="23905" xr:uid="{00000000-0005-0000-0000-0000C8430000}"/>
    <cellStyle name="常规 4 3 22 2 2" xfId="23906" xr:uid="{00000000-0005-0000-0000-0000C9430000}"/>
    <cellStyle name="常规 4 3 22 2 3" xfId="23907" xr:uid="{00000000-0005-0000-0000-0000CA430000}"/>
    <cellStyle name="常规 4 3 22 3" xfId="23908" xr:uid="{00000000-0005-0000-0000-0000CB430000}"/>
    <cellStyle name="常规 4 3 22 4" xfId="23909" xr:uid="{00000000-0005-0000-0000-0000CC430000}"/>
    <cellStyle name="常规 4 3 22 5" xfId="23910" xr:uid="{00000000-0005-0000-0000-0000CD430000}"/>
    <cellStyle name="常规 4 3 23" xfId="23911" xr:uid="{00000000-0005-0000-0000-0000CE430000}"/>
    <cellStyle name="常规 4 3 23 2" xfId="23912" xr:uid="{00000000-0005-0000-0000-0000CF430000}"/>
    <cellStyle name="常规 4 3 23 2 2" xfId="23913" xr:uid="{00000000-0005-0000-0000-0000D0430000}"/>
    <cellStyle name="常规 4 3 23 2 3" xfId="23914" xr:uid="{00000000-0005-0000-0000-0000D1430000}"/>
    <cellStyle name="常规 4 3 23 3" xfId="23915" xr:uid="{00000000-0005-0000-0000-0000D2430000}"/>
    <cellStyle name="常规 4 3 23 4" xfId="23916" xr:uid="{00000000-0005-0000-0000-0000D3430000}"/>
    <cellStyle name="常规 4 3 23 5" xfId="23917" xr:uid="{00000000-0005-0000-0000-0000D4430000}"/>
    <cellStyle name="常规 4 3 24" xfId="23918" xr:uid="{00000000-0005-0000-0000-0000D5430000}"/>
    <cellStyle name="常规 4 3 24 2" xfId="23919" xr:uid="{00000000-0005-0000-0000-0000D6430000}"/>
    <cellStyle name="常规 4 3 24 2 2" xfId="23920" xr:uid="{00000000-0005-0000-0000-0000D7430000}"/>
    <cellStyle name="常规 4 3 24 2 3" xfId="23921" xr:uid="{00000000-0005-0000-0000-0000D8430000}"/>
    <cellStyle name="常规 4 3 24 3" xfId="23922" xr:uid="{00000000-0005-0000-0000-0000D9430000}"/>
    <cellStyle name="常规 4 3 24 4" xfId="23923" xr:uid="{00000000-0005-0000-0000-0000DA430000}"/>
    <cellStyle name="常规 4 3 24 5" xfId="23924" xr:uid="{00000000-0005-0000-0000-0000DB430000}"/>
    <cellStyle name="常规 4 3 25" xfId="23925" xr:uid="{00000000-0005-0000-0000-0000DC430000}"/>
    <cellStyle name="常规 4 3 25 2" xfId="23926" xr:uid="{00000000-0005-0000-0000-0000DD430000}"/>
    <cellStyle name="常规 4 3 25 2 2" xfId="23927" xr:uid="{00000000-0005-0000-0000-0000DE430000}"/>
    <cellStyle name="常规 4 3 25 2 3" xfId="23928" xr:uid="{00000000-0005-0000-0000-0000DF430000}"/>
    <cellStyle name="常规 4 3 25 3" xfId="23929" xr:uid="{00000000-0005-0000-0000-0000E0430000}"/>
    <cellStyle name="常规 4 3 25 4" xfId="23930" xr:uid="{00000000-0005-0000-0000-0000E1430000}"/>
    <cellStyle name="常规 4 3 25 5" xfId="23931" xr:uid="{00000000-0005-0000-0000-0000E2430000}"/>
    <cellStyle name="常规 4 3 26" xfId="23932" xr:uid="{00000000-0005-0000-0000-0000E3430000}"/>
    <cellStyle name="常规 4 3 26 2" xfId="23933" xr:uid="{00000000-0005-0000-0000-0000E4430000}"/>
    <cellStyle name="常规 4 3 26 2 2" xfId="23934" xr:uid="{00000000-0005-0000-0000-0000E5430000}"/>
    <cellStyle name="常规 4 3 26 2 3" xfId="23935" xr:uid="{00000000-0005-0000-0000-0000E6430000}"/>
    <cellStyle name="常规 4 3 26 3" xfId="23936" xr:uid="{00000000-0005-0000-0000-0000E7430000}"/>
    <cellStyle name="常规 4 3 26 4" xfId="23937" xr:uid="{00000000-0005-0000-0000-0000E8430000}"/>
    <cellStyle name="常规 4 3 26 5" xfId="23938" xr:uid="{00000000-0005-0000-0000-0000E9430000}"/>
    <cellStyle name="常规 4 3 27" xfId="23939" xr:uid="{00000000-0005-0000-0000-0000EA430000}"/>
    <cellStyle name="常规 4 3 27 2" xfId="23940" xr:uid="{00000000-0005-0000-0000-0000EB430000}"/>
    <cellStyle name="常规 4 3 27 2 2" xfId="23941" xr:uid="{00000000-0005-0000-0000-0000EC430000}"/>
    <cellStyle name="常规 4 3 27 2 3" xfId="23942" xr:uid="{00000000-0005-0000-0000-0000ED430000}"/>
    <cellStyle name="常规 4 3 27 3" xfId="23943" xr:uid="{00000000-0005-0000-0000-0000EE430000}"/>
    <cellStyle name="常规 4 3 27 4" xfId="23944" xr:uid="{00000000-0005-0000-0000-0000EF430000}"/>
    <cellStyle name="常规 4 3 27 5" xfId="23945" xr:uid="{00000000-0005-0000-0000-0000F0430000}"/>
    <cellStyle name="常规 4 3 28" xfId="23946" xr:uid="{00000000-0005-0000-0000-0000F1430000}"/>
    <cellStyle name="常规 4 3 28 2" xfId="23947" xr:uid="{00000000-0005-0000-0000-0000F2430000}"/>
    <cellStyle name="常规 4 3 28 2 2" xfId="23948" xr:uid="{00000000-0005-0000-0000-0000F3430000}"/>
    <cellStyle name="常规 4 3 28 2 3" xfId="23949" xr:uid="{00000000-0005-0000-0000-0000F4430000}"/>
    <cellStyle name="常规 4 3 28 3" xfId="23950" xr:uid="{00000000-0005-0000-0000-0000F5430000}"/>
    <cellStyle name="常规 4 3 28 4" xfId="23951" xr:uid="{00000000-0005-0000-0000-0000F6430000}"/>
    <cellStyle name="常规 4 3 28 5" xfId="23952" xr:uid="{00000000-0005-0000-0000-0000F7430000}"/>
    <cellStyle name="常规 4 3 29" xfId="23953" xr:uid="{00000000-0005-0000-0000-0000F8430000}"/>
    <cellStyle name="常规 4 3 29 2" xfId="23954" xr:uid="{00000000-0005-0000-0000-0000F9430000}"/>
    <cellStyle name="常规 4 3 29 2 2" xfId="23955" xr:uid="{00000000-0005-0000-0000-0000FA430000}"/>
    <cellStyle name="常规 4 3 29 2 3" xfId="23956" xr:uid="{00000000-0005-0000-0000-0000FB430000}"/>
    <cellStyle name="常规 4 3 29 3" xfId="23957" xr:uid="{00000000-0005-0000-0000-0000FC430000}"/>
    <cellStyle name="常规 4 3 29 4" xfId="23958" xr:uid="{00000000-0005-0000-0000-0000FD430000}"/>
    <cellStyle name="常规 4 3 29 5" xfId="23959" xr:uid="{00000000-0005-0000-0000-0000FE430000}"/>
    <cellStyle name="常规 4 3 3" xfId="152" xr:uid="{00000000-0005-0000-0000-0000FF430000}"/>
    <cellStyle name="常规 4 3 3 2" xfId="333" xr:uid="{00000000-0005-0000-0000-000000440000}"/>
    <cellStyle name="常规 4 3 3 2 2" xfId="4271" xr:uid="{00000000-0005-0000-0000-000001440000}"/>
    <cellStyle name="常规 4 3 3 2 2 2" xfId="4272" xr:uid="{00000000-0005-0000-0000-000002440000}"/>
    <cellStyle name="常规 4 3 3 2 2 2 2" xfId="4273" xr:uid="{00000000-0005-0000-0000-000003440000}"/>
    <cellStyle name="常规 4 3 3 2 2 2 3" xfId="4274" xr:uid="{00000000-0005-0000-0000-000004440000}"/>
    <cellStyle name="常规 4 3 3 2 2 2 3 2" xfId="12156" xr:uid="{00000000-0005-0000-0000-000005440000}"/>
    <cellStyle name="常规 4 3 3 2 2 2 4" xfId="12155" xr:uid="{00000000-0005-0000-0000-000006440000}"/>
    <cellStyle name="常规 4 3 3 2 2 2 5" xfId="28269" xr:uid="{00000000-0005-0000-0000-000007440000}"/>
    <cellStyle name="常规 4 3 3 2 2 3" xfId="4275" xr:uid="{00000000-0005-0000-0000-000008440000}"/>
    <cellStyle name="常规 4 3 3 2 2 4" xfId="4276" xr:uid="{00000000-0005-0000-0000-000009440000}"/>
    <cellStyle name="常规 4 3 3 2 2 4 2" xfId="12157" xr:uid="{00000000-0005-0000-0000-00000A440000}"/>
    <cellStyle name="常规 4 3 3 2 2 5" xfId="12154" xr:uid="{00000000-0005-0000-0000-00000B440000}"/>
    <cellStyle name="常规 4 3 3 2 2 6" xfId="28268" xr:uid="{00000000-0005-0000-0000-00000C440000}"/>
    <cellStyle name="常规 4 3 3 2 3" xfId="4277" xr:uid="{00000000-0005-0000-0000-00000D440000}"/>
    <cellStyle name="常规 4 3 3 2 3 2" xfId="4278" xr:uid="{00000000-0005-0000-0000-00000E440000}"/>
    <cellStyle name="常规 4 3 3 2 3 3" xfId="4279" xr:uid="{00000000-0005-0000-0000-00000F440000}"/>
    <cellStyle name="常规 4 3 3 2 3 3 2" xfId="12159" xr:uid="{00000000-0005-0000-0000-000010440000}"/>
    <cellStyle name="常规 4 3 3 2 3 4" xfId="12158" xr:uid="{00000000-0005-0000-0000-000011440000}"/>
    <cellStyle name="常规 4 3 3 2 3 5" xfId="28270" xr:uid="{00000000-0005-0000-0000-000012440000}"/>
    <cellStyle name="常规 4 3 3 2 4" xfId="4280" xr:uid="{00000000-0005-0000-0000-000013440000}"/>
    <cellStyle name="常规 4 3 3 2 4 2" xfId="4281" xr:uid="{00000000-0005-0000-0000-000014440000}"/>
    <cellStyle name="常规 4 3 3 2 4 3" xfId="4282" xr:uid="{00000000-0005-0000-0000-000015440000}"/>
    <cellStyle name="常规 4 3 3 2 4 3 2" xfId="12161" xr:uid="{00000000-0005-0000-0000-000016440000}"/>
    <cellStyle name="常规 4 3 3 2 4 4" xfId="12160" xr:uid="{00000000-0005-0000-0000-000017440000}"/>
    <cellStyle name="常规 4 3 3 2 5" xfId="4283" xr:uid="{00000000-0005-0000-0000-000018440000}"/>
    <cellStyle name="常规 4 3 3 2 6" xfId="9600" xr:uid="{00000000-0005-0000-0000-000019440000}"/>
    <cellStyle name="常规 4 3 3 2 7" xfId="28267" xr:uid="{00000000-0005-0000-0000-00001A440000}"/>
    <cellStyle name="常规 4 3 3 3" xfId="568" xr:uid="{00000000-0005-0000-0000-00001B440000}"/>
    <cellStyle name="常规 4 3 3 3 2" xfId="4284" xr:uid="{00000000-0005-0000-0000-00001C440000}"/>
    <cellStyle name="常规 4 3 3 3 2 2" xfId="4285" xr:uid="{00000000-0005-0000-0000-00001D440000}"/>
    <cellStyle name="常规 4 3 3 3 2 3" xfId="4286" xr:uid="{00000000-0005-0000-0000-00001E440000}"/>
    <cellStyle name="常规 4 3 3 3 2 3 2" xfId="12163" xr:uid="{00000000-0005-0000-0000-00001F440000}"/>
    <cellStyle name="常规 4 3 3 3 2 4" xfId="12162" xr:uid="{00000000-0005-0000-0000-000020440000}"/>
    <cellStyle name="常规 4 3 3 3 2 5" xfId="28272" xr:uid="{00000000-0005-0000-0000-000021440000}"/>
    <cellStyle name="常规 4 3 3 3 3" xfId="4287" xr:uid="{00000000-0005-0000-0000-000022440000}"/>
    <cellStyle name="常规 4 3 3 3 4" xfId="4288" xr:uid="{00000000-0005-0000-0000-000023440000}"/>
    <cellStyle name="常规 4 3 3 3 4 2" xfId="12164" xr:uid="{00000000-0005-0000-0000-000024440000}"/>
    <cellStyle name="常规 4 3 3 3 5" xfId="28271" xr:uid="{00000000-0005-0000-0000-000025440000}"/>
    <cellStyle name="常规 4 3 3 4" xfId="4289" xr:uid="{00000000-0005-0000-0000-000026440000}"/>
    <cellStyle name="常规 4 3 3 4 2" xfId="4290" xr:uid="{00000000-0005-0000-0000-000027440000}"/>
    <cellStyle name="常规 4 3 3 4 2 2" xfId="28274" xr:uid="{00000000-0005-0000-0000-000028440000}"/>
    <cellStyle name="常规 4 3 3 4 3" xfId="4291" xr:uid="{00000000-0005-0000-0000-000029440000}"/>
    <cellStyle name="常规 4 3 3 4 3 2" xfId="12166" xr:uid="{00000000-0005-0000-0000-00002A440000}"/>
    <cellStyle name="常规 4 3 3 4 4" xfId="12165" xr:uid="{00000000-0005-0000-0000-00002B440000}"/>
    <cellStyle name="常规 4 3 3 4 5" xfId="28273" xr:uid="{00000000-0005-0000-0000-00002C440000}"/>
    <cellStyle name="常规 4 3 3 5" xfId="4292" xr:uid="{00000000-0005-0000-0000-00002D440000}"/>
    <cellStyle name="常规 4 3 3 5 2" xfId="4293" xr:uid="{00000000-0005-0000-0000-00002E440000}"/>
    <cellStyle name="常规 4 3 3 5 3" xfId="4294" xr:uid="{00000000-0005-0000-0000-00002F440000}"/>
    <cellStyle name="常规 4 3 3 5 3 2" xfId="12168" xr:uid="{00000000-0005-0000-0000-000030440000}"/>
    <cellStyle name="常规 4 3 3 5 4" xfId="12167" xr:uid="{00000000-0005-0000-0000-000031440000}"/>
    <cellStyle name="常规 4 3 3 5 5" xfId="28275" xr:uid="{00000000-0005-0000-0000-000032440000}"/>
    <cellStyle name="常规 4 3 3 6" xfId="4295" xr:uid="{00000000-0005-0000-0000-000033440000}"/>
    <cellStyle name="常规 4 3 3 7" xfId="27470" xr:uid="{00000000-0005-0000-0000-000034440000}"/>
    <cellStyle name="常规 4 3 30" xfId="23960" xr:uid="{00000000-0005-0000-0000-000035440000}"/>
    <cellStyle name="常规 4 3 30 2" xfId="23961" xr:uid="{00000000-0005-0000-0000-000036440000}"/>
    <cellStyle name="常规 4 3 30 3" xfId="23962" xr:uid="{00000000-0005-0000-0000-000037440000}"/>
    <cellStyle name="常规 4 3 31" xfId="23963" xr:uid="{00000000-0005-0000-0000-000038440000}"/>
    <cellStyle name="常规 4 3 32" xfId="23964" xr:uid="{00000000-0005-0000-0000-000039440000}"/>
    <cellStyle name="常规 4 3 33" xfId="23965" xr:uid="{00000000-0005-0000-0000-00003A440000}"/>
    <cellStyle name="常规 4 3 4" xfId="335" xr:uid="{00000000-0005-0000-0000-00003B440000}"/>
    <cellStyle name="常规 4 3 4 2" xfId="4296" xr:uid="{00000000-0005-0000-0000-00003C440000}"/>
    <cellStyle name="常规 4 3 4 2 2" xfId="4297" xr:uid="{00000000-0005-0000-0000-00003D440000}"/>
    <cellStyle name="常规 4 3 4 2 2 2" xfId="4298" xr:uid="{00000000-0005-0000-0000-00003E440000}"/>
    <cellStyle name="常规 4 3 4 2 2 3" xfId="4299" xr:uid="{00000000-0005-0000-0000-00003F440000}"/>
    <cellStyle name="常规 4 3 4 2 2 3 2" xfId="12171" xr:uid="{00000000-0005-0000-0000-000040440000}"/>
    <cellStyle name="常规 4 3 4 2 2 4" xfId="12170" xr:uid="{00000000-0005-0000-0000-000041440000}"/>
    <cellStyle name="常规 4 3 4 2 3" xfId="4300" xr:uid="{00000000-0005-0000-0000-000042440000}"/>
    <cellStyle name="常规 4 3 4 2 4" xfId="4301" xr:uid="{00000000-0005-0000-0000-000043440000}"/>
    <cellStyle name="常规 4 3 4 2 4 2" xfId="12172" xr:uid="{00000000-0005-0000-0000-000044440000}"/>
    <cellStyle name="常规 4 3 4 2 5" xfId="12169" xr:uid="{00000000-0005-0000-0000-000045440000}"/>
    <cellStyle name="常规 4 3 4 2 6" xfId="28277" xr:uid="{00000000-0005-0000-0000-000046440000}"/>
    <cellStyle name="常规 4 3 4 3" xfId="4302" xr:uid="{00000000-0005-0000-0000-000047440000}"/>
    <cellStyle name="常规 4 3 4 3 2" xfId="4303" xr:uid="{00000000-0005-0000-0000-000048440000}"/>
    <cellStyle name="常规 4 3 4 3 3" xfId="4304" xr:uid="{00000000-0005-0000-0000-000049440000}"/>
    <cellStyle name="常规 4 3 4 3 3 2" xfId="12174" xr:uid="{00000000-0005-0000-0000-00004A440000}"/>
    <cellStyle name="常规 4 3 4 3 4" xfId="12173" xr:uid="{00000000-0005-0000-0000-00004B440000}"/>
    <cellStyle name="常规 4 3 4 4" xfId="4305" xr:uid="{00000000-0005-0000-0000-00004C440000}"/>
    <cellStyle name="常规 4 3 4 4 2" xfId="4306" xr:uid="{00000000-0005-0000-0000-00004D440000}"/>
    <cellStyle name="常规 4 3 4 4 3" xfId="4307" xr:uid="{00000000-0005-0000-0000-00004E440000}"/>
    <cellStyle name="常规 4 3 4 4 3 2" xfId="12176" xr:uid="{00000000-0005-0000-0000-00004F440000}"/>
    <cellStyle name="常规 4 3 4 4 4" xfId="12175" xr:uid="{00000000-0005-0000-0000-000050440000}"/>
    <cellStyle name="常规 4 3 4 5" xfId="4308" xr:uid="{00000000-0005-0000-0000-000051440000}"/>
    <cellStyle name="常规 4 3 4 6" xfId="9602" xr:uid="{00000000-0005-0000-0000-000052440000}"/>
    <cellStyle name="常规 4 3 4 7" xfId="28276" xr:uid="{00000000-0005-0000-0000-000053440000}"/>
    <cellStyle name="常规 4 3 5" xfId="566" xr:uid="{00000000-0005-0000-0000-000054440000}"/>
    <cellStyle name="常规 4 3 5 2" xfId="4309" xr:uid="{00000000-0005-0000-0000-000055440000}"/>
    <cellStyle name="常规 4 3 5 2 2" xfId="4310" xr:uid="{00000000-0005-0000-0000-000056440000}"/>
    <cellStyle name="常规 4 3 5 2 3" xfId="4311" xr:uid="{00000000-0005-0000-0000-000057440000}"/>
    <cellStyle name="常规 4 3 5 2 3 2" xfId="12178" xr:uid="{00000000-0005-0000-0000-000058440000}"/>
    <cellStyle name="常规 4 3 5 2 4" xfId="12177" xr:uid="{00000000-0005-0000-0000-000059440000}"/>
    <cellStyle name="常规 4 3 5 2 5" xfId="28278" xr:uid="{00000000-0005-0000-0000-00005A440000}"/>
    <cellStyle name="常规 4 3 5 3" xfId="4312" xr:uid="{00000000-0005-0000-0000-00005B440000}"/>
    <cellStyle name="常规 4 3 5 4" xfId="4313" xr:uid="{00000000-0005-0000-0000-00005C440000}"/>
    <cellStyle name="常规 4 3 5 4 2" xfId="12179" xr:uid="{00000000-0005-0000-0000-00005D440000}"/>
    <cellStyle name="常规 4 3 5 5" xfId="23966" xr:uid="{00000000-0005-0000-0000-00005E440000}"/>
    <cellStyle name="常规 4 3 6" xfId="4314" xr:uid="{00000000-0005-0000-0000-00005F440000}"/>
    <cellStyle name="常规 4 3 6 2" xfId="4315" xr:uid="{00000000-0005-0000-0000-000060440000}"/>
    <cellStyle name="常规 4 3 6 2 2" xfId="23967" xr:uid="{00000000-0005-0000-0000-000061440000}"/>
    <cellStyle name="常规 4 3 6 2 3" xfId="23968" xr:uid="{00000000-0005-0000-0000-000062440000}"/>
    <cellStyle name="常规 4 3 6 3" xfId="4316" xr:uid="{00000000-0005-0000-0000-000063440000}"/>
    <cellStyle name="常规 4 3 6 3 2" xfId="12181" xr:uid="{00000000-0005-0000-0000-000064440000}"/>
    <cellStyle name="常规 4 3 6 4" xfId="12180" xr:uid="{00000000-0005-0000-0000-000065440000}"/>
    <cellStyle name="常规 4 3 6 5" xfId="23969" xr:uid="{00000000-0005-0000-0000-000066440000}"/>
    <cellStyle name="常规 4 3 7" xfId="4317" xr:uid="{00000000-0005-0000-0000-000067440000}"/>
    <cellStyle name="常规 4 3 7 2" xfId="4318" xr:uid="{00000000-0005-0000-0000-000068440000}"/>
    <cellStyle name="常规 4 3 7 2 2" xfId="23970" xr:uid="{00000000-0005-0000-0000-000069440000}"/>
    <cellStyle name="常规 4 3 7 2 3" xfId="23971" xr:uid="{00000000-0005-0000-0000-00006A440000}"/>
    <cellStyle name="常规 4 3 7 3" xfId="4319" xr:uid="{00000000-0005-0000-0000-00006B440000}"/>
    <cellStyle name="常规 4 3 7 3 2" xfId="12183" xr:uid="{00000000-0005-0000-0000-00006C440000}"/>
    <cellStyle name="常规 4 3 7 4" xfId="12182" xr:uid="{00000000-0005-0000-0000-00006D440000}"/>
    <cellStyle name="常规 4 3 7 5" xfId="23972" xr:uid="{00000000-0005-0000-0000-00006E440000}"/>
    <cellStyle name="常规 4 3 8" xfId="4320" xr:uid="{00000000-0005-0000-0000-00006F440000}"/>
    <cellStyle name="常规 4 3 8 2" xfId="23973" xr:uid="{00000000-0005-0000-0000-000070440000}"/>
    <cellStyle name="常规 4 3 8 2 2" xfId="23974" xr:uid="{00000000-0005-0000-0000-000071440000}"/>
    <cellStyle name="常规 4 3 8 2 3" xfId="23975" xr:uid="{00000000-0005-0000-0000-000072440000}"/>
    <cellStyle name="常规 4 3 8 3" xfId="23976" xr:uid="{00000000-0005-0000-0000-000073440000}"/>
    <cellStyle name="常规 4 3 8 4" xfId="23977" xr:uid="{00000000-0005-0000-0000-000074440000}"/>
    <cellStyle name="常规 4 3 8 5" xfId="23978" xr:uid="{00000000-0005-0000-0000-000075440000}"/>
    <cellStyle name="常规 4 3 9" xfId="23979" xr:uid="{00000000-0005-0000-0000-000076440000}"/>
    <cellStyle name="常规 4 3 9 2" xfId="23980" xr:uid="{00000000-0005-0000-0000-000077440000}"/>
    <cellStyle name="常规 4 3 9 2 2" xfId="23981" xr:uid="{00000000-0005-0000-0000-000078440000}"/>
    <cellStyle name="常规 4 3 9 2 3" xfId="23982" xr:uid="{00000000-0005-0000-0000-000079440000}"/>
    <cellStyle name="常规 4 3 9 3" xfId="23983" xr:uid="{00000000-0005-0000-0000-00007A440000}"/>
    <cellStyle name="常规 4 3 9 4" xfId="23984" xr:uid="{00000000-0005-0000-0000-00007B440000}"/>
    <cellStyle name="常规 4 3 9 5" xfId="23985" xr:uid="{00000000-0005-0000-0000-00007C440000}"/>
    <cellStyle name="常规 4 3_06烟台" xfId="23986" xr:uid="{00000000-0005-0000-0000-00007D440000}"/>
    <cellStyle name="常规 4 30" xfId="23987" xr:uid="{00000000-0005-0000-0000-00007E440000}"/>
    <cellStyle name="常规 4 30 2" xfId="23988" xr:uid="{00000000-0005-0000-0000-00007F440000}"/>
    <cellStyle name="常规 4 30 2 2" xfId="23989" xr:uid="{00000000-0005-0000-0000-000080440000}"/>
    <cellStyle name="常规 4 30 2 3" xfId="23990" xr:uid="{00000000-0005-0000-0000-000081440000}"/>
    <cellStyle name="常规 4 30 3" xfId="23991" xr:uid="{00000000-0005-0000-0000-000082440000}"/>
    <cellStyle name="常规 4 30 4" xfId="23992" xr:uid="{00000000-0005-0000-0000-000083440000}"/>
    <cellStyle name="常规 4 30 5" xfId="23993" xr:uid="{00000000-0005-0000-0000-000084440000}"/>
    <cellStyle name="常规 4 31" xfId="23994" xr:uid="{00000000-0005-0000-0000-000085440000}"/>
    <cellStyle name="常规 4 31 2" xfId="23995" xr:uid="{00000000-0005-0000-0000-000086440000}"/>
    <cellStyle name="常规 4 31 2 2" xfId="23996" xr:uid="{00000000-0005-0000-0000-000087440000}"/>
    <cellStyle name="常规 4 31 2 3" xfId="23997" xr:uid="{00000000-0005-0000-0000-000088440000}"/>
    <cellStyle name="常规 4 31 3" xfId="23998" xr:uid="{00000000-0005-0000-0000-000089440000}"/>
    <cellStyle name="常规 4 31 4" xfId="23999" xr:uid="{00000000-0005-0000-0000-00008A440000}"/>
    <cellStyle name="常规 4 31 5" xfId="24000" xr:uid="{00000000-0005-0000-0000-00008B440000}"/>
    <cellStyle name="常规 4 32" xfId="24001" xr:uid="{00000000-0005-0000-0000-00008C440000}"/>
    <cellStyle name="常规 4 32 2" xfId="24002" xr:uid="{00000000-0005-0000-0000-00008D440000}"/>
    <cellStyle name="常规 4 32 2 2" xfId="24003" xr:uid="{00000000-0005-0000-0000-00008E440000}"/>
    <cellStyle name="常规 4 32 2 3" xfId="24004" xr:uid="{00000000-0005-0000-0000-00008F440000}"/>
    <cellStyle name="常规 4 32 3" xfId="24005" xr:uid="{00000000-0005-0000-0000-000090440000}"/>
    <cellStyle name="常规 4 32 4" xfId="24006" xr:uid="{00000000-0005-0000-0000-000091440000}"/>
    <cellStyle name="常规 4 32 5" xfId="24007" xr:uid="{00000000-0005-0000-0000-000092440000}"/>
    <cellStyle name="常规 4 33" xfId="24008" xr:uid="{00000000-0005-0000-0000-000093440000}"/>
    <cellStyle name="常规 4 33 2" xfId="24009" xr:uid="{00000000-0005-0000-0000-000094440000}"/>
    <cellStyle name="常规 4 33 2 2" xfId="24010" xr:uid="{00000000-0005-0000-0000-000095440000}"/>
    <cellStyle name="常规 4 33 2 3" xfId="24011" xr:uid="{00000000-0005-0000-0000-000096440000}"/>
    <cellStyle name="常规 4 33 3" xfId="24012" xr:uid="{00000000-0005-0000-0000-000097440000}"/>
    <cellStyle name="常规 4 33 4" xfId="24013" xr:uid="{00000000-0005-0000-0000-000098440000}"/>
    <cellStyle name="常规 4 33 5" xfId="24014" xr:uid="{00000000-0005-0000-0000-000099440000}"/>
    <cellStyle name="常规 4 34" xfId="24015" xr:uid="{00000000-0005-0000-0000-00009A440000}"/>
    <cellStyle name="常规 4 34 2" xfId="24016" xr:uid="{00000000-0005-0000-0000-00009B440000}"/>
    <cellStyle name="常规 4 34 2 2" xfId="24017" xr:uid="{00000000-0005-0000-0000-00009C440000}"/>
    <cellStyle name="常规 4 34 2 3" xfId="24018" xr:uid="{00000000-0005-0000-0000-00009D440000}"/>
    <cellStyle name="常规 4 34 3" xfId="24019" xr:uid="{00000000-0005-0000-0000-00009E440000}"/>
    <cellStyle name="常规 4 34 4" xfId="24020" xr:uid="{00000000-0005-0000-0000-00009F440000}"/>
    <cellStyle name="常规 4 34 5" xfId="24021" xr:uid="{00000000-0005-0000-0000-0000A0440000}"/>
    <cellStyle name="常规 4 35" xfId="24022" xr:uid="{00000000-0005-0000-0000-0000A1440000}"/>
    <cellStyle name="常规 4 35 2" xfId="24023" xr:uid="{00000000-0005-0000-0000-0000A2440000}"/>
    <cellStyle name="常规 4 35 2 2" xfId="24024" xr:uid="{00000000-0005-0000-0000-0000A3440000}"/>
    <cellStyle name="常规 4 35 2 3" xfId="24025" xr:uid="{00000000-0005-0000-0000-0000A4440000}"/>
    <cellStyle name="常规 4 35 3" xfId="24026" xr:uid="{00000000-0005-0000-0000-0000A5440000}"/>
    <cellStyle name="常规 4 35 4" xfId="24027" xr:uid="{00000000-0005-0000-0000-0000A6440000}"/>
    <cellStyle name="常规 4 35 5" xfId="24028" xr:uid="{00000000-0005-0000-0000-0000A7440000}"/>
    <cellStyle name="常规 4 36" xfId="24029" xr:uid="{00000000-0005-0000-0000-0000A8440000}"/>
    <cellStyle name="常规 4 36 2" xfId="24030" xr:uid="{00000000-0005-0000-0000-0000A9440000}"/>
    <cellStyle name="常规 4 36 2 2" xfId="24031" xr:uid="{00000000-0005-0000-0000-0000AA440000}"/>
    <cellStyle name="常规 4 36 2 3" xfId="24032" xr:uid="{00000000-0005-0000-0000-0000AB440000}"/>
    <cellStyle name="常规 4 36 3" xfId="24033" xr:uid="{00000000-0005-0000-0000-0000AC440000}"/>
    <cellStyle name="常规 4 36 4" xfId="24034" xr:uid="{00000000-0005-0000-0000-0000AD440000}"/>
    <cellStyle name="常规 4 36 5" xfId="24035" xr:uid="{00000000-0005-0000-0000-0000AE440000}"/>
    <cellStyle name="常规 4 37" xfId="24036" xr:uid="{00000000-0005-0000-0000-0000AF440000}"/>
    <cellStyle name="常规 4 37 2" xfId="24037" xr:uid="{00000000-0005-0000-0000-0000B0440000}"/>
    <cellStyle name="常规 4 37 2 2" xfId="24038" xr:uid="{00000000-0005-0000-0000-0000B1440000}"/>
    <cellStyle name="常规 4 37 2 3" xfId="24039" xr:uid="{00000000-0005-0000-0000-0000B2440000}"/>
    <cellStyle name="常规 4 37 3" xfId="24040" xr:uid="{00000000-0005-0000-0000-0000B3440000}"/>
    <cellStyle name="常规 4 37 4" xfId="24041" xr:uid="{00000000-0005-0000-0000-0000B4440000}"/>
    <cellStyle name="常规 4 37 5" xfId="24042" xr:uid="{00000000-0005-0000-0000-0000B5440000}"/>
    <cellStyle name="常规 4 38" xfId="24043" xr:uid="{00000000-0005-0000-0000-0000B6440000}"/>
    <cellStyle name="常规 4 38 2" xfId="24044" xr:uid="{00000000-0005-0000-0000-0000B7440000}"/>
    <cellStyle name="常规 4 38 2 2" xfId="24045" xr:uid="{00000000-0005-0000-0000-0000B8440000}"/>
    <cellStyle name="常规 4 38 2 3" xfId="24046" xr:uid="{00000000-0005-0000-0000-0000B9440000}"/>
    <cellStyle name="常规 4 38 3" xfId="24047" xr:uid="{00000000-0005-0000-0000-0000BA440000}"/>
    <cellStyle name="常规 4 38 4" xfId="24048" xr:uid="{00000000-0005-0000-0000-0000BB440000}"/>
    <cellStyle name="常规 4 38 5" xfId="24049" xr:uid="{00000000-0005-0000-0000-0000BC440000}"/>
    <cellStyle name="常规 4 39" xfId="24050" xr:uid="{00000000-0005-0000-0000-0000BD440000}"/>
    <cellStyle name="常规 4 39 2" xfId="24051" xr:uid="{00000000-0005-0000-0000-0000BE440000}"/>
    <cellStyle name="常规 4 39 2 2" xfId="24052" xr:uid="{00000000-0005-0000-0000-0000BF440000}"/>
    <cellStyle name="常规 4 39 2 3" xfId="24053" xr:uid="{00000000-0005-0000-0000-0000C0440000}"/>
    <cellStyle name="常规 4 39 3" xfId="24054" xr:uid="{00000000-0005-0000-0000-0000C1440000}"/>
    <cellStyle name="常规 4 39 4" xfId="24055" xr:uid="{00000000-0005-0000-0000-0000C2440000}"/>
    <cellStyle name="常规 4 39 5" xfId="24056" xr:uid="{00000000-0005-0000-0000-0000C3440000}"/>
    <cellStyle name="常规 4 4" xfId="153" xr:uid="{00000000-0005-0000-0000-0000C4440000}"/>
    <cellStyle name="常规 4 4 10" xfId="24057" xr:uid="{00000000-0005-0000-0000-0000C5440000}"/>
    <cellStyle name="常规 4 4 10 2" xfId="24058" xr:uid="{00000000-0005-0000-0000-0000C6440000}"/>
    <cellStyle name="常规 4 4 10 2 2" xfId="24059" xr:uid="{00000000-0005-0000-0000-0000C7440000}"/>
    <cellStyle name="常规 4 4 10 2 3" xfId="24060" xr:uid="{00000000-0005-0000-0000-0000C8440000}"/>
    <cellStyle name="常规 4 4 10 3" xfId="24061" xr:uid="{00000000-0005-0000-0000-0000C9440000}"/>
    <cellStyle name="常规 4 4 10 4" xfId="24062" xr:uid="{00000000-0005-0000-0000-0000CA440000}"/>
    <cellStyle name="常规 4 4 10 5" xfId="24063" xr:uid="{00000000-0005-0000-0000-0000CB440000}"/>
    <cellStyle name="常规 4 4 11" xfId="24064" xr:uid="{00000000-0005-0000-0000-0000CC440000}"/>
    <cellStyle name="常规 4 4 11 2" xfId="24065" xr:uid="{00000000-0005-0000-0000-0000CD440000}"/>
    <cellStyle name="常规 4 4 11 2 2" xfId="24066" xr:uid="{00000000-0005-0000-0000-0000CE440000}"/>
    <cellStyle name="常规 4 4 11 2 3" xfId="24067" xr:uid="{00000000-0005-0000-0000-0000CF440000}"/>
    <cellStyle name="常规 4 4 11 3" xfId="24068" xr:uid="{00000000-0005-0000-0000-0000D0440000}"/>
    <cellStyle name="常规 4 4 11 4" xfId="24069" xr:uid="{00000000-0005-0000-0000-0000D1440000}"/>
    <cellStyle name="常规 4 4 11 5" xfId="24070" xr:uid="{00000000-0005-0000-0000-0000D2440000}"/>
    <cellStyle name="常规 4 4 12" xfId="24071" xr:uid="{00000000-0005-0000-0000-0000D3440000}"/>
    <cellStyle name="常规 4 4 12 2" xfId="24072" xr:uid="{00000000-0005-0000-0000-0000D4440000}"/>
    <cellStyle name="常规 4 4 12 2 2" xfId="24073" xr:uid="{00000000-0005-0000-0000-0000D5440000}"/>
    <cellStyle name="常规 4 4 12 2 3" xfId="24074" xr:uid="{00000000-0005-0000-0000-0000D6440000}"/>
    <cellStyle name="常规 4 4 12 3" xfId="24075" xr:uid="{00000000-0005-0000-0000-0000D7440000}"/>
    <cellStyle name="常规 4 4 12 4" xfId="24076" xr:uid="{00000000-0005-0000-0000-0000D8440000}"/>
    <cellStyle name="常规 4 4 12 5" xfId="24077" xr:uid="{00000000-0005-0000-0000-0000D9440000}"/>
    <cellStyle name="常规 4 4 13" xfId="24078" xr:uid="{00000000-0005-0000-0000-0000DA440000}"/>
    <cellStyle name="常规 4 4 13 2" xfId="24079" xr:uid="{00000000-0005-0000-0000-0000DB440000}"/>
    <cellStyle name="常规 4 4 13 2 2" xfId="24080" xr:uid="{00000000-0005-0000-0000-0000DC440000}"/>
    <cellStyle name="常规 4 4 13 2 3" xfId="24081" xr:uid="{00000000-0005-0000-0000-0000DD440000}"/>
    <cellStyle name="常规 4 4 13 3" xfId="24082" xr:uid="{00000000-0005-0000-0000-0000DE440000}"/>
    <cellStyle name="常规 4 4 13 4" xfId="24083" xr:uid="{00000000-0005-0000-0000-0000DF440000}"/>
    <cellStyle name="常规 4 4 13 5" xfId="24084" xr:uid="{00000000-0005-0000-0000-0000E0440000}"/>
    <cellStyle name="常规 4 4 14" xfId="24085" xr:uid="{00000000-0005-0000-0000-0000E1440000}"/>
    <cellStyle name="常规 4 4 14 2" xfId="24086" xr:uid="{00000000-0005-0000-0000-0000E2440000}"/>
    <cellStyle name="常规 4 4 14 2 2" xfId="24087" xr:uid="{00000000-0005-0000-0000-0000E3440000}"/>
    <cellStyle name="常规 4 4 14 2 3" xfId="24088" xr:uid="{00000000-0005-0000-0000-0000E4440000}"/>
    <cellStyle name="常规 4 4 14 3" xfId="24089" xr:uid="{00000000-0005-0000-0000-0000E5440000}"/>
    <cellStyle name="常规 4 4 14 4" xfId="24090" xr:uid="{00000000-0005-0000-0000-0000E6440000}"/>
    <cellStyle name="常规 4 4 14 5" xfId="24091" xr:uid="{00000000-0005-0000-0000-0000E7440000}"/>
    <cellStyle name="常规 4 4 15" xfId="24092" xr:uid="{00000000-0005-0000-0000-0000E8440000}"/>
    <cellStyle name="常规 4 4 15 2" xfId="24093" xr:uid="{00000000-0005-0000-0000-0000E9440000}"/>
    <cellStyle name="常规 4 4 15 2 2" xfId="24094" xr:uid="{00000000-0005-0000-0000-0000EA440000}"/>
    <cellStyle name="常规 4 4 15 2 3" xfId="24095" xr:uid="{00000000-0005-0000-0000-0000EB440000}"/>
    <cellStyle name="常规 4 4 15 3" xfId="24096" xr:uid="{00000000-0005-0000-0000-0000EC440000}"/>
    <cellStyle name="常规 4 4 15 4" xfId="24097" xr:uid="{00000000-0005-0000-0000-0000ED440000}"/>
    <cellStyle name="常规 4 4 15 5" xfId="24098" xr:uid="{00000000-0005-0000-0000-0000EE440000}"/>
    <cellStyle name="常规 4 4 16" xfId="24099" xr:uid="{00000000-0005-0000-0000-0000EF440000}"/>
    <cellStyle name="常规 4 4 16 2" xfId="24100" xr:uid="{00000000-0005-0000-0000-0000F0440000}"/>
    <cellStyle name="常规 4 4 16 2 2" xfId="24101" xr:uid="{00000000-0005-0000-0000-0000F1440000}"/>
    <cellStyle name="常规 4 4 16 2 3" xfId="24102" xr:uid="{00000000-0005-0000-0000-0000F2440000}"/>
    <cellStyle name="常规 4 4 16 3" xfId="24103" xr:uid="{00000000-0005-0000-0000-0000F3440000}"/>
    <cellStyle name="常规 4 4 16 4" xfId="24104" xr:uid="{00000000-0005-0000-0000-0000F4440000}"/>
    <cellStyle name="常规 4 4 16 5" xfId="24105" xr:uid="{00000000-0005-0000-0000-0000F5440000}"/>
    <cellStyle name="常规 4 4 17" xfId="24106" xr:uid="{00000000-0005-0000-0000-0000F6440000}"/>
    <cellStyle name="常规 4 4 17 2" xfId="24107" xr:uid="{00000000-0005-0000-0000-0000F7440000}"/>
    <cellStyle name="常规 4 4 17 2 2" xfId="24108" xr:uid="{00000000-0005-0000-0000-0000F8440000}"/>
    <cellStyle name="常规 4 4 17 2 3" xfId="24109" xr:uid="{00000000-0005-0000-0000-0000F9440000}"/>
    <cellStyle name="常规 4 4 17 3" xfId="24110" xr:uid="{00000000-0005-0000-0000-0000FA440000}"/>
    <cellStyle name="常规 4 4 17 4" xfId="24111" xr:uid="{00000000-0005-0000-0000-0000FB440000}"/>
    <cellStyle name="常规 4 4 17 5" xfId="24112" xr:uid="{00000000-0005-0000-0000-0000FC440000}"/>
    <cellStyle name="常规 4 4 18" xfId="24113" xr:uid="{00000000-0005-0000-0000-0000FD440000}"/>
    <cellStyle name="常规 4 4 18 2" xfId="24114" xr:uid="{00000000-0005-0000-0000-0000FE440000}"/>
    <cellStyle name="常规 4 4 18 2 2" xfId="24115" xr:uid="{00000000-0005-0000-0000-0000FF440000}"/>
    <cellStyle name="常规 4 4 18 2 3" xfId="24116" xr:uid="{00000000-0005-0000-0000-000000450000}"/>
    <cellStyle name="常规 4 4 18 3" xfId="24117" xr:uid="{00000000-0005-0000-0000-000001450000}"/>
    <cellStyle name="常规 4 4 18 4" xfId="24118" xr:uid="{00000000-0005-0000-0000-000002450000}"/>
    <cellStyle name="常规 4 4 18 5" xfId="24119" xr:uid="{00000000-0005-0000-0000-000003450000}"/>
    <cellStyle name="常规 4 4 19" xfId="24120" xr:uid="{00000000-0005-0000-0000-000004450000}"/>
    <cellStyle name="常规 4 4 19 2" xfId="24121" xr:uid="{00000000-0005-0000-0000-000005450000}"/>
    <cellStyle name="常规 4 4 19 2 2" xfId="24122" xr:uid="{00000000-0005-0000-0000-000006450000}"/>
    <cellStyle name="常规 4 4 19 2 3" xfId="24123" xr:uid="{00000000-0005-0000-0000-000007450000}"/>
    <cellStyle name="常规 4 4 19 3" xfId="24124" xr:uid="{00000000-0005-0000-0000-000008450000}"/>
    <cellStyle name="常规 4 4 19 4" xfId="24125" xr:uid="{00000000-0005-0000-0000-000009450000}"/>
    <cellStyle name="常规 4 4 19 5" xfId="24126" xr:uid="{00000000-0005-0000-0000-00000A450000}"/>
    <cellStyle name="常规 4 4 2" xfId="154" xr:uid="{00000000-0005-0000-0000-00000B450000}"/>
    <cellStyle name="常规 4 4 2 2" xfId="406" xr:uid="{00000000-0005-0000-0000-00000C450000}"/>
    <cellStyle name="常规 4 4 2 2 2" xfId="4321" xr:uid="{00000000-0005-0000-0000-00000D450000}"/>
    <cellStyle name="常规 4 4 2 2 2 2" xfId="4322" xr:uid="{00000000-0005-0000-0000-00000E450000}"/>
    <cellStyle name="常规 4 4 2 2 2 2 2" xfId="4323" xr:uid="{00000000-0005-0000-0000-00000F450000}"/>
    <cellStyle name="常规 4 4 2 2 2 2 3" xfId="4324" xr:uid="{00000000-0005-0000-0000-000010450000}"/>
    <cellStyle name="常规 4 4 2 2 2 2 3 2" xfId="12186" xr:uid="{00000000-0005-0000-0000-000011450000}"/>
    <cellStyle name="常规 4 4 2 2 2 2 4" xfId="12185" xr:uid="{00000000-0005-0000-0000-000012450000}"/>
    <cellStyle name="常规 4 4 2 2 2 3" xfId="4325" xr:uid="{00000000-0005-0000-0000-000013450000}"/>
    <cellStyle name="常规 4 4 2 2 2 4" xfId="4326" xr:uid="{00000000-0005-0000-0000-000014450000}"/>
    <cellStyle name="常规 4 4 2 2 2 4 2" xfId="12187" xr:uid="{00000000-0005-0000-0000-000015450000}"/>
    <cellStyle name="常规 4 4 2 2 2 5" xfId="12184" xr:uid="{00000000-0005-0000-0000-000016450000}"/>
    <cellStyle name="常规 4 4 2 2 2 6" xfId="28280" xr:uid="{00000000-0005-0000-0000-000017450000}"/>
    <cellStyle name="常规 4 4 2 2 3" xfId="4327" xr:uid="{00000000-0005-0000-0000-000018450000}"/>
    <cellStyle name="常规 4 4 2 2 3 2" xfId="4328" xr:uid="{00000000-0005-0000-0000-000019450000}"/>
    <cellStyle name="常规 4 4 2 2 3 3" xfId="4329" xr:uid="{00000000-0005-0000-0000-00001A450000}"/>
    <cellStyle name="常规 4 4 2 2 3 3 2" xfId="12189" xr:uid="{00000000-0005-0000-0000-00001B450000}"/>
    <cellStyle name="常规 4 4 2 2 3 4" xfId="12188" xr:uid="{00000000-0005-0000-0000-00001C450000}"/>
    <cellStyle name="常规 4 4 2 2 4" xfId="4330" xr:uid="{00000000-0005-0000-0000-00001D450000}"/>
    <cellStyle name="常规 4 4 2 2 4 2" xfId="4331" xr:uid="{00000000-0005-0000-0000-00001E450000}"/>
    <cellStyle name="常规 4 4 2 2 4 3" xfId="4332" xr:uid="{00000000-0005-0000-0000-00001F450000}"/>
    <cellStyle name="常规 4 4 2 2 4 3 2" xfId="12191" xr:uid="{00000000-0005-0000-0000-000020450000}"/>
    <cellStyle name="常规 4 4 2 2 4 4" xfId="12190" xr:uid="{00000000-0005-0000-0000-000021450000}"/>
    <cellStyle name="常规 4 4 2 2 5" xfId="4333" xr:uid="{00000000-0005-0000-0000-000022450000}"/>
    <cellStyle name="常规 4 4 2 2 6" xfId="28279" xr:uid="{00000000-0005-0000-0000-000023450000}"/>
    <cellStyle name="常规 4 4 2 3" xfId="331" xr:uid="{00000000-0005-0000-0000-000024450000}"/>
    <cellStyle name="常规 4 4 2 3 2" xfId="4334" xr:uid="{00000000-0005-0000-0000-000025450000}"/>
    <cellStyle name="常规 4 4 2 3 2 2" xfId="4335" xr:uid="{00000000-0005-0000-0000-000026450000}"/>
    <cellStyle name="常规 4 4 2 3 2 3" xfId="4336" xr:uid="{00000000-0005-0000-0000-000027450000}"/>
    <cellStyle name="常规 4 4 2 3 2 3 2" xfId="12193" xr:uid="{00000000-0005-0000-0000-000028450000}"/>
    <cellStyle name="常规 4 4 2 3 2 4" xfId="12192" xr:uid="{00000000-0005-0000-0000-000029450000}"/>
    <cellStyle name="常规 4 4 2 3 3" xfId="4337" xr:uid="{00000000-0005-0000-0000-00002A450000}"/>
    <cellStyle name="常规 4 4 2 3 4" xfId="4338" xr:uid="{00000000-0005-0000-0000-00002B450000}"/>
    <cellStyle name="常规 4 4 2 3 4 2" xfId="12194" xr:uid="{00000000-0005-0000-0000-00002C450000}"/>
    <cellStyle name="常规 4 4 2 3 5" xfId="9598" xr:uid="{00000000-0005-0000-0000-00002D450000}"/>
    <cellStyle name="常规 4 4 2 3 6" xfId="28281" xr:uid="{00000000-0005-0000-0000-00002E450000}"/>
    <cellStyle name="常规 4 4 2 4" xfId="570" xr:uid="{00000000-0005-0000-0000-00002F450000}"/>
    <cellStyle name="常规 4 4 2 4 2" xfId="4339" xr:uid="{00000000-0005-0000-0000-000030450000}"/>
    <cellStyle name="常规 4 4 2 4 3" xfId="4340" xr:uid="{00000000-0005-0000-0000-000031450000}"/>
    <cellStyle name="常规 4 4 2 4 3 2" xfId="12195" xr:uid="{00000000-0005-0000-0000-000032450000}"/>
    <cellStyle name="常规 4 4 2 5" xfId="4341" xr:uid="{00000000-0005-0000-0000-000033450000}"/>
    <cellStyle name="常规 4 4 2 5 2" xfId="4342" xr:uid="{00000000-0005-0000-0000-000034450000}"/>
    <cellStyle name="常规 4 4 2 5 3" xfId="4343" xr:uid="{00000000-0005-0000-0000-000035450000}"/>
    <cellStyle name="常规 4 4 2 5 3 2" xfId="12197" xr:uid="{00000000-0005-0000-0000-000036450000}"/>
    <cellStyle name="常规 4 4 2 5 4" xfId="12196" xr:uid="{00000000-0005-0000-0000-000037450000}"/>
    <cellStyle name="常规 4 4 2 6" xfId="4344" xr:uid="{00000000-0005-0000-0000-000038450000}"/>
    <cellStyle name="常规 4 4 2 7" xfId="27472" xr:uid="{00000000-0005-0000-0000-000039450000}"/>
    <cellStyle name="常规 4 4 20" xfId="24127" xr:uid="{00000000-0005-0000-0000-00003A450000}"/>
    <cellStyle name="常规 4 4 20 2" xfId="24128" xr:uid="{00000000-0005-0000-0000-00003B450000}"/>
    <cellStyle name="常规 4 4 20 2 2" xfId="24129" xr:uid="{00000000-0005-0000-0000-00003C450000}"/>
    <cellStyle name="常规 4 4 20 2 3" xfId="24130" xr:uid="{00000000-0005-0000-0000-00003D450000}"/>
    <cellStyle name="常规 4 4 20 3" xfId="24131" xr:uid="{00000000-0005-0000-0000-00003E450000}"/>
    <cellStyle name="常规 4 4 20 4" xfId="24132" xr:uid="{00000000-0005-0000-0000-00003F450000}"/>
    <cellStyle name="常规 4 4 20 5" xfId="24133" xr:uid="{00000000-0005-0000-0000-000040450000}"/>
    <cellStyle name="常规 4 4 21" xfId="24134" xr:uid="{00000000-0005-0000-0000-000041450000}"/>
    <cellStyle name="常规 4 4 21 2" xfId="24135" xr:uid="{00000000-0005-0000-0000-000042450000}"/>
    <cellStyle name="常规 4 4 21 2 2" xfId="24136" xr:uid="{00000000-0005-0000-0000-000043450000}"/>
    <cellStyle name="常规 4 4 21 2 3" xfId="24137" xr:uid="{00000000-0005-0000-0000-000044450000}"/>
    <cellStyle name="常规 4 4 21 3" xfId="24138" xr:uid="{00000000-0005-0000-0000-000045450000}"/>
    <cellStyle name="常规 4 4 21 4" xfId="24139" xr:uid="{00000000-0005-0000-0000-000046450000}"/>
    <cellStyle name="常规 4 4 21 5" xfId="24140" xr:uid="{00000000-0005-0000-0000-000047450000}"/>
    <cellStyle name="常规 4 4 22" xfId="24141" xr:uid="{00000000-0005-0000-0000-000048450000}"/>
    <cellStyle name="常规 4 4 22 2" xfId="24142" xr:uid="{00000000-0005-0000-0000-000049450000}"/>
    <cellStyle name="常规 4 4 22 2 2" xfId="24143" xr:uid="{00000000-0005-0000-0000-00004A450000}"/>
    <cellStyle name="常规 4 4 22 2 3" xfId="24144" xr:uid="{00000000-0005-0000-0000-00004B450000}"/>
    <cellStyle name="常规 4 4 22 3" xfId="24145" xr:uid="{00000000-0005-0000-0000-00004C450000}"/>
    <cellStyle name="常规 4 4 22 4" xfId="24146" xr:uid="{00000000-0005-0000-0000-00004D450000}"/>
    <cellStyle name="常规 4 4 22 5" xfId="24147" xr:uid="{00000000-0005-0000-0000-00004E450000}"/>
    <cellStyle name="常规 4 4 23" xfId="24148" xr:uid="{00000000-0005-0000-0000-00004F450000}"/>
    <cellStyle name="常规 4 4 23 2" xfId="24149" xr:uid="{00000000-0005-0000-0000-000050450000}"/>
    <cellStyle name="常规 4 4 23 2 2" xfId="24150" xr:uid="{00000000-0005-0000-0000-000051450000}"/>
    <cellStyle name="常规 4 4 23 2 3" xfId="24151" xr:uid="{00000000-0005-0000-0000-000052450000}"/>
    <cellStyle name="常规 4 4 23 3" xfId="24152" xr:uid="{00000000-0005-0000-0000-000053450000}"/>
    <cellStyle name="常规 4 4 23 4" xfId="24153" xr:uid="{00000000-0005-0000-0000-000054450000}"/>
    <cellStyle name="常规 4 4 23 5" xfId="24154" xr:uid="{00000000-0005-0000-0000-000055450000}"/>
    <cellStyle name="常规 4 4 24" xfId="24155" xr:uid="{00000000-0005-0000-0000-000056450000}"/>
    <cellStyle name="常规 4 4 24 2" xfId="24156" xr:uid="{00000000-0005-0000-0000-000057450000}"/>
    <cellStyle name="常规 4 4 24 2 2" xfId="24157" xr:uid="{00000000-0005-0000-0000-000058450000}"/>
    <cellStyle name="常规 4 4 24 2 3" xfId="24158" xr:uid="{00000000-0005-0000-0000-000059450000}"/>
    <cellStyle name="常规 4 4 24 3" xfId="24159" xr:uid="{00000000-0005-0000-0000-00005A450000}"/>
    <cellStyle name="常规 4 4 24 4" xfId="24160" xr:uid="{00000000-0005-0000-0000-00005B450000}"/>
    <cellStyle name="常规 4 4 24 5" xfId="24161" xr:uid="{00000000-0005-0000-0000-00005C450000}"/>
    <cellStyle name="常规 4 4 25" xfId="24162" xr:uid="{00000000-0005-0000-0000-00005D450000}"/>
    <cellStyle name="常规 4 4 25 2" xfId="24163" xr:uid="{00000000-0005-0000-0000-00005E450000}"/>
    <cellStyle name="常规 4 4 25 2 2" xfId="24164" xr:uid="{00000000-0005-0000-0000-00005F450000}"/>
    <cellStyle name="常规 4 4 25 2 3" xfId="24165" xr:uid="{00000000-0005-0000-0000-000060450000}"/>
    <cellStyle name="常规 4 4 25 3" xfId="24166" xr:uid="{00000000-0005-0000-0000-000061450000}"/>
    <cellStyle name="常规 4 4 25 4" xfId="24167" xr:uid="{00000000-0005-0000-0000-000062450000}"/>
    <cellStyle name="常规 4 4 25 5" xfId="24168" xr:uid="{00000000-0005-0000-0000-000063450000}"/>
    <cellStyle name="常规 4 4 26" xfId="24169" xr:uid="{00000000-0005-0000-0000-000064450000}"/>
    <cellStyle name="常规 4 4 26 2" xfId="24170" xr:uid="{00000000-0005-0000-0000-000065450000}"/>
    <cellStyle name="常规 4 4 26 2 2" xfId="24171" xr:uid="{00000000-0005-0000-0000-000066450000}"/>
    <cellStyle name="常规 4 4 26 2 3" xfId="24172" xr:uid="{00000000-0005-0000-0000-000067450000}"/>
    <cellStyle name="常规 4 4 26 3" xfId="24173" xr:uid="{00000000-0005-0000-0000-000068450000}"/>
    <cellStyle name="常规 4 4 26 4" xfId="24174" xr:uid="{00000000-0005-0000-0000-000069450000}"/>
    <cellStyle name="常规 4 4 26 5" xfId="24175" xr:uid="{00000000-0005-0000-0000-00006A450000}"/>
    <cellStyle name="常规 4 4 27" xfId="24176" xr:uid="{00000000-0005-0000-0000-00006B450000}"/>
    <cellStyle name="常规 4 4 27 2" xfId="24177" xr:uid="{00000000-0005-0000-0000-00006C450000}"/>
    <cellStyle name="常规 4 4 27 2 2" xfId="24178" xr:uid="{00000000-0005-0000-0000-00006D450000}"/>
    <cellStyle name="常规 4 4 27 2 3" xfId="24179" xr:uid="{00000000-0005-0000-0000-00006E450000}"/>
    <cellStyle name="常规 4 4 27 3" xfId="24180" xr:uid="{00000000-0005-0000-0000-00006F450000}"/>
    <cellStyle name="常规 4 4 27 4" xfId="24181" xr:uid="{00000000-0005-0000-0000-000070450000}"/>
    <cellStyle name="常规 4 4 27 5" xfId="24182" xr:uid="{00000000-0005-0000-0000-000071450000}"/>
    <cellStyle name="常规 4 4 28" xfId="24183" xr:uid="{00000000-0005-0000-0000-000072450000}"/>
    <cellStyle name="常规 4 4 28 2" xfId="24184" xr:uid="{00000000-0005-0000-0000-000073450000}"/>
    <cellStyle name="常规 4 4 28 2 2" xfId="24185" xr:uid="{00000000-0005-0000-0000-000074450000}"/>
    <cellStyle name="常规 4 4 28 2 3" xfId="24186" xr:uid="{00000000-0005-0000-0000-000075450000}"/>
    <cellStyle name="常规 4 4 28 3" xfId="24187" xr:uid="{00000000-0005-0000-0000-000076450000}"/>
    <cellStyle name="常规 4 4 28 4" xfId="24188" xr:uid="{00000000-0005-0000-0000-000077450000}"/>
    <cellStyle name="常规 4 4 28 5" xfId="24189" xr:uid="{00000000-0005-0000-0000-000078450000}"/>
    <cellStyle name="常规 4 4 29" xfId="24190" xr:uid="{00000000-0005-0000-0000-000079450000}"/>
    <cellStyle name="常规 4 4 29 2" xfId="24191" xr:uid="{00000000-0005-0000-0000-00007A450000}"/>
    <cellStyle name="常规 4 4 29 3" xfId="24192" xr:uid="{00000000-0005-0000-0000-00007B450000}"/>
    <cellStyle name="常规 4 4 3" xfId="332" xr:uid="{00000000-0005-0000-0000-00007C450000}"/>
    <cellStyle name="常规 4 4 3 2" xfId="4345" xr:uid="{00000000-0005-0000-0000-00007D450000}"/>
    <cellStyle name="常规 4 4 3 2 2" xfId="4346" xr:uid="{00000000-0005-0000-0000-00007E450000}"/>
    <cellStyle name="常规 4 4 3 2 2 2" xfId="4347" xr:uid="{00000000-0005-0000-0000-00007F450000}"/>
    <cellStyle name="常规 4 4 3 2 2 3" xfId="4348" xr:uid="{00000000-0005-0000-0000-000080450000}"/>
    <cellStyle name="常规 4 4 3 2 2 3 2" xfId="12200" xr:uid="{00000000-0005-0000-0000-000081450000}"/>
    <cellStyle name="常规 4 4 3 2 2 4" xfId="12199" xr:uid="{00000000-0005-0000-0000-000082450000}"/>
    <cellStyle name="常规 4 4 3 2 3" xfId="4349" xr:uid="{00000000-0005-0000-0000-000083450000}"/>
    <cellStyle name="常规 4 4 3 2 4" xfId="4350" xr:uid="{00000000-0005-0000-0000-000084450000}"/>
    <cellStyle name="常规 4 4 3 2 4 2" xfId="12201" xr:uid="{00000000-0005-0000-0000-000085450000}"/>
    <cellStyle name="常规 4 4 3 2 5" xfId="12198" xr:uid="{00000000-0005-0000-0000-000086450000}"/>
    <cellStyle name="常规 4 4 3 2 6" xfId="28283" xr:uid="{00000000-0005-0000-0000-000087450000}"/>
    <cellStyle name="常规 4 4 3 3" xfId="4351" xr:uid="{00000000-0005-0000-0000-000088450000}"/>
    <cellStyle name="常规 4 4 3 3 2" xfId="4352" xr:uid="{00000000-0005-0000-0000-000089450000}"/>
    <cellStyle name="常规 4 4 3 3 3" xfId="4353" xr:uid="{00000000-0005-0000-0000-00008A450000}"/>
    <cellStyle name="常规 4 4 3 3 3 2" xfId="12203" xr:uid="{00000000-0005-0000-0000-00008B450000}"/>
    <cellStyle name="常规 4 4 3 3 4" xfId="12202" xr:uid="{00000000-0005-0000-0000-00008C450000}"/>
    <cellStyle name="常规 4 4 3 4" xfId="4354" xr:uid="{00000000-0005-0000-0000-00008D450000}"/>
    <cellStyle name="常规 4 4 3 4 2" xfId="4355" xr:uid="{00000000-0005-0000-0000-00008E450000}"/>
    <cellStyle name="常规 4 4 3 4 3" xfId="4356" xr:uid="{00000000-0005-0000-0000-00008F450000}"/>
    <cellStyle name="常规 4 4 3 4 3 2" xfId="12205" xr:uid="{00000000-0005-0000-0000-000090450000}"/>
    <cellStyle name="常规 4 4 3 4 4" xfId="12204" xr:uid="{00000000-0005-0000-0000-000091450000}"/>
    <cellStyle name="常规 4 4 3 5" xfId="4357" xr:uid="{00000000-0005-0000-0000-000092450000}"/>
    <cellStyle name="常规 4 4 3 6" xfId="9599" xr:uid="{00000000-0005-0000-0000-000093450000}"/>
    <cellStyle name="常规 4 4 3 7" xfId="28282" xr:uid="{00000000-0005-0000-0000-000094450000}"/>
    <cellStyle name="常规 4 4 30" xfId="24193" xr:uid="{00000000-0005-0000-0000-000095450000}"/>
    <cellStyle name="常规 4 4 31" xfId="24194" xr:uid="{00000000-0005-0000-0000-000096450000}"/>
    <cellStyle name="常规 4 4 32" xfId="24195" xr:uid="{00000000-0005-0000-0000-000097450000}"/>
    <cellStyle name="常规 4 4 33" xfId="27471" xr:uid="{00000000-0005-0000-0000-000098450000}"/>
    <cellStyle name="常规 4 4 4" xfId="569" xr:uid="{00000000-0005-0000-0000-000099450000}"/>
    <cellStyle name="常规 4 4 4 2" xfId="4358" xr:uid="{00000000-0005-0000-0000-00009A450000}"/>
    <cellStyle name="常规 4 4 4 2 2" xfId="4359" xr:uid="{00000000-0005-0000-0000-00009B450000}"/>
    <cellStyle name="常规 4 4 4 2 3" xfId="4360" xr:uid="{00000000-0005-0000-0000-00009C450000}"/>
    <cellStyle name="常规 4 4 4 2 3 2" xfId="12207" xr:uid="{00000000-0005-0000-0000-00009D450000}"/>
    <cellStyle name="常规 4 4 4 2 4" xfId="12206" xr:uid="{00000000-0005-0000-0000-00009E450000}"/>
    <cellStyle name="常规 4 4 4 2 5" xfId="28284" xr:uid="{00000000-0005-0000-0000-00009F450000}"/>
    <cellStyle name="常规 4 4 4 3" xfId="4361" xr:uid="{00000000-0005-0000-0000-0000A0450000}"/>
    <cellStyle name="常规 4 4 4 4" xfId="4362" xr:uid="{00000000-0005-0000-0000-0000A1450000}"/>
    <cellStyle name="常规 4 4 4 4 2" xfId="12208" xr:uid="{00000000-0005-0000-0000-0000A2450000}"/>
    <cellStyle name="常规 4 4 4 5" xfId="24196" xr:uid="{00000000-0005-0000-0000-0000A3450000}"/>
    <cellStyle name="常规 4 4 5" xfId="4363" xr:uid="{00000000-0005-0000-0000-0000A4450000}"/>
    <cellStyle name="常规 4 4 5 2" xfId="4364" xr:uid="{00000000-0005-0000-0000-0000A5450000}"/>
    <cellStyle name="常规 4 4 5 2 2" xfId="24197" xr:uid="{00000000-0005-0000-0000-0000A6450000}"/>
    <cellStyle name="常规 4 4 5 2 3" xfId="24198" xr:uid="{00000000-0005-0000-0000-0000A7450000}"/>
    <cellStyle name="常规 4 4 5 3" xfId="4365" xr:uid="{00000000-0005-0000-0000-0000A8450000}"/>
    <cellStyle name="常规 4 4 5 3 2" xfId="12210" xr:uid="{00000000-0005-0000-0000-0000A9450000}"/>
    <cellStyle name="常规 4 4 5 4" xfId="12209" xr:uid="{00000000-0005-0000-0000-0000AA450000}"/>
    <cellStyle name="常规 4 4 5 5" xfId="24199" xr:uid="{00000000-0005-0000-0000-0000AB450000}"/>
    <cellStyle name="常规 4 4 6" xfId="4366" xr:uid="{00000000-0005-0000-0000-0000AC450000}"/>
    <cellStyle name="常规 4 4 6 2" xfId="4367" xr:uid="{00000000-0005-0000-0000-0000AD450000}"/>
    <cellStyle name="常规 4 4 6 2 2" xfId="24200" xr:uid="{00000000-0005-0000-0000-0000AE450000}"/>
    <cellStyle name="常规 4 4 6 2 3" xfId="24201" xr:uid="{00000000-0005-0000-0000-0000AF450000}"/>
    <cellStyle name="常规 4 4 6 3" xfId="4368" xr:uid="{00000000-0005-0000-0000-0000B0450000}"/>
    <cellStyle name="常规 4 4 6 3 2" xfId="12212" xr:uid="{00000000-0005-0000-0000-0000B1450000}"/>
    <cellStyle name="常规 4 4 6 4" xfId="12211" xr:uid="{00000000-0005-0000-0000-0000B2450000}"/>
    <cellStyle name="常规 4 4 6 5" xfId="24202" xr:uid="{00000000-0005-0000-0000-0000B3450000}"/>
    <cellStyle name="常规 4 4 7" xfId="4369" xr:uid="{00000000-0005-0000-0000-0000B4450000}"/>
    <cellStyle name="常规 4 4 7 2" xfId="24203" xr:uid="{00000000-0005-0000-0000-0000B5450000}"/>
    <cellStyle name="常规 4 4 7 2 2" xfId="24204" xr:uid="{00000000-0005-0000-0000-0000B6450000}"/>
    <cellStyle name="常规 4 4 7 2 3" xfId="24205" xr:uid="{00000000-0005-0000-0000-0000B7450000}"/>
    <cellStyle name="常规 4 4 7 3" xfId="24206" xr:uid="{00000000-0005-0000-0000-0000B8450000}"/>
    <cellStyle name="常规 4 4 7 4" xfId="24207" xr:uid="{00000000-0005-0000-0000-0000B9450000}"/>
    <cellStyle name="常规 4 4 7 5" xfId="24208" xr:uid="{00000000-0005-0000-0000-0000BA450000}"/>
    <cellStyle name="常规 4 4 8" xfId="24209" xr:uid="{00000000-0005-0000-0000-0000BB450000}"/>
    <cellStyle name="常规 4 4 8 2" xfId="24210" xr:uid="{00000000-0005-0000-0000-0000BC450000}"/>
    <cellStyle name="常规 4 4 8 2 2" xfId="24211" xr:uid="{00000000-0005-0000-0000-0000BD450000}"/>
    <cellStyle name="常规 4 4 8 2 3" xfId="24212" xr:uid="{00000000-0005-0000-0000-0000BE450000}"/>
    <cellStyle name="常规 4 4 8 3" xfId="24213" xr:uid="{00000000-0005-0000-0000-0000BF450000}"/>
    <cellStyle name="常规 4 4 8 4" xfId="24214" xr:uid="{00000000-0005-0000-0000-0000C0450000}"/>
    <cellStyle name="常规 4 4 8 5" xfId="24215" xr:uid="{00000000-0005-0000-0000-0000C1450000}"/>
    <cellStyle name="常规 4 4 9" xfId="24216" xr:uid="{00000000-0005-0000-0000-0000C2450000}"/>
    <cellStyle name="常规 4 4 9 2" xfId="24217" xr:uid="{00000000-0005-0000-0000-0000C3450000}"/>
    <cellStyle name="常规 4 4 9 2 2" xfId="24218" xr:uid="{00000000-0005-0000-0000-0000C4450000}"/>
    <cellStyle name="常规 4 4 9 2 3" xfId="24219" xr:uid="{00000000-0005-0000-0000-0000C5450000}"/>
    <cellStyle name="常规 4 4 9 3" xfId="24220" xr:uid="{00000000-0005-0000-0000-0000C6450000}"/>
    <cellStyle name="常规 4 4 9 4" xfId="24221" xr:uid="{00000000-0005-0000-0000-0000C7450000}"/>
    <cellStyle name="常规 4 4 9 5" xfId="24222" xr:uid="{00000000-0005-0000-0000-0000C8450000}"/>
    <cellStyle name="常规 4 40" xfId="24223" xr:uid="{00000000-0005-0000-0000-0000C9450000}"/>
    <cellStyle name="常规 4 40 2" xfId="24224" xr:uid="{00000000-0005-0000-0000-0000CA450000}"/>
    <cellStyle name="常规 4 40 2 2" xfId="24225" xr:uid="{00000000-0005-0000-0000-0000CB450000}"/>
    <cellStyle name="常规 4 40 2 3" xfId="24226" xr:uid="{00000000-0005-0000-0000-0000CC450000}"/>
    <cellStyle name="常规 4 40 3" xfId="24227" xr:uid="{00000000-0005-0000-0000-0000CD450000}"/>
    <cellStyle name="常规 4 40 4" xfId="24228" xr:uid="{00000000-0005-0000-0000-0000CE450000}"/>
    <cellStyle name="常规 4 40 5" xfId="24229" xr:uid="{00000000-0005-0000-0000-0000CF450000}"/>
    <cellStyle name="常规 4 41" xfId="24230" xr:uid="{00000000-0005-0000-0000-0000D0450000}"/>
    <cellStyle name="常规 4 41 2" xfId="24231" xr:uid="{00000000-0005-0000-0000-0000D1450000}"/>
    <cellStyle name="常规 4 41 2 2" xfId="24232" xr:uid="{00000000-0005-0000-0000-0000D2450000}"/>
    <cellStyle name="常规 4 41 2 3" xfId="24233" xr:uid="{00000000-0005-0000-0000-0000D3450000}"/>
    <cellStyle name="常规 4 41 3" xfId="24234" xr:uid="{00000000-0005-0000-0000-0000D4450000}"/>
    <cellStyle name="常规 4 41 4" xfId="24235" xr:uid="{00000000-0005-0000-0000-0000D5450000}"/>
    <cellStyle name="常规 4 41 5" xfId="24236" xr:uid="{00000000-0005-0000-0000-0000D6450000}"/>
    <cellStyle name="常规 4 42" xfId="24237" xr:uid="{00000000-0005-0000-0000-0000D7450000}"/>
    <cellStyle name="常规 4 42 2" xfId="24238" xr:uid="{00000000-0005-0000-0000-0000D8450000}"/>
    <cellStyle name="常规 4 42 2 2" xfId="24239" xr:uid="{00000000-0005-0000-0000-0000D9450000}"/>
    <cellStyle name="常规 4 42 2 3" xfId="24240" xr:uid="{00000000-0005-0000-0000-0000DA450000}"/>
    <cellStyle name="常规 4 42 3" xfId="24241" xr:uid="{00000000-0005-0000-0000-0000DB450000}"/>
    <cellStyle name="常规 4 42 4" xfId="24242" xr:uid="{00000000-0005-0000-0000-0000DC450000}"/>
    <cellStyle name="常规 4 42 5" xfId="24243" xr:uid="{00000000-0005-0000-0000-0000DD450000}"/>
    <cellStyle name="常规 4 43" xfId="24244" xr:uid="{00000000-0005-0000-0000-0000DE450000}"/>
    <cellStyle name="常规 4 43 2" xfId="24245" xr:uid="{00000000-0005-0000-0000-0000DF450000}"/>
    <cellStyle name="常规 4 43 2 2" xfId="24246" xr:uid="{00000000-0005-0000-0000-0000E0450000}"/>
    <cellStyle name="常规 4 43 2 3" xfId="24247" xr:uid="{00000000-0005-0000-0000-0000E1450000}"/>
    <cellStyle name="常规 4 43 3" xfId="24248" xr:uid="{00000000-0005-0000-0000-0000E2450000}"/>
    <cellStyle name="常规 4 43 4" xfId="24249" xr:uid="{00000000-0005-0000-0000-0000E3450000}"/>
    <cellStyle name="常规 4 43 5" xfId="24250" xr:uid="{00000000-0005-0000-0000-0000E4450000}"/>
    <cellStyle name="常规 4 44" xfId="24251" xr:uid="{00000000-0005-0000-0000-0000E5450000}"/>
    <cellStyle name="常规 4 44 2" xfId="24252" xr:uid="{00000000-0005-0000-0000-0000E6450000}"/>
    <cellStyle name="常规 4 44 2 2" xfId="24253" xr:uid="{00000000-0005-0000-0000-0000E7450000}"/>
    <cellStyle name="常规 4 44 2 3" xfId="24254" xr:uid="{00000000-0005-0000-0000-0000E8450000}"/>
    <cellStyle name="常规 4 44 3" xfId="24255" xr:uid="{00000000-0005-0000-0000-0000E9450000}"/>
    <cellStyle name="常规 4 44 4" xfId="24256" xr:uid="{00000000-0005-0000-0000-0000EA450000}"/>
    <cellStyle name="常规 4 44 5" xfId="24257" xr:uid="{00000000-0005-0000-0000-0000EB450000}"/>
    <cellStyle name="常规 4 45" xfId="24258" xr:uid="{00000000-0005-0000-0000-0000EC450000}"/>
    <cellStyle name="常规 4 45 2" xfId="24259" xr:uid="{00000000-0005-0000-0000-0000ED450000}"/>
    <cellStyle name="常规 4 45 2 2" xfId="24260" xr:uid="{00000000-0005-0000-0000-0000EE450000}"/>
    <cellStyle name="常规 4 45 2 3" xfId="24261" xr:uid="{00000000-0005-0000-0000-0000EF450000}"/>
    <cellStyle name="常规 4 45 3" xfId="24262" xr:uid="{00000000-0005-0000-0000-0000F0450000}"/>
    <cellStyle name="常规 4 45 4" xfId="24263" xr:uid="{00000000-0005-0000-0000-0000F1450000}"/>
    <cellStyle name="常规 4 45 5" xfId="24264" xr:uid="{00000000-0005-0000-0000-0000F2450000}"/>
    <cellStyle name="常规 4 46" xfId="24265" xr:uid="{00000000-0005-0000-0000-0000F3450000}"/>
    <cellStyle name="常规 4 46 2" xfId="24266" xr:uid="{00000000-0005-0000-0000-0000F4450000}"/>
    <cellStyle name="常规 4 46 2 2" xfId="24267" xr:uid="{00000000-0005-0000-0000-0000F5450000}"/>
    <cellStyle name="常规 4 46 2 3" xfId="24268" xr:uid="{00000000-0005-0000-0000-0000F6450000}"/>
    <cellStyle name="常规 4 46 3" xfId="24269" xr:uid="{00000000-0005-0000-0000-0000F7450000}"/>
    <cellStyle name="常规 4 46 4" xfId="24270" xr:uid="{00000000-0005-0000-0000-0000F8450000}"/>
    <cellStyle name="常规 4 46 5" xfId="24271" xr:uid="{00000000-0005-0000-0000-0000F9450000}"/>
    <cellStyle name="常规 4 47" xfId="24272" xr:uid="{00000000-0005-0000-0000-0000FA450000}"/>
    <cellStyle name="常规 4 47 2" xfId="24273" xr:uid="{00000000-0005-0000-0000-0000FB450000}"/>
    <cellStyle name="常规 4 47 2 2" xfId="24274" xr:uid="{00000000-0005-0000-0000-0000FC450000}"/>
    <cellStyle name="常规 4 47 2 3" xfId="24275" xr:uid="{00000000-0005-0000-0000-0000FD450000}"/>
    <cellStyle name="常规 4 47 3" xfId="24276" xr:uid="{00000000-0005-0000-0000-0000FE450000}"/>
    <cellStyle name="常规 4 47 4" xfId="24277" xr:uid="{00000000-0005-0000-0000-0000FF450000}"/>
    <cellStyle name="常规 4 47 5" xfId="24278" xr:uid="{00000000-0005-0000-0000-000000460000}"/>
    <cellStyle name="常规 4 48" xfId="24279" xr:uid="{00000000-0005-0000-0000-000001460000}"/>
    <cellStyle name="常规 4 48 2" xfId="24280" xr:uid="{00000000-0005-0000-0000-000002460000}"/>
    <cellStyle name="常规 4 48 2 2" xfId="24281" xr:uid="{00000000-0005-0000-0000-000003460000}"/>
    <cellStyle name="常规 4 48 2 3" xfId="24282" xr:uid="{00000000-0005-0000-0000-000004460000}"/>
    <cellStyle name="常规 4 48 3" xfId="24283" xr:uid="{00000000-0005-0000-0000-000005460000}"/>
    <cellStyle name="常规 4 48 4" xfId="24284" xr:uid="{00000000-0005-0000-0000-000006460000}"/>
    <cellStyle name="常规 4 48 5" xfId="24285" xr:uid="{00000000-0005-0000-0000-000007460000}"/>
    <cellStyle name="常规 4 49" xfId="24286" xr:uid="{00000000-0005-0000-0000-000008460000}"/>
    <cellStyle name="常规 4 49 2" xfId="24287" xr:uid="{00000000-0005-0000-0000-000009460000}"/>
    <cellStyle name="常规 4 49 2 2" xfId="24288" xr:uid="{00000000-0005-0000-0000-00000A460000}"/>
    <cellStyle name="常规 4 49 2 3" xfId="24289" xr:uid="{00000000-0005-0000-0000-00000B460000}"/>
    <cellStyle name="常规 4 49 3" xfId="24290" xr:uid="{00000000-0005-0000-0000-00000C460000}"/>
    <cellStyle name="常规 4 49 4" xfId="24291" xr:uid="{00000000-0005-0000-0000-00000D460000}"/>
    <cellStyle name="常规 4 49 5" xfId="24292" xr:uid="{00000000-0005-0000-0000-00000E460000}"/>
    <cellStyle name="常规 4 5" xfId="155" xr:uid="{00000000-0005-0000-0000-00000F460000}"/>
    <cellStyle name="常规 4 5 10" xfId="24293" xr:uid="{00000000-0005-0000-0000-000010460000}"/>
    <cellStyle name="常规 4 5 10 2" xfId="24294" xr:uid="{00000000-0005-0000-0000-000011460000}"/>
    <cellStyle name="常规 4 5 10 2 2" xfId="24295" xr:uid="{00000000-0005-0000-0000-000012460000}"/>
    <cellStyle name="常规 4 5 10 2 3" xfId="24296" xr:uid="{00000000-0005-0000-0000-000013460000}"/>
    <cellStyle name="常规 4 5 10 3" xfId="24297" xr:uid="{00000000-0005-0000-0000-000014460000}"/>
    <cellStyle name="常规 4 5 10 4" xfId="24298" xr:uid="{00000000-0005-0000-0000-000015460000}"/>
    <cellStyle name="常规 4 5 10 5" xfId="24299" xr:uid="{00000000-0005-0000-0000-000016460000}"/>
    <cellStyle name="常规 4 5 11" xfId="24300" xr:uid="{00000000-0005-0000-0000-000017460000}"/>
    <cellStyle name="常规 4 5 11 2" xfId="24301" xr:uid="{00000000-0005-0000-0000-000018460000}"/>
    <cellStyle name="常规 4 5 11 3" xfId="24302" xr:uid="{00000000-0005-0000-0000-000019460000}"/>
    <cellStyle name="常规 4 5 11 4" xfId="24303" xr:uid="{00000000-0005-0000-0000-00001A460000}"/>
    <cellStyle name="常规 4 5 12" xfId="24304" xr:uid="{00000000-0005-0000-0000-00001B460000}"/>
    <cellStyle name="常规 4 5 13" xfId="24305" xr:uid="{00000000-0005-0000-0000-00001C460000}"/>
    <cellStyle name="常规 4 5 14" xfId="24306" xr:uid="{00000000-0005-0000-0000-00001D460000}"/>
    <cellStyle name="常规 4 5 15" xfId="27473" xr:uid="{00000000-0005-0000-0000-00001E460000}"/>
    <cellStyle name="常规 4 5 2" xfId="407" xr:uid="{00000000-0005-0000-0000-00001F460000}"/>
    <cellStyle name="常规 4 5 2 2" xfId="4370" xr:uid="{00000000-0005-0000-0000-000020460000}"/>
    <cellStyle name="常规 4 5 2 2 2" xfId="4371" xr:uid="{00000000-0005-0000-0000-000021460000}"/>
    <cellStyle name="常规 4 5 2 2 2 2" xfId="4372" xr:uid="{00000000-0005-0000-0000-000022460000}"/>
    <cellStyle name="常规 4 5 2 2 2 3" xfId="4373" xr:uid="{00000000-0005-0000-0000-000023460000}"/>
    <cellStyle name="常规 4 5 2 2 2 3 2" xfId="12215" xr:uid="{00000000-0005-0000-0000-000024460000}"/>
    <cellStyle name="常规 4 5 2 2 2 4" xfId="12214" xr:uid="{00000000-0005-0000-0000-000025460000}"/>
    <cellStyle name="常规 4 5 2 2 3" xfId="4374" xr:uid="{00000000-0005-0000-0000-000026460000}"/>
    <cellStyle name="常规 4 5 2 2 4" xfId="4375" xr:uid="{00000000-0005-0000-0000-000027460000}"/>
    <cellStyle name="常规 4 5 2 2 4 2" xfId="12216" xr:uid="{00000000-0005-0000-0000-000028460000}"/>
    <cellStyle name="常规 4 5 2 2 5" xfId="12213" xr:uid="{00000000-0005-0000-0000-000029460000}"/>
    <cellStyle name="常规 4 5 2 2 6" xfId="28286" xr:uid="{00000000-0005-0000-0000-00002A460000}"/>
    <cellStyle name="常规 4 5 2 3" xfId="4376" xr:uid="{00000000-0005-0000-0000-00002B460000}"/>
    <cellStyle name="常规 4 5 2 3 2" xfId="4377" xr:uid="{00000000-0005-0000-0000-00002C460000}"/>
    <cellStyle name="常规 4 5 2 3 3" xfId="4378" xr:uid="{00000000-0005-0000-0000-00002D460000}"/>
    <cellStyle name="常规 4 5 2 3 3 2" xfId="12218" xr:uid="{00000000-0005-0000-0000-00002E460000}"/>
    <cellStyle name="常规 4 5 2 3 4" xfId="12217" xr:uid="{00000000-0005-0000-0000-00002F460000}"/>
    <cellStyle name="常规 4 5 2 4" xfId="4379" xr:uid="{00000000-0005-0000-0000-000030460000}"/>
    <cellStyle name="常规 4 5 2 4 2" xfId="4380" xr:uid="{00000000-0005-0000-0000-000031460000}"/>
    <cellStyle name="常规 4 5 2 4 3" xfId="4381" xr:uid="{00000000-0005-0000-0000-000032460000}"/>
    <cellStyle name="常规 4 5 2 4 3 2" xfId="12220" xr:uid="{00000000-0005-0000-0000-000033460000}"/>
    <cellStyle name="常规 4 5 2 4 4" xfId="12219" xr:uid="{00000000-0005-0000-0000-000034460000}"/>
    <cellStyle name="常规 4 5 2 5" xfId="4382" xr:uid="{00000000-0005-0000-0000-000035460000}"/>
    <cellStyle name="常规 4 5 2 6" xfId="28285" xr:uid="{00000000-0005-0000-0000-000036460000}"/>
    <cellStyle name="常规 4 5 3" xfId="330" xr:uid="{00000000-0005-0000-0000-000037460000}"/>
    <cellStyle name="常规 4 5 3 2" xfId="4383" xr:uid="{00000000-0005-0000-0000-000038460000}"/>
    <cellStyle name="常规 4 5 3 2 2" xfId="4384" xr:uid="{00000000-0005-0000-0000-000039460000}"/>
    <cellStyle name="常规 4 5 3 2 3" xfId="4385" xr:uid="{00000000-0005-0000-0000-00003A460000}"/>
    <cellStyle name="常规 4 5 3 2 3 2" xfId="12222" xr:uid="{00000000-0005-0000-0000-00003B460000}"/>
    <cellStyle name="常规 4 5 3 2 4" xfId="12221" xr:uid="{00000000-0005-0000-0000-00003C460000}"/>
    <cellStyle name="常规 4 5 3 3" xfId="4386" xr:uid="{00000000-0005-0000-0000-00003D460000}"/>
    <cellStyle name="常规 4 5 3 4" xfId="4387" xr:uid="{00000000-0005-0000-0000-00003E460000}"/>
    <cellStyle name="常规 4 5 3 4 2" xfId="12223" xr:uid="{00000000-0005-0000-0000-00003F460000}"/>
    <cellStyle name="常规 4 5 3 5" xfId="9597" xr:uid="{00000000-0005-0000-0000-000040460000}"/>
    <cellStyle name="常规 4 5 3 6" xfId="28287" xr:uid="{00000000-0005-0000-0000-000041460000}"/>
    <cellStyle name="常规 4 5 4" xfId="571" xr:uid="{00000000-0005-0000-0000-000042460000}"/>
    <cellStyle name="常规 4 5 4 2" xfId="4388" xr:uid="{00000000-0005-0000-0000-000043460000}"/>
    <cellStyle name="常规 4 5 4 2 2" xfId="24307" xr:uid="{00000000-0005-0000-0000-000044460000}"/>
    <cellStyle name="常规 4 5 4 2 3" xfId="24308" xr:uid="{00000000-0005-0000-0000-000045460000}"/>
    <cellStyle name="常规 4 5 4 3" xfId="4389" xr:uid="{00000000-0005-0000-0000-000046460000}"/>
    <cellStyle name="常规 4 5 4 3 2" xfId="12224" xr:uid="{00000000-0005-0000-0000-000047460000}"/>
    <cellStyle name="常规 4 5 4 4" xfId="24309" xr:uid="{00000000-0005-0000-0000-000048460000}"/>
    <cellStyle name="常规 4 5 4 5" xfId="24310" xr:uid="{00000000-0005-0000-0000-000049460000}"/>
    <cellStyle name="常规 4 5 5" xfId="4390" xr:uid="{00000000-0005-0000-0000-00004A460000}"/>
    <cellStyle name="常规 4 5 5 2" xfId="4391" xr:uid="{00000000-0005-0000-0000-00004B460000}"/>
    <cellStyle name="常规 4 5 5 2 2" xfId="24311" xr:uid="{00000000-0005-0000-0000-00004C460000}"/>
    <cellStyle name="常规 4 5 5 2 3" xfId="24312" xr:uid="{00000000-0005-0000-0000-00004D460000}"/>
    <cellStyle name="常规 4 5 5 3" xfId="4392" xr:uid="{00000000-0005-0000-0000-00004E460000}"/>
    <cellStyle name="常规 4 5 5 3 2" xfId="12226" xr:uid="{00000000-0005-0000-0000-00004F460000}"/>
    <cellStyle name="常规 4 5 5 4" xfId="12225" xr:uid="{00000000-0005-0000-0000-000050460000}"/>
    <cellStyle name="常规 4 5 5 5" xfId="24313" xr:uid="{00000000-0005-0000-0000-000051460000}"/>
    <cellStyle name="常规 4 5 6" xfId="4393" xr:uid="{00000000-0005-0000-0000-000052460000}"/>
    <cellStyle name="常规 4 5 6 2" xfId="24314" xr:uid="{00000000-0005-0000-0000-000053460000}"/>
    <cellStyle name="常规 4 5 6 2 2" xfId="24315" xr:uid="{00000000-0005-0000-0000-000054460000}"/>
    <cellStyle name="常规 4 5 6 2 3" xfId="24316" xr:uid="{00000000-0005-0000-0000-000055460000}"/>
    <cellStyle name="常规 4 5 6 3" xfId="24317" xr:uid="{00000000-0005-0000-0000-000056460000}"/>
    <cellStyle name="常规 4 5 6 4" xfId="24318" xr:uid="{00000000-0005-0000-0000-000057460000}"/>
    <cellStyle name="常规 4 5 6 5" xfId="24319" xr:uid="{00000000-0005-0000-0000-000058460000}"/>
    <cellStyle name="常规 4 5 7" xfId="24320" xr:uid="{00000000-0005-0000-0000-000059460000}"/>
    <cellStyle name="常规 4 5 7 2" xfId="24321" xr:uid="{00000000-0005-0000-0000-00005A460000}"/>
    <cellStyle name="常规 4 5 7 2 2" xfId="24322" xr:uid="{00000000-0005-0000-0000-00005B460000}"/>
    <cellStyle name="常规 4 5 7 2 3" xfId="24323" xr:uid="{00000000-0005-0000-0000-00005C460000}"/>
    <cellStyle name="常规 4 5 7 3" xfId="24324" xr:uid="{00000000-0005-0000-0000-00005D460000}"/>
    <cellStyle name="常规 4 5 7 4" xfId="24325" xr:uid="{00000000-0005-0000-0000-00005E460000}"/>
    <cellStyle name="常规 4 5 7 5" xfId="24326" xr:uid="{00000000-0005-0000-0000-00005F460000}"/>
    <cellStyle name="常规 4 5 8" xfId="24327" xr:uid="{00000000-0005-0000-0000-000060460000}"/>
    <cellStyle name="常规 4 5 8 2" xfId="24328" xr:uid="{00000000-0005-0000-0000-000061460000}"/>
    <cellStyle name="常规 4 5 8 2 2" xfId="24329" xr:uid="{00000000-0005-0000-0000-000062460000}"/>
    <cellStyle name="常规 4 5 8 2 3" xfId="24330" xr:uid="{00000000-0005-0000-0000-000063460000}"/>
    <cellStyle name="常规 4 5 8 3" xfId="24331" xr:uid="{00000000-0005-0000-0000-000064460000}"/>
    <cellStyle name="常规 4 5 8 4" xfId="24332" xr:uid="{00000000-0005-0000-0000-000065460000}"/>
    <cellStyle name="常规 4 5 8 5" xfId="24333" xr:uid="{00000000-0005-0000-0000-000066460000}"/>
    <cellStyle name="常规 4 5 9" xfId="24334" xr:uid="{00000000-0005-0000-0000-000067460000}"/>
    <cellStyle name="常规 4 5 9 2" xfId="24335" xr:uid="{00000000-0005-0000-0000-000068460000}"/>
    <cellStyle name="常规 4 5 9 2 2" xfId="24336" xr:uid="{00000000-0005-0000-0000-000069460000}"/>
    <cellStyle name="常规 4 5 9 2 3" xfId="24337" xr:uid="{00000000-0005-0000-0000-00006A460000}"/>
    <cellStyle name="常规 4 5 9 3" xfId="24338" xr:uid="{00000000-0005-0000-0000-00006B460000}"/>
    <cellStyle name="常规 4 5 9 4" xfId="24339" xr:uid="{00000000-0005-0000-0000-00006C460000}"/>
    <cellStyle name="常规 4 5 9 5" xfId="24340" xr:uid="{00000000-0005-0000-0000-00006D460000}"/>
    <cellStyle name="常规 4 50" xfId="24341" xr:uid="{00000000-0005-0000-0000-00006E460000}"/>
    <cellStyle name="常规 4 50 2" xfId="24342" xr:uid="{00000000-0005-0000-0000-00006F460000}"/>
    <cellStyle name="常规 4 50 2 2" xfId="24343" xr:uid="{00000000-0005-0000-0000-000070460000}"/>
    <cellStyle name="常规 4 50 2 3" xfId="24344" xr:uid="{00000000-0005-0000-0000-000071460000}"/>
    <cellStyle name="常规 4 50 3" xfId="24345" xr:uid="{00000000-0005-0000-0000-000072460000}"/>
    <cellStyle name="常规 4 50 4" xfId="24346" xr:uid="{00000000-0005-0000-0000-000073460000}"/>
    <cellStyle name="常规 4 50 5" xfId="24347" xr:uid="{00000000-0005-0000-0000-000074460000}"/>
    <cellStyle name="常规 4 51" xfId="24348" xr:uid="{00000000-0005-0000-0000-000075460000}"/>
    <cellStyle name="常规 4 51 2" xfId="24349" xr:uid="{00000000-0005-0000-0000-000076460000}"/>
    <cellStyle name="常规 4 51 2 2" xfId="24350" xr:uid="{00000000-0005-0000-0000-000077460000}"/>
    <cellStyle name="常规 4 51 2 3" xfId="24351" xr:uid="{00000000-0005-0000-0000-000078460000}"/>
    <cellStyle name="常规 4 51 3" xfId="24352" xr:uid="{00000000-0005-0000-0000-000079460000}"/>
    <cellStyle name="常规 4 51 4" xfId="24353" xr:uid="{00000000-0005-0000-0000-00007A460000}"/>
    <cellStyle name="常规 4 51 5" xfId="24354" xr:uid="{00000000-0005-0000-0000-00007B460000}"/>
    <cellStyle name="常规 4 52" xfId="24355" xr:uid="{00000000-0005-0000-0000-00007C460000}"/>
    <cellStyle name="常规 4 52 2" xfId="24356" xr:uid="{00000000-0005-0000-0000-00007D460000}"/>
    <cellStyle name="常规 4 52 2 2" xfId="24357" xr:uid="{00000000-0005-0000-0000-00007E460000}"/>
    <cellStyle name="常规 4 52 2 3" xfId="24358" xr:uid="{00000000-0005-0000-0000-00007F460000}"/>
    <cellStyle name="常规 4 52 3" xfId="24359" xr:uid="{00000000-0005-0000-0000-000080460000}"/>
    <cellStyle name="常规 4 52 4" xfId="24360" xr:uid="{00000000-0005-0000-0000-000081460000}"/>
    <cellStyle name="常规 4 52 5" xfId="24361" xr:uid="{00000000-0005-0000-0000-000082460000}"/>
    <cellStyle name="常规 4 53" xfId="24362" xr:uid="{00000000-0005-0000-0000-000083460000}"/>
    <cellStyle name="常规 4 53 2" xfId="24363" xr:uid="{00000000-0005-0000-0000-000084460000}"/>
    <cellStyle name="常规 4 53 2 2" xfId="24364" xr:uid="{00000000-0005-0000-0000-000085460000}"/>
    <cellStyle name="常规 4 53 2 3" xfId="24365" xr:uid="{00000000-0005-0000-0000-000086460000}"/>
    <cellStyle name="常规 4 53 3" xfId="24366" xr:uid="{00000000-0005-0000-0000-000087460000}"/>
    <cellStyle name="常规 4 53 4" xfId="24367" xr:uid="{00000000-0005-0000-0000-000088460000}"/>
    <cellStyle name="常规 4 53 5" xfId="24368" xr:uid="{00000000-0005-0000-0000-000089460000}"/>
    <cellStyle name="常规 4 54" xfId="24369" xr:uid="{00000000-0005-0000-0000-00008A460000}"/>
    <cellStyle name="常规 4 54 2" xfId="24370" xr:uid="{00000000-0005-0000-0000-00008B460000}"/>
    <cellStyle name="常规 4 54 2 2" xfId="24371" xr:uid="{00000000-0005-0000-0000-00008C460000}"/>
    <cellStyle name="常规 4 54 2 3" xfId="24372" xr:uid="{00000000-0005-0000-0000-00008D460000}"/>
    <cellStyle name="常规 4 54 3" xfId="24373" xr:uid="{00000000-0005-0000-0000-00008E460000}"/>
    <cellStyle name="常规 4 54 4" xfId="24374" xr:uid="{00000000-0005-0000-0000-00008F460000}"/>
    <cellStyle name="常规 4 54 5" xfId="24375" xr:uid="{00000000-0005-0000-0000-000090460000}"/>
    <cellStyle name="常规 4 55" xfId="24376" xr:uid="{00000000-0005-0000-0000-000091460000}"/>
    <cellStyle name="常规 4 55 2" xfId="24377" xr:uid="{00000000-0005-0000-0000-000092460000}"/>
    <cellStyle name="常规 4 55 2 2" xfId="24378" xr:uid="{00000000-0005-0000-0000-000093460000}"/>
    <cellStyle name="常规 4 55 2 3" xfId="24379" xr:uid="{00000000-0005-0000-0000-000094460000}"/>
    <cellStyle name="常规 4 55 3" xfId="24380" xr:uid="{00000000-0005-0000-0000-000095460000}"/>
    <cellStyle name="常规 4 55 4" xfId="24381" xr:uid="{00000000-0005-0000-0000-000096460000}"/>
    <cellStyle name="常规 4 55 5" xfId="24382" xr:uid="{00000000-0005-0000-0000-000097460000}"/>
    <cellStyle name="常规 4 56" xfId="24383" xr:uid="{00000000-0005-0000-0000-000098460000}"/>
    <cellStyle name="常规 4 56 2" xfId="24384" xr:uid="{00000000-0005-0000-0000-000099460000}"/>
    <cellStyle name="常规 4 56 2 2" xfId="24385" xr:uid="{00000000-0005-0000-0000-00009A460000}"/>
    <cellStyle name="常规 4 56 2 3" xfId="24386" xr:uid="{00000000-0005-0000-0000-00009B460000}"/>
    <cellStyle name="常规 4 56 3" xfId="24387" xr:uid="{00000000-0005-0000-0000-00009C460000}"/>
    <cellStyle name="常规 4 56 4" xfId="24388" xr:uid="{00000000-0005-0000-0000-00009D460000}"/>
    <cellStyle name="常规 4 56 5" xfId="24389" xr:uid="{00000000-0005-0000-0000-00009E460000}"/>
    <cellStyle name="常规 4 57" xfId="24390" xr:uid="{00000000-0005-0000-0000-00009F460000}"/>
    <cellStyle name="常规 4 57 2" xfId="24391" xr:uid="{00000000-0005-0000-0000-0000A0460000}"/>
    <cellStyle name="常规 4 57 2 2" xfId="24392" xr:uid="{00000000-0005-0000-0000-0000A1460000}"/>
    <cellStyle name="常规 4 57 2 3" xfId="24393" xr:uid="{00000000-0005-0000-0000-0000A2460000}"/>
    <cellStyle name="常规 4 57 3" xfId="24394" xr:uid="{00000000-0005-0000-0000-0000A3460000}"/>
    <cellStyle name="常规 4 57 4" xfId="24395" xr:uid="{00000000-0005-0000-0000-0000A4460000}"/>
    <cellStyle name="常规 4 57 5" xfId="24396" xr:uid="{00000000-0005-0000-0000-0000A5460000}"/>
    <cellStyle name="常规 4 58" xfId="24397" xr:uid="{00000000-0005-0000-0000-0000A6460000}"/>
    <cellStyle name="常规 4 58 2" xfId="24398" xr:uid="{00000000-0005-0000-0000-0000A7460000}"/>
    <cellStyle name="常规 4 58 2 2" xfId="24399" xr:uid="{00000000-0005-0000-0000-0000A8460000}"/>
    <cellStyle name="常规 4 58 2 3" xfId="24400" xr:uid="{00000000-0005-0000-0000-0000A9460000}"/>
    <cellStyle name="常规 4 58 3" xfId="24401" xr:uid="{00000000-0005-0000-0000-0000AA460000}"/>
    <cellStyle name="常规 4 58 4" xfId="24402" xr:uid="{00000000-0005-0000-0000-0000AB460000}"/>
    <cellStyle name="常规 4 58 5" xfId="24403" xr:uid="{00000000-0005-0000-0000-0000AC460000}"/>
    <cellStyle name="常规 4 59" xfId="24404" xr:uid="{00000000-0005-0000-0000-0000AD460000}"/>
    <cellStyle name="常规 4 59 2" xfId="24405" xr:uid="{00000000-0005-0000-0000-0000AE460000}"/>
    <cellStyle name="常规 4 59 2 2" xfId="24406" xr:uid="{00000000-0005-0000-0000-0000AF460000}"/>
    <cellStyle name="常规 4 59 2 3" xfId="24407" xr:uid="{00000000-0005-0000-0000-0000B0460000}"/>
    <cellStyle name="常规 4 59 3" xfId="24408" xr:uid="{00000000-0005-0000-0000-0000B1460000}"/>
    <cellStyle name="常规 4 59 4" xfId="24409" xr:uid="{00000000-0005-0000-0000-0000B2460000}"/>
    <cellStyle name="常规 4 59 5" xfId="24410" xr:uid="{00000000-0005-0000-0000-0000B3460000}"/>
    <cellStyle name="常规 4 6" xfId="4394" xr:uid="{00000000-0005-0000-0000-0000B4460000}"/>
    <cellStyle name="常规 4 6 2" xfId="24411" xr:uid="{00000000-0005-0000-0000-0000B5460000}"/>
    <cellStyle name="常规 4 6 2 2" xfId="24412" xr:uid="{00000000-0005-0000-0000-0000B6460000}"/>
    <cellStyle name="常规 4 6 2 3" xfId="24413" xr:uid="{00000000-0005-0000-0000-0000B7460000}"/>
    <cellStyle name="常规 4 6 3" xfId="24414" xr:uid="{00000000-0005-0000-0000-0000B8460000}"/>
    <cellStyle name="常规 4 6 4" xfId="24415" xr:uid="{00000000-0005-0000-0000-0000B9460000}"/>
    <cellStyle name="常规 4 6 5" xfId="24416" xr:uid="{00000000-0005-0000-0000-0000BA460000}"/>
    <cellStyle name="常规 4 6 6" xfId="27474" xr:uid="{00000000-0005-0000-0000-0000BB460000}"/>
    <cellStyle name="常规 4 60" xfId="24417" xr:uid="{00000000-0005-0000-0000-0000BC460000}"/>
    <cellStyle name="常规 4 60 2" xfId="24418" xr:uid="{00000000-0005-0000-0000-0000BD460000}"/>
    <cellStyle name="常规 4 60 2 2" xfId="24419" xr:uid="{00000000-0005-0000-0000-0000BE460000}"/>
    <cellStyle name="常规 4 60 2 3" xfId="24420" xr:uid="{00000000-0005-0000-0000-0000BF460000}"/>
    <cellStyle name="常规 4 60 3" xfId="24421" xr:uid="{00000000-0005-0000-0000-0000C0460000}"/>
    <cellStyle name="常规 4 60 4" xfId="24422" xr:uid="{00000000-0005-0000-0000-0000C1460000}"/>
    <cellStyle name="常规 4 60 5" xfId="24423" xr:uid="{00000000-0005-0000-0000-0000C2460000}"/>
    <cellStyle name="常规 4 61" xfId="24424" xr:uid="{00000000-0005-0000-0000-0000C3460000}"/>
    <cellStyle name="常规 4 61 2" xfId="24425" xr:uid="{00000000-0005-0000-0000-0000C4460000}"/>
    <cellStyle name="常规 4 61 2 2" xfId="24426" xr:uid="{00000000-0005-0000-0000-0000C5460000}"/>
    <cellStyle name="常规 4 61 2 3" xfId="24427" xr:uid="{00000000-0005-0000-0000-0000C6460000}"/>
    <cellStyle name="常规 4 61 3" xfId="24428" xr:uid="{00000000-0005-0000-0000-0000C7460000}"/>
    <cellStyle name="常规 4 61 4" xfId="24429" xr:uid="{00000000-0005-0000-0000-0000C8460000}"/>
    <cellStyle name="常规 4 61 5" xfId="24430" xr:uid="{00000000-0005-0000-0000-0000C9460000}"/>
    <cellStyle name="常规 4 62" xfId="24431" xr:uid="{00000000-0005-0000-0000-0000CA460000}"/>
    <cellStyle name="常规 4 62 2" xfId="24432" xr:uid="{00000000-0005-0000-0000-0000CB460000}"/>
    <cellStyle name="常规 4 62 2 2" xfId="24433" xr:uid="{00000000-0005-0000-0000-0000CC460000}"/>
    <cellStyle name="常规 4 62 2 3" xfId="24434" xr:uid="{00000000-0005-0000-0000-0000CD460000}"/>
    <cellStyle name="常规 4 62 3" xfId="24435" xr:uid="{00000000-0005-0000-0000-0000CE460000}"/>
    <cellStyle name="常规 4 62 4" xfId="24436" xr:uid="{00000000-0005-0000-0000-0000CF460000}"/>
    <cellStyle name="常规 4 62 5" xfId="24437" xr:uid="{00000000-0005-0000-0000-0000D0460000}"/>
    <cellStyle name="常规 4 63" xfId="24438" xr:uid="{00000000-0005-0000-0000-0000D1460000}"/>
    <cellStyle name="常规 4 63 2" xfId="24439" xr:uid="{00000000-0005-0000-0000-0000D2460000}"/>
    <cellStyle name="常规 4 63 2 2" xfId="24440" xr:uid="{00000000-0005-0000-0000-0000D3460000}"/>
    <cellStyle name="常规 4 63 2 3" xfId="24441" xr:uid="{00000000-0005-0000-0000-0000D4460000}"/>
    <cellStyle name="常规 4 63 3" xfId="24442" xr:uid="{00000000-0005-0000-0000-0000D5460000}"/>
    <cellStyle name="常规 4 63 4" xfId="24443" xr:uid="{00000000-0005-0000-0000-0000D6460000}"/>
    <cellStyle name="常规 4 63 5" xfId="24444" xr:uid="{00000000-0005-0000-0000-0000D7460000}"/>
    <cellStyle name="常规 4 64" xfId="24445" xr:uid="{00000000-0005-0000-0000-0000D8460000}"/>
    <cellStyle name="常规 4 64 2" xfId="24446" xr:uid="{00000000-0005-0000-0000-0000D9460000}"/>
    <cellStyle name="常规 4 64 2 2" xfId="24447" xr:uid="{00000000-0005-0000-0000-0000DA460000}"/>
    <cellStyle name="常规 4 64 2 3" xfId="24448" xr:uid="{00000000-0005-0000-0000-0000DB460000}"/>
    <cellStyle name="常规 4 64 3" xfId="24449" xr:uid="{00000000-0005-0000-0000-0000DC460000}"/>
    <cellStyle name="常规 4 64 4" xfId="24450" xr:uid="{00000000-0005-0000-0000-0000DD460000}"/>
    <cellStyle name="常规 4 64 5" xfId="24451" xr:uid="{00000000-0005-0000-0000-0000DE460000}"/>
    <cellStyle name="常规 4 65" xfId="24452" xr:uid="{00000000-0005-0000-0000-0000DF460000}"/>
    <cellStyle name="常规 4 65 2" xfId="24453" xr:uid="{00000000-0005-0000-0000-0000E0460000}"/>
    <cellStyle name="常规 4 65 3" xfId="24454" xr:uid="{00000000-0005-0000-0000-0000E1460000}"/>
    <cellStyle name="常规 4 65 4" xfId="24455" xr:uid="{00000000-0005-0000-0000-0000E2460000}"/>
    <cellStyle name="常规 4 66" xfId="24456" xr:uid="{00000000-0005-0000-0000-0000E3460000}"/>
    <cellStyle name="常规 4 66 2" xfId="24457" xr:uid="{00000000-0005-0000-0000-0000E4460000}"/>
    <cellStyle name="常规 4 66 3" xfId="24458" xr:uid="{00000000-0005-0000-0000-0000E5460000}"/>
    <cellStyle name="常规 4 67" xfId="24459" xr:uid="{00000000-0005-0000-0000-0000E6460000}"/>
    <cellStyle name="常规 4 68" xfId="24460" xr:uid="{00000000-0005-0000-0000-0000E7460000}"/>
    <cellStyle name="常规 4 68 2" xfId="24461" xr:uid="{00000000-0005-0000-0000-0000E8460000}"/>
    <cellStyle name="常规 4 69" xfId="24462" xr:uid="{00000000-0005-0000-0000-0000E9460000}"/>
    <cellStyle name="常规 4 7" xfId="4395" xr:uid="{00000000-0005-0000-0000-0000EA460000}"/>
    <cellStyle name="常规 4 7 2" xfId="4396" xr:uid="{00000000-0005-0000-0000-0000EB460000}"/>
    <cellStyle name="常规 4 7 2 2" xfId="4397" xr:uid="{00000000-0005-0000-0000-0000EC460000}"/>
    <cellStyle name="常规 4 7 2 2 2" xfId="4398" xr:uid="{00000000-0005-0000-0000-0000ED460000}"/>
    <cellStyle name="常规 4 7 2 2 3" xfId="4399" xr:uid="{00000000-0005-0000-0000-0000EE460000}"/>
    <cellStyle name="常规 4 7 2 2 3 2" xfId="12230" xr:uid="{00000000-0005-0000-0000-0000EF460000}"/>
    <cellStyle name="常规 4 7 2 2 4" xfId="12229" xr:uid="{00000000-0005-0000-0000-0000F0460000}"/>
    <cellStyle name="常规 4 7 2 3" xfId="4400" xr:uid="{00000000-0005-0000-0000-0000F1460000}"/>
    <cellStyle name="常规 4 7 2 4" xfId="4401" xr:uid="{00000000-0005-0000-0000-0000F2460000}"/>
    <cellStyle name="常规 4 7 2 4 2" xfId="12231" xr:uid="{00000000-0005-0000-0000-0000F3460000}"/>
    <cellStyle name="常规 4 7 2 5" xfId="12228" xr:uid="{00000000-0005-0000-0000-0000F4460000}"/>
    <cellStyle name="常规 4 7 2 6" xfId="28289" xr:uid="{00000000-0005-0000-0000-0000F5460000}"/>
    <cellStyle name="常规 4 7 3" xfId="4402" xr:uid="{00000000-0005-0000-0000-0000F6460000}"/>
    <cellStyle name="常规 4 7 3 2" xfId="4403" xr:uid="{00000000-0005-0000-0000-0000F7460000}"/>
    <cellStyle name="常规 4 7 3 3" xfId="4404" xr:uid="{00000000-0005-0000-0000-0000F8460000}"/>
    <cellStyle name="常规 4 7 3 3 2" xfId="12233" xr:uid="{00000000-0005-0000-0000-0000F9460000}"/>
    <cellStyle name="常规 4 7 3 4" xfId="12232" xr:uid="{00000000-0005-0000-0000-0000FA460000}"/>
    <cellStyle name="常规 4 7 4" xfId="4405" xr:uid="{00000000-0005-0000-0000-0000FB460000}"/>
    <cellStyle name="常规 4 7 4 2" xfId="4406" xr:uid="{00000000-0005-0000-0000-0000FC460000}"/>
    <cellStyle name="常规 4 7 4 3" xfId="4407" xr:uid="{00000000-0005-0000-0000-0000FD460000}"/>
    <cellStyle name="常规 4 7 4 3 2" xfId="12235" xr:uid="{00000000-0005-0000-0000-0000FE460000}"/>
    <cellStyle name="常规 4 7 4 4" xfId="12234" xr:uid="{00000000-0005-0000-0000-0000FF460000}"/>
    <cellStyle name="常规 4 7 5" xfId="4408" xr:uid="{00000000-0005-0000-0000-000000470000}"/>
    <cellStyle name="常规 4 7 6" xfId="12227" xr:uid="{00000000-0005-0000-0000-000001470000}"/>
    <cellStyle name="常规 4 7 7" xfId="27475" xr:uid="{00000000-0005-0000-0000-000002470000}"/>
    <cellStyle name="常规 4 7 8" xfId="28288" xr:uid="{00000000-0005-0000-0000-000003470000}"/>
    <cellStyle name="常规 4 70" xfId="24463" xr:uid="{00000000-0005-0000-0000-000004470000}"/>
    <cellStyle name="常规 4 8" xfId="4409" xr:uid="{00000000-0005-0000-0000-000005470000}"/>
    <cellStyle name="常规 4 8 2" xfId="4410" xr:uid="{00000000-0005-0000-0000-000006470000}"/>
    <cellStyle name="常规 4 8 2 2" xfId="4411" xr:uid="{00000000-0005-0000-0000-000007470000}"/>
    <cellStyle name="常规 4 8 2 3" xfId="4412" xr:uid="{00000000-0005-0000-0000-000008470000}"/>
    <cellStyle name="常规 4 8 2 3 2" xfId="12238" xr:uid="{00000000-0005-0000-0000-000009470000}"/>
    <cellStyle name="常规 4 8 2 4" xfId="12237" xr:uid="{00000000-0005-0000-0000-00000A470000}"/>
    <cellStyle name="常规 4 8 2 5" xfId="28291" xr:uid="{00000000-0005-0000-0000-00000B470000}"/>
    <cellStyle name="常规 4 8 3" xfId="4413" xr:uid="{00000000-0005-0000-0000-00000C470000}"/>
    <cellStyle name="常规 4 8 4" xfId="4414" xr:uid="{00000000-0005-0000-0000-00000D470000}"/>
    <cellStyle name="常规 4 8 4 2" xfId="12239" xr:uid="{00000000-0005-0000-0000-00000E470000}"/>
    <cellStyle name="常规 4 8 5" xfId="12236" xr:uid="{00000000-0005-0000-0000-00000F470000}"/>
    <cellStyle name="常规 4 8 6" xfId="28290" xr:uid="{00000000-0005-0000-0000-000010470000}"/>
    <cellStyle name="常规 4 9" xfId="4415" xr:uid="{00000000-0005-0000-0000-000011470000}"/>
    <cellStyle name="常规 4 9 2" xfId="4416" xr:uid="{00000000-0005-0000-0000-000012470000}"/>
    <cellStyle name="常规 4 9 2 2" xfId="24464" xr:uid="{00000000-0005-0000-0000-000013470000}"/>
    <cellStyle name="常规 4 9 2 3" xfId="24465" xr:uid="{00000000-0005-0000-0000-000014470000}"/>
    <cellStyle name="常规 4 9 3" xfId="4417" xr:uid="{00000000-0005-0000-0000-000015470000}"/>
    <cellStyle name="常规 4 9 3 2" xfId="12241" xr:uid="{00000000-0005-0000-0000-000016470000}"/>
    <cellStyle name="常规 4 9 4" xfId="12240" xr:uid="{00000000-0005-0000-0000-000017470000}"/>
    <cellStyle name="常规 4 9 5" xfId="24466" xr:uid="{00000000-0005-0000-0000-000018470000}"/>
    <cellStyle name="常规 4_！！省厅报表！！（后来变动1.8号定稿，表1，市本级减1亿，非税减400，凑整；表2动社保11.46进民生,增幅增加，其他支出再加2亿，,表8-栖霞基金支出编错,蓬莱、莱州，上年结余数错了，已修改）" xfId="24467" xr:uid="{00000000-0005-0000-0000-000019470000}"/>
    <cellStyle name="常规 40" xfId="24468" xr:uid="{00000000-0005-0000-0000-00001A470000}"/>
    <cellStyle name="常规 40 2" xfId="24469" xr:uid="{00000000-0005-0000-0000-00001B470000}"/>
    <cellStyle name="常规 40 2 2" xfId="24470" xr:uid="{00000000-0005-0000-0000-00001C470000}"/>
    <cellStyle name="常规 40 2 3" xfId="24471" xr:uid="{00000000-0005-0000-0000-00001D470000}"/>
    <cellStyle name="常规 40 3" xfId="24472" xr:uid="{00000000-0005-0000-0000-00001E470000}"/>
    <cellStyle name="常规 40 4" xfId="24473" xr:uid="{00000000-0005-0000-0000-00001F470000}"/>
    <cellStyle name="常规 40 5" xfId="24474" xr:uid="{00000000-0005-0000-0000-000020470000}"/>
    <cellStyle name="常规 40 6" xfId="27476" xr:uid="{00000000-0005-0000-0000-000021470000}"/>
    <cellStyle name="常规 41" xfId="24475" xr:uid="{00000000-0005-0000-0000-000022470000}"/>
    <cellStyle name="常规 41 2" xfId="24476" xr:uid="{00000000-0005-0000-0000-000023470000}"/>
    <cellStyle name="常规 41 2 2" xfId="24477" xr:uid="{00000000-0005-0000-0000-000024470000}"/>
    <cellStyle name="常规 41 2 3" xfId="24478" xr:uid="{00000000-0005-0000-0000-000025470000}"/>
    <cellStyle name="常规 41 3" xfId="24479" xr:uid="{00000000-0005-0000-0000-000026470000}"/>
    <cellStyle name="常规 41 4" xfId="24480" xr:uid="{00000000-0005-0000-0000-000027470000}"/>
    <cellStyle name="常规 41 5" xfId="24481" xr:uid="{00000000-0005-0000-0000-000028470000}"/>
    <cellStyle name="常规 42" xfId="24482" xr:uid="{00000000-0005-0000-0000-000029470000}"/>
    <cellStyle name="常规 42 2" xfId="24483" xr:uid="{00000000-0005-0000-0000-00002A470000}"/>
    <cellStyle name="常规 42 2 2" xfId="24484" xr:uid="{00000000-0005-0000-0000-00002B470000}"/>
    <cellStyle name="常规 42 2 3" xfId="24485" xr:uid="{00000000-0005-0000-0000-00002C470000}"/>
    <cellStyle name="常规 42 3" xfId="24486" xr:uid="{00000000-0005-0000-0000-00002D470000}"/>
    <cellStyle name="常规 42 4" xfId="24487" xr:uid="{00000000-0005-0000-0000-00002E470000}"/>
    <cellStyle name="常规 42 5" xfId="24488" xr:uid="{00000000-0005-0000-0000-00002F470000}"/>
    <cellStyle name="常规 43" xfId="24489" xr:uid="{00000000-0005-0000-0000-000030470000}"/>
    <cellStyle name="常规 43 2" xfId="24490" xr:uid="{00000000-0005-0000-0000-000031470000}"/>
    <cellStyle name="常规 43 2 2" xfId="24491" xr:uid="{00000000-0005-0000-0000-000032470000}"/>
    <cellStyle name="常规 43 2 3" xfId="24492" xr:uid="{00000000-0005-0000-0000-000033470000}"/>
    <cellStyle name="常规 43 3" xfId="24493" xr:uid="{00000000-0005-0000-0000-000034470000}"/>
    <cellStyle name="常规 43 4" xfId="24494" xr:uid="{00000000-0005-0000-0000-000035470000}"/>
    <cellStyle name="常规 43 5" xfId="24495" xr:uid="{00000000-0005-0000-0000-000036470000}"/>
    <cellStyle name="常规 44" xfId="24496" xr:uid="{00000000-0005-0000-0000-000037470000}"/>
    <cellStyle name="常规 44 2" xfId="24497" xr:uid="{00000000-0005-0000-0000-000038470000}"/>
    <cellStyle name="常规 44 2 2" xfId="24498" xr:uid="{00000000-0005-0000-0000-000039470000}"/>
    <cellStyle name="常规 44 2 3" xfId="24499" xr:uid="{00000000-0005-0000-0000-00003A470000}"/>
    <cellStyle name="常规 44 3" xfId="24500" xr:uid="{00000000-0005-0000-0000-00003B470000}"/>
    <cellStyle name="常规 44 4" xfId="24501" xr:uid="{00000000-0005-0000-0000-00003C470000}"/>
    <cellStyle name="常规 44 5" xfId="24502" xr:uid="{00000000-0005-0000-0000-00003D470000}"/>
    <cellStyle name="常规 45" xfId="24503" xr:uid="{00000000-0005-0000-0000-00003E470000}"/>
    <cellStyle name="常规 45 2" xfId="24504" xr:uid="{00000000-0005-0000-0000-00003F470000}"/>
    <cellStyle name="常规 45 2 2" xfId="24505" xr:uid="{00000000-0005-0000-0000-000040470000}"/>
    <cellStyle name="常规 45 2 3" xfId="24506" xr:uid="{00000000-0005-0000-0000-000041470000}"/>
    <cellStyle name="常规 45 3" xfId="24507" xr:uid="{00000000-0005-0000-0000-000042470000}"/>
    <cellStyle name="常规 45 4" xfId="24508" xr:uid="{00000000-0005-0000-0000-000043470000}"/>
    <cellStyle name="常规 45 5" xfId="24509" xr:uid="{00000000-0005-0000-0000-000044470000}"/>
    <cellStyle name="常规 46" xfId="24510" xr:uid="{00000000-0005-0000-0000-000045470000}"/>
    <cellStyle name="常规 46 2" xfId="24511" xr:uid="{00000000-0005-0000-0000-000046470000}"/>
    <cellStyle name="常规 46 2 2" xfId="24512" xr:uid="{00000000-0005-0000-0000-000047470000}"/>
    <cellStyle name="常规 46 2 3" xfId="24513" xr:uid="{00000000-0005-0000-0000-000048470000}"/>
    <cellStyle name="常规 46 3" xfId="24514" xr:uid="{00000000-0005-0000-0000-000049470000}"/>
    <cellStyle name="常规 46 4" xfId="24515" xr:uid="{00000000-0005-0000-0000-00004A470000}"/>
    <cellStyle name="常规 46 5" xfId="24516" xr:uid="{00000000-0005-0000-0000-00004B470000}"/>
    <cellStyle name="常规 47" xfId="24517" xr:uid="{00000000-0005-0000-0000-00004C470000}"/>
    <cellStyle name="常规 47 2" xfId="24518" xr:uid="{00000000-0005-0000-0000-00004D470000}"/>
    <cellStyle name="常规 47 2 2" xfId="24519" xr:uid="{00000000-0005-0000-0000-00004E470000}"/>
    <cellStyle name="常规 47 2 3" xfId="24520" xr:uid="{00000000-0005-0000-0000-00004F470000}"/>
    <cellStyle name="常规 47 3" xfId="24521" xr:uid="{00000000-0005-0000-0000-000050470000}"/>
    <cellStyle name="常规 47 4" xfId="24522" xr:uid="{00000000-0005-0000-0000-000051470000}"/>
    <cellStyle name="常规 47 5" xfId="24523" xr:uid="{00000000-0005-0000-0000-000052470000}"/>
    <cellStyle name="常规 48" xfId="24524" xr:uid="{00000000-0005-0000-0000-000053470000}"/>
    <cellStyle name="常规 48 2" xfId="24525" xr:uid="{00000000-0005-0000-0000-000054470000}"/>
    <cellStyle name="常规 48 2 2" xfId="24526" xr:uid="{00000000-0005-0000-0000-000055470000}"/>
    <cellStyle name="常规 48 2 3" xfId="24527" xr:uid="{00000000-0005-0000-0000-000056470000}"/>
    <cellStyle name="常规 48 3" xfId="24528" xr:uid="{00000000-0005-0000-0000-000057470000}"/>
    <cellStyle name="常规 48 4" xfId="24529" xr:uid="{00000000-0005-0000-0000-000058470000}"/>
    <cellStyle name="常规 48 5" xfId="24530" xr:uid="{00000000-0005-0000-0000-000059470000}"/>
    <cellStyle name="常规 49" xfId="24531" xr:uid="{00000000-0005-0000-0000-00005A470000}"/>
    <cellStyle name="常规 49 2" xfId="24532" xr:uid="{00000000-0005-0000-0000-00005B470000}"/>
    <cellStyle name="常规 49 2 2" xfId="24533" xr:uid="{00000000-0005-0000-0000-00005C470000}"/>
    <cellStyle name="常规 49 2 3" xfId="24534" xr:uid="{00000000-0005-0000-0000-00005D470000}"/>
    <cellStyle name="常规 49 3" xfId="24535" xr:uid="{00000000-0005-0000-0000-00005E470000}"/>
    <cellStyle name="常规 49 4" xfId="24536" xr:uid="{00000000-0005-0000-0000-00005F470000}"/>
    <cellStyle name="常规 49 5" xfId="24537" xr:uid="{00000000-0005-0000-0000-000060470000}"/>
    <cellStyle name="常规 5" xfId="156" xr:uid="{00000000-0005-0000-0000-000061470000}"/>
    <cellStyle name="常规 5 10" xfId="4418" xr:uid="{00000000-0005-0000-0000-000062470000}"/>
    <cellStyle name="常规 5 10 2" xfId="4419" xr:uid="{00000000-0005-0000-0000-000063470000}"/>
    <cellStyle name="常规 5 10 2 2" xfId="24538" xr:uid="{00000000-0005-0000-0000-000064470000}"/>
    <cellStyle name="常规 5 10 2 3" xfId="24539" xr:uid="{00000000-0005-0000-0000-000065470000}"/>
    <cellStyle name="常规 5 10 3" xfId="4420" xr:uid="{00000000-0005-0000-0000-000066470000}"/>
    <cellStyle name="常规 5 10 3 2" xfId="12243" xr:uid="{00000000-0005-0000-0000-000067470000}"/>
    <cellStyle name="常规 5 10 4" xfId="12242" xr:uid="{00000000-0005-0000-0000-000068470000}"/>
    <cellStyle name="常规 5 10 5" xfId="24540" xr:uid="{00000000-0005-0000-0000-000069470000}"/>
    <cellStyle name="常规 5 11" xfId="4421" xr:uid="{00000000-0005-0000-0000-00006A470000}"/>
    <cellStyle name="常规 5 11 2" xfId="24541" xr:uid="{00000000-0005-0000-0000-00006B470000}"/>
    <cellStyle name="常规 5 11 2 2" xfId="24542" xr:uid="{00000000-0005-0000-0000-00006C470000}"/>
    <cellStyle name="常规 5 11 2 3" xfId="24543" xr:uid="{00000000-0005-0000-0000-00006D470000}"/>
    <cellStyle name="常规 5 11 3" xfId="24544" xr:uid="{00000000-0005-0000-0000-00006E470000}"/>
    <cellStyle name="常规 5 11 4" xfId="24545" xr:uid="{00000000-0005-0000-0000-00006F470000}"/>
    <cellStyle name="常规 5 11 5" xfId="24546" xr:uid="{00000000-0005-0000-0000-000070470000}"/>
    <cellStyle name="常规 5 12" xfId="7856" xr:uid="{00000000-0005-0000-0000-000071470000}"/>
    <cellStyle name="常规 5 12 2" xfId="14818" xr:uid="{00000000-0005-0000-0000-000072470000}"/>
    <cellStyle name="常规 5 12 2 2" xfId="24547" xr:uid="{00000000-0005-0000-0000-000073470000}"/>
    <cellStyle name="常规 5 12 2 3" xfId="24548" xr:uid="{00000000-0005-0000-0000-000074470000}"/>
    <cellStyle name="常规 5 12 3" xfId="24549" xr:uid="{00000000-0005-0000-0000-000075470000}"/>
    <cellStyle name="常规 5 12 4" xfId="24550" xr:uid="{00000000-0005-0000-0000-000076470000}"/>
    <cellStyle name="常规 5 12 5" xfId="24551" xr:uid="{00000000-0005-0000-0000-000077470000}"/>
    <cellStyle name="常规 5 13" xfId="9486" xr:uid="{00000000-0005-0000-0000-000078470000}"/>
    <cellStyle name="常规 5 13 2" xfId="24552" xr:uid="{00000000-0005-0000-0000-000079470000}"/>
    <cellStyle name="常规 5 13 2 2" xfId="24553" xr:uid="{00000000-0005-0000-0000-00007A470000}"/>
    <cellStyle name="常规 5 13 2 3" xfId="24554" xr:uid="{00000000-0005-0000-0000-00007B470000}"/>
    <cellStyle name="常规 5 13 3" xfId="24555" xr:uid="{00000000-0005-0000-0000-00007C470000}"/>
    <cellStyle name="常规 5 13 4" xfId="24556" xr:uid="{00000000-0005-0000-0000-00007D470000}"/>
    <cellStyle name="常规 5 13 5" xfId="24557" xr:uid="{00000000-0005-0000-0000-00007E470000}"/>
    <cellStyle name="常规 5 14" xfId="24558" xr:uid="{00000000-0005-0000-0000-00007F470000}"/>
    <cellStyle name="常规 5 14 2" xfId="24559" xr:uid="{00000000-0005-0000-0000-000080470000}"/>
    <cellStyle name="常规 5 14 2 2" xfId="24560" xr:uid="{00000000-0005-0000-0000-000081470000}"/>
    <cellStyle name="常规 5 14 2 3" xfId="24561" xr:uid="{00000000-0005-0000-0000-000082470000}"/>
    <cellStyle name="常规 5 14 3" xfId="24562" xr:uid="{00000000-0005-0000-0000-000083470000}"/>
    <cellStyle name="常规 5 14 4" xfId="24563" xr:uid="{00000000-0005-0000-0000-000084470000}"/>
    <cellStyle name="常规 5 14 5" xfId="24564" xr:uid="{00000000-0005-0000-0000-000085470000}"/>
    <cellStyle name="常规 5 15" xfId="24565" xr:uid="{00000000-0005-0000-0000-000086470000}"/>
    <cellStyle name="常规 5 15 2" xfId="24566" xr:uid="{00000000-0005-0000-0000-000087470000}"/>
    <cellStyle name="常规 5 15 2 2" xfId="24567" xr:uid="{00000000-0005-0000-0000-000088470000}"/>
    <cellStyle name="常规 5 15 2 3" xfId="24568" xr:uid="{00000000-0005-0000-0000-000089470000}"/>
    <cellStyle name="常规 5 15 3" xfId="24569" xr:uid="{00000000-0005-0000-0000-00008A470000}"/>
    <cellStyle name="常规 5 15 4" xfId="24570" xr:uid="{00000000-0005-0000-0000-00008B470000}"/>
    <cellStyle name="常规 5 15 5" xfId="24571" xr:uid="{00000000-0005-0000-0000-00008C470000}"/>
    <cellStyle name="常规 5 16" xfId="24572" xr:uid="{00000000-0005-0000-0000-00008D470000}"/>
    <cellStyle name="常规 5 16 2" xfId="24573" xr:uid="{00000000-0005-0000-0000-00008E470000}"/>
    <cellStyle name="常规 5 16 2 2" xfId="24574" xr:uid="{00000000-0005-0000-0000-00008F470000}"/>
    <cellStyle name="常规 5 16 2 3" xfId="24575" xr:uid="{00000000-0005-0000-0000-000090470000}"/>
    <cellStyle name="常规 5 16 3" xfId="24576" xr:uid="{00000000-0005-0000-0000-000091470000}"/>
    <cellStyle name="常规 5 16 4" xfId="24577" xr:uid="{00000000-0005-0000-0000-000092470000}"/>
    <cellStyle name="常规 5 16 5" xfId="24578" xr:uid="{00000000-0005-0000-0000-000093470000}"/>
    <cellStyle name="常规 5 17" xfId="24579" xr:uid="{00000000-0005-0000-0000-000094470000}"/>
    <cellStyle name="常规 5 17 2" xfId="24580" xr:uid="{00000000-0005-0000-0000-000095470000}"/>
    <cellStyle name="常规 5 17 2 2" xfId="24581" xr:uid="{00000000-0005-0000-0000-000096470000}"/>
    <cellStyle name="常规 5 17 2 3" xfId="24582" xr:uid="{00000000-0005-0000-0000-000097470000}"/>
    <cellStyle name="常规 5 17 3" xfId="24583" xr:uid="{00000000-0005-0000-0000-000098470000}"/>
    <cellStyle name="常规 5 17 4" xfId="24584" xr:uid="{00000000-0005-0000-0000-000099470000}"/>
    <cellStyle name="常规 5 17 5" xfId="24585" xr:uid="{00000000-0005-0000-0000-00009A470000}"/>
    <cellStyle name="常规 5 18" xfId="24586" xr:uid="{00000000-0005-0000-0000-00009B470000}"/>
    <cellStyle name="常规 5 18 2" xfId="24587" xr:uid="{00000000-0005-0000-0000-00009C470000}"/>
    <cellStyle name="常规 5 18 2 2" xfId="24588" xr:uid="{00000000-0005-0000-0000-00009D470000}"/>
    <cellStyle name="常规 5 18 2 3" xfId="24589" xr:uid="{00000000-0005-0000-0000-00009E470000}"/>
    <cellStyle name="常规 5 18 3" xfId="24590" xr:uid="{00000000-0005-0000-0000-00009F470000}"/>
    <cellStyle name="常规 5 18 4" xfId="24591" xr:uid="{00000000-0005-0000-0000-0000A0470000}"/>
    <cellStyle name="常规 5 18 5" xfId="24592" xr:uid="{00000000-0005-0000-0000-0000A1470000}"/>
    <cellStyle name="常规 5 19" xfId="24593" xr:uid="{00000000-0005-0000-0000-0000A2470000}"/>
    <cellStyle name="常规 5 19 2" xfId="24594" xr:uid="{00000000-0005-0000-0000-0000A3470000}"/>
    <cellStyle name="常规 5 19 2 2" xfId="24595" xr:uid="{00000000-0005-0000-0000-0000A4470000}"/>
    <cellStyle name="常规 5 19 2 3" xfId="24596" xr:uid="{00000000-0005-0000-0000-0000A5470000}"/>
    <cellStyle name="常规 5 19 3" xfId="24597" xr:uid="{00000000-0005-0000-0000-0000A6470000}"/>
    <cellStyle name="常规 5 19 4" xfId="24598" xr:uid="{00000000-0005-0000-0000-0000A7470000}"/>
    <cellStyle name="常规 5 19 5" xfId="24599" xr:uid="{00000000-0005-0000-0000-0000A8470000}"/>
    <cellStyle name="常规 5 2" xfId="157" xr:uid="{00000000-0005-0000-0000-0000A9470000}"/>
    <cellStyle name="常规 5 2 10" xfId="9487" xr:uid="{00000000-0005-0000-0000-0000AA470000}"/>
    <cellStyle name="常规 5 2 10 2" xfId="24600" xr:uid="{00000000-0005-0000-0000-0000AB470000}"/>
    <cellStyle name="常规 5 2 10 2 2" xfId="24601" xr:uid="{00000000-0005-0000-0000-0000AC470000}"/>
    <cellStyle name="常规 5 2 10 2 3" xfId="24602" xr:uid="{00000000-0005-0000-0000-0000AD470000}"/>
    <cellStyle name="常规 5 2 10 3" xfId="24603" xr:uid="{00000000-0005-0000-0000-0000AE470000}"/>
    <cellStyle name="常规 5 2 10 4" xfId="24604" xr:uid="{00000000-0005-0000-0000-0000AF470000}"/>
    <cellStyle name="常规 5 2 10 5" xfId="24605" xr:uid="{00000000-0005-0000-0000-0000B0470000}"/>
    <cellStyle name="常规 5 2 11" xfId="24606" xr:uid="{00000000-0005-0000-0000-0000B1470000}"/>
    <cellStyle name="常规 5 2 11 2" xfId="24607" xr:uid="{00000000-0005-0000-0000-0000B2470000}"/>
    <cellStyle name="常规 5 2 11 2 2" xfId="24608" xr:uid="{00000000-0005-0000-0000-0000B3470000}"/>
    <cellStyle name="常规 5 2 11 2 3" xfId="24609" xr:uid="{00000000-0005-0000-0000-0000B4470000}"/>
    <cellStyle name="常规 5 2 11 3" xfId="24610" xr:uid="{00000000-0005-0000-0000-0000B5470000}"/>
    <cellStyle name="常规 5 2 11 4" xfId="24611" xr:uid="{00000000-0005-0000-0000-0000B6470000}"/>
    <cellStyle name="常规 5 2 11 5" xfId="24612" xr:uid="{00000000-0005-0000-0000-0000B7470000}"/>
    <cellStyle name="常规 5 2 12" xfId="24613" xr:uid="{00000000-0005-0000-0000-0000B8470000}"/>
    <cellStyle name="常规 5 2 12 2" xfId="24614" xr:uid="{00000000-0005-0000-0000-0000B9470000}"/>
    <cellStyle name="常规 5 2 12 2 2" xfId="24615" xr:uid="{00000000-0005-0000-0000-0000BA470000}"/>
    <cellStyle name="常规 5 2 12 2 3" xfId="24616" xr:uid="{00000000-0005-0000-0000-0000BB470000}"/>
    <cellStyle name="常规 5 2 12 3" xfId="24617" xr:uid="{00000000-0005-0000-0000-0000BC470000}"/>
    <cellStyle name="常规 5 2 12 4" xfId="24618" xr:uid="{00000000-0005-0000-0000-0000BD470000}"/>
    <cellStyle name="常规 5 2 12 5" xfId="24619" xr:uid="{00000000-0005-0000-0000-0000BE470000}"/>
    <cellStyle name="常规 5 2 13" xfId="24620" xr:uid="{00000000-0005-0000-0000-0000BF470000}"/>
    <cellStyle name="常规 5 2 13 2" xfId="24621" xr:uid="{00000000-0005-0000-0000-0000C0470000}"/>
    <cellStyle name="常规 5 2 13 2 2" xfId="24622" xr:uid="{00000000-0005-0000-0000-0000C1470000}"/>
    <cellStyle name="常规 5 2 13 2 3" xfId="24623" xr:uid="{00000000-0005-0000-0000-0000C2470000}"/>
    <cellStyle name="常规 5 2 13 3" xfId="24624" xr:uid="{00000000-0005-0000-0000-0000C3470000}"/>
    <cellStyle name="常规 5 2 13 4" xfId="24625" xr:uid="{00000000-0005-0000-0000-0000C4470000}"/>
    <cellStyle name="常规 5 2 13 5" xfId="24626" xr:uid="{00000000-0005-0000-0000-0000C5470000}"/>
    <cellStyle name="常规 5 2 14" xfId="24627" xr:uid="{00000000-0005-0000-0000-0000C6470000}"/>
    <cellStyle name="常规 5 2 14 2" xfId="24628" xr:uid="{00000000-0005-0000-0000-0000C7470000}"/>
    <cellStyle name="常规 5 2 14 2 2" xfId="24629" xr:uid="{00000000-0005-0000-0000-0000C8470000}"/>
    <cellStyle name="常规 5 2 14 2 3" xfId="24630" xr:uid="{00000000-0005-0000-0000-0000C9470000}"/>
    <cellStyle name="常规 5 2 14 3" xfId="24631" xr:uid="{00000000-0005-0000-0000-0000CA470000}"/>
    <cellStyle name="常规 5 2 14 4" xfId="24632" xr:uid="{00000000-0005-0000-0000-0000CB470000}"/>
    <cellStyle name="常规 5 2 14 5" xfId="24633" xr:uid="{00000000-0005-0000-0000-0000CC470000}"/>
    <cellStyle name="常规 5 2 15" xfId="24634" xr:uid="{00000000-0005-0000-0000-0000CD470000}"/>
    <cellStyle name="常规 5 2 15 2" xfId="24635" xr:uid="{00000000-0005-0000-0000-0000CE470000}"/>
    <cellStyle name="常规 5 2 15 2 2" xfId="24636" xr:uid="{00000000-0005-0000-0000-0000CF470000}"/>
    <cellStyle name="常规 5 2 15 2 3" xfId="24637" xr:uid="{00000000-0005-0000-0000-0000D0470000}"/>
    <cellStyle name="常规 5 2 15 3" xfId="24638" xr:uid="{00000000-0005-0000-0000-0000D1470000}"/>
    <cellStyle name="常规 5 2 15 4" xfId="24639" xr:uid="{00000000-0005-0000-0000-0000D2470000}"/>
    <cellStyle name="常规 5 2 15 5" xfId="24640" xr:uid="{00000000-0005-0000-0000-0000D3470000}"/>
    <cellStyle name="常规 5 2 16" xfId="24641" xr:uid="{00000000-0005-0000-0000-0000D4470000}"/>
    <cellStyle name="常规 5 2 16 2" xfId="24642" xr:uid="{00000000-0005-0000-0000-0000D5470000}"/>
    <cellStyle name="常规 5 2 16 2 2" xfId="24643" xr:uid="{00000000-0005-0000-0000-0000D6470000}"/>
    <cellStyle name="常规 5 2 16 2 3" xfId="24644" xr:uid="{00000000-0005-0000-0000-0000D7470000}"/>
    <cellStyle name="常规 5 2 16 3" xfId="24645" xr:uid="{00000000-0005-0000-0000-0000D8470000}"/>
    <cellStyle name="常规 5 2 16 4" xfId="24646" xr:uid="{00000000-0005-0000-0000-0000D9470000}"/>
    <cellStyle name="常规 5 2 16 5" xfId="24647" xr:uid="{00000000-0005-0000-0000-0000DA470000}"/>
    <cellStyle name="常规 5 2 17" xfId="24648" xr:uid="{00000000-0005-0000-0000-0000DB470000}"/>
    <cellStyle name="常规 5 2 17 2" xfId="24649" xr:uid="{00000000-0005-0000-0000-0000DC470000}"/>
    <cellStyle name="常规 5 2 17 2 2" xfId="24650" xr:uid="{00000000-0005-0000-0000-0000DD470000}"/>
    <cellStyle name="常规 5 2 17 2 3" xfId="24651" xr:uid="{00000000-0005-0000-0000-0000DE470000}"/>
    <cellStyle name="常规 5 2 17 3" xfId="24652" xr:uid="{00000000-0005-0000-0000-0000DF470000}"/>
    <cellStyle name="常规 5 2 17 4" xfId="24653" xr:uid="{00000000-0005-0000-0000-0000E0470000}"/>
    <cellStyle name="常规 5 2 17 5" xfId="24654" xr:uid="{00000000-0005-0000-0000-0000E1470000}"/>
    <cellStyle name="常规 5 2 18" xfId="24655" xr:uid="{00000000-0005-0000-0000-0000E2470000}"/>
    <cellStyle name="常规 5 2 18 2" xfId="24656" xr:uid="{00000000-0005-0000-0000-0000E3470000}"/>
    <cellStyle name="常规 5 2 18 3" xfId="24657" xr:uid="{00000000-0005-0000-0000-0000E4470000}"/>
    <cellStyle name="常规 5 2 18 4" xfId="24658" xr:uid="{00000000-0005-0000-0000-0000E5470000}"/>
    <cellStyle name="常规 5 2 19" xfId="24659" xr:uid="{00000000-0005-0000-0000-0000E6470000}"/>
    <cellStyle name="常规 5 2 2" xfId="158" xr:uid="{00000000-0005-0000-0000-0000E7470000}"/>
    <cellStyle name="常规 5 2 2 10" xfId="24660" xr:uid="{00000000-0005-0000-0000-0000E8470000}"/>
    <cellStyle name="常规 5 2 2 10 2" xfId="24661" xr:uid="{00000000-0005-0000-0000-0000E9470000}"/>
    <cellStyle name="常规 5 2 2 10 2 2" xfId="24662" xr:uid="{00000000-0005-0000-0000-0000EA470000}"/>
    <cellStyle name="常规 5 2 2 10 2 3" xfId="24663" xr:uid="{00000000-0005-0000-0000-0000EB470000}"/>
    <cellStyle name="常规 5 2 2 10 3" xfId="24664" xr:uid="{00000000-0005-0000-0000-0000EC470000}"/>
    <cellStyle name="常规 5 2 2 10 4" xfId="24665" xr:uid="{00000000-0005-0000-0000-0000ED470000}"/>
    <cellStyle name="常规 5 2 2 10 5" xfId="24666" xr:uid="{00000000-0005-0000-0000-0000EE470000}"/>
    <cellStyle name="常规 5 2 2 11" xfId="24667" xr:uid="{00000000-0005-0000-0000-0000EF470000}"/>
    <cellStyle name="常规 5 2 2 11 2" xfId="24668" xr:uid="{00000000-0005-0000-0000-0000F0470000}"/>
    <cellStyle name="常规 5 2 2 11 2 2" xfId="24669" xr:uid="{00000000-0005-0000-0000-0000F1470000}"/>
    <cellStyle name="常规 5 2 2 11 2 3" xfId="24670" xr:uid="{00000000-0005-0000-0000-0000F2470000}"/>
    <cellStyle name="常规 5 2 2 11 3" xfId="24671" xr:uid="{00000000-0005-0000-0000-0000F3470000}"/>
    <cellStyle name="常规 5 2 2 11 4" xfId="24672" xr:uid="{00000000-0005-0000-0000-0000F4470000}"/>
    <cellStyle name="常规 5 2 2 11 5" xfId="24673" xr:uid="{00000000-0005-0000-0000-0000F5470000}"/>
    <cellStyle name="常规 5 2 2 12" xfId="24674" xr:uid="{00000000-0005-0000-0000-0000F6470000}"/>
    <cellStyle name="常规 5 2 2 12 2" xfId="24675" xr:uid="{00000000-0005-0000-0000-0000F7470000}"/>
    <cellStyle name="常规 5 2 2 12 2 2" xfId="24676" xr:uid="{00000000-0005-0000-0000-0000F8470000}"/>
    <cellStyle name="常规 5 2 2 12 2 3" xfId="24677" xr:uid="{00000000-0005-0000-0000-0000F9470000}"/>
    <cellStyle name="常规 5 2 2 12 3" xfId="24678" xr:uid="{00000000-0005-0000-0000-0000FA470000}"/>
    <cellStyle name="常规 5 2 2 12 4" xfId="24679" xr:uid="{00000000-0005-0000-0000-0000FB470000}"/>
    <cellStyle name="常规 5 2 2 12 5" xfId="24680" xr:uid="{00000000-0005-0000-0000-0000FC470000}"/>
    <cellStyle name="常规 5 2 2 13" xfId="24681" xr:uid="{00000000-0005-0000-0000-0000FD470000}"/>
    <cellStyle name="常规 5 2 2 13 2" xfId="24682" xr:uid="{00000000-0005-0000-0000-0000FE470000}"/>
    <cellStyle name="常规 5 2 2 13 2 2" xfId="24683" xr:uid="{00000000-0005-0000-0000-0000FF470000}"/>
    <cellStyle name="常规 5 2 2 13 2 3" xfId="24684" xr:uid="{00000000-0005-0000-0000-000000480000}"/>
    <cellStyle name="常规 5 2 2 13 3" xfId="24685" xr:uid="{00000000-0005-0000-0000-000001480000}"/>
    <cellStyle name="常规 5 2 2 13 4" xfId="24686" xr:uid="{00000000-0005-0000-0000-000002480000}"/>
    <cellStyle name="常规 5 2 2 13 5" xfId="24687" xr:uid="{00000000-0005-0000-0000-000003480000}"/>
    <cellStyle name="常规 5 2 2 14" xfId="24688" xr:uid="{00000000-0005-0000-0000-000004480000}"/>
    <cellStyle name="常规 5 2 2 14 2" xfId="24689" xr:uid="{00000000-0005-0000-0000-000005480000}"/>
    <cellStyle name="常规 5 2 2 14 2 2" xfId="24690" xr:uid="{00000000-0005-0000-0000-000006480000}"/>
    <cellStyle name="常规 5 2 2 14 2 3" xfId="24691" xr:uid="{00000000-0005-0000-0000-000007480000}"/>
    <cellStyle name="常规 5 2 2 14 3" xfId="24692" xr:uid="{00000000-0005-0000-0000-000008480000}"/>
    <cellStyle name="常规 5 2 2 14 4" xfId="24693" xr:uid="{00000000-0005-0000-0000-000009480000}"/>
    <cellStyle name="常规 5 2 2 14 5" xfId="24694" xr:uid="{00000000-0005-0000-0000-00000A480000}"/>
    <cellStyle name="常规 5 2 2 15" xfId="24695" xr:uid="{00000000-0005-0000-0000-00000B480000}"/>
    <cellStyle name="常规 5 2 2 15 2" xfId="24696" xr:uid="{00000000-0005-0000-0000-00000C480000}"/>
    <cellStyle name="常规 5 2 2 15 2 2" xfId="24697" xr:uid="{00000000-0005-0000-0000-00000D480000}"/>
    <cellStyle name="常规 5 2 2 15 2 3" xfId="24698" xr:uid="{00000000-0005-0000-0000-00000E480000}"/>
    <cellStyle name="常规 5 2 2 15 3" xfId="24699" xr:uid="{00000000-0005-0000-0000-00000F480000}"/>
    <cellStyle name="常规 5 2 2 15 4" xfId="24700" xr:uid="{00000000-0005-0000-0000-000010480000}"/>
    <cellStyle name="常规 5 2 2 15 5" xfId="24701" xr:uid="{00000000-0005-0000-0000-000011480000}"/>
    <cellStyle name="常规 5 2 2 16" xfId="24702" xr:uid="{00000000-0005-0000-0000-000012480000}"/>
    <cellStyle name="常规 5 2 2 16 2" xfId="24703" xr:uid="{00000000-0005-0000-0000-000013480000}"/>
    <cellStyle name="常规 5 2 2 16 2 2" xfId="24704" xr:uid="{00000000-0005-0000-0000-000014480000}"/>
    <cellStyle name="常规 5 2 2 16 2 3" xfId="24705" xr:uid="{00000000-0005-0000-0000-000015480000}"/>
    <cellStyle name="常规 5 2 2 16 3" xfId="24706" xr:uid="{00000000-0005-0000-0000-000016480000}"/>
    <cellStyle name="常规 5 2 2 16 4" xfId="24707" xr:uid="{00000000-0005-0000-0000-000017480000}"/>
    <cellStyle name="常规 5 2 2 16 5" xfId="24708" xr:uid="{00000000-0005-0000-0000-000018480000}"/>
    <cellStyle name="常规 5 2 2 17" xfId="24709" xr:uid="{00000000-0005-0000-0000-000019480000}"/>
    <cellStyle name="常规 5 2 2 17 2" xfId="24710" xr:uid="{00000000-0005-0000-0000-00001A480000}"/>
    <cellStyle name="常规 5 2 2 17 3" xfId="24711" xr:uid="{00000000-0005-0000-0000-00001B480000}"/>
    <cellStyle name="常规 5 2 2 17 4" xfId="24712" xr:uid="{00000000-0005-0000-0000-00001C480000}"/>
    <cellStyle name="常规 5 2 2 18" xfId="24713" xr:uid="{00000000-0005-0000-0000-00001D480000}"/>
    <cellStyle name="常规 5 2 2 19" xfId="24714" xr:uid="{00000000-0005-0000-0000-00001E480000}"/>
    <cellStyle name="常规 5 2 2 2" xfId="159" xr:uid="{00000000-0005-0000-0000-00001F480000}"/>
    <cellStyle name="常规 5 2 2 2 2" xfId="411" xr:uid="{00000000-0005-0000-0000-000020480000}"/>
    <cellStyle name="常规 5 2 2 2 2 2" xfId="4422" xr:uid="{00000000-0005-0000-0000-000021480000}"/>
    <cellStyle name="常规 5 2 2 2 2 2 2" xfId="4423" xr:uid="{00000000-0005-0000-0000-000022480000}"/>
    <cellStyle name="常规 5 2 2 2 2 2 2 2" xfId="4424" xr:uid="{00000000-0005-0000-0000-000023480000}"/>
    <cellStyle name="常规 5 2 2 2 2 2 2 3" xfId="4425" xr:uid="{00000000-0005-0000-0000-000024480000}"/>
    <cellStyle name="常规 5 2 2 2 2 2 2 3 2" xfId="12246" xr:uid="{00000000-0005-0000-0000-000025480000}"/>
    <cellStyle name="常规 5 2 2 2 2 2 2 4" xfId="12245" xr:uid="{00000000-0005-0000-0000-000026480000}"/>
    <cellStyle name="常规 5 2 2 2 2 2 3" xfId="4426" xr:uid="{00000000-0005-0000-0000-000027480000}"/>
    <cellStyle name="常规 5 2 2 2 2 2 4" xfId="4427" xr:uid="{00000000-0005-0000-0000-000028480000}"/>
    <cellStyle name="常规 5 2 2 2 2 2 4 2" xfId="12247" xr:uid="{00000000-0005-0000-0000-000029480000}"/>
    <cellStyle name="常规 5 2 2 2 2 2 5" xfId="12244" xr:uid="{00000000-0005-0000-0000-00002A480000}"/>
    <cellStyle name="常规 5 2 2 2 2 2 6" xfId="28294" xr:uid="{00000000-0005-0000-0000-00002B480000}"/>
    <cellStyle name="常规 5 2 2 2 2 3" xfId="4428" xr:uid="{00000000-0005-0000-0000-00002C480000}"/>
    <cellStyle name="常规 5 2 2 2 2 3 2" xfId="4429" xr:uid="{00000000-0005-0000-0000-00002D480000}"/>
    <cellStyle name="常规 5 2 2 2 2 3 3" xfId="4430" xr:uid="{00000000-0005-0000-0000-00002E480000}"/>
    <cellStyle name="常规 5 2 2 2 2 3 3 2" xfId="12249" xr:uid="{00000000-0005-0000-0000-00002F480000}"/>
    <cellStyle name="常规 5 2 2 2 2 3 4" xfId="12248" xr:uid="{00000000-0005-0000-0000-000030480000}"/>
    <cellStyle name="常规 5 2 2 2 2 4" xfId="4431" xr:uid="{00000000-0005-0000-0000-000031480000}"/>
    <cellStyle name="常规 5 2 2 2 2 4 2" xfId="4432" xr:uid="{00000000-0005-0000-0000-000032480000}"/>
    <cellStyle name="常规 5 2 2 2 2 4 3" xfId="4433" xr:uid="{00000000-0005-0000-0000-000033480000}"/>
    <cellStyle name="常规 5 2 2 2 2 4 3 2" xfId="12251" xr:uid="{00000000-0005-0000-0000-000034480000}"/>
    <cellStyle name="常规 5 2 2 2 2 4 4" xfId="12250" xr:uid="{00000000-0005-0000-0000-000035480000}"/>
    <cellStyle name="常规 5 2 2 2 2 5" xfId="4434" xr:uid="{00000000-0005-0000-0000-000036480000}"/>
    <cellStyle name="常规 5 2 2 2 2 6" xfId="28293" xr:uid="{00000000-0005-0000-0000-000037480000}"/>
    <cellStyle name="常规 5 2 2 2 3" xfId="326" xr:uid="{00000000-0005-0000-0000-000038480000}"/>
    <cellStyle name="常规 5 2 2 2 3 2" xfId="4435" xr:uid="{00000000-0005-0000-0000-000039480000}"/>
    <cellStyle name="常规 5 2 2 2 3 2 2" xfId="4436" xr:uid="{00000000-0005-0000-0000-00003A480000}"/>
    <cellStyle name="常规 5 2 2 2 3 2 3" xfId="4437" xr:uid="{00000000-0005-0000-0000-00003B480000}"/>
    <cellStyle name="常规 5 2 2 2 3 2 3 2" xfId="12253" xr:uid="{00000000-0005-0000-0000-00003C480000}"/>
    <cellStyle name="常规 5 2 2 2 3 2 4" xfId="12252" xr:uid="{00000000-0005-0000-0000-00003D480000}"/>
    <cellStyle name="常规 5 2 2 2 3 3" xfId="4438" xr:uid="{00000000-0005-0000-0000-00003E480000}"/>
    <cellStyle name="常规 5 2 2 2 3 4" xfId="4439" xr:uid="{00000000-0005-0000-0000-00003F480000}"/>
    <cellStyle name="常规 5 2 2 2 3 4 2" xfId="12254" xr:uid="{00000000-0005-0000-0000-000040480000}"/>
    <cellStyle name="常规 5 2 2 2 3 5" xfId="9596" xr:uid="{00000000-0005-0000-0000-000041480000}"/>
    <cellStyle name="常规 5 2 2 2 3 6" xfId="28295" xr:uid="{00000000-0005-0000-0000-000042480000}"/>
    <cellStyle name="常规 5 2 2 2 4" xfId="572" xr:uid="{00000000-0005-0000-0000-000043480000}"/>
    <cellStyle name="常规 5 2 2 2 4 2" xfId="4440" xr:uid="{00000000-0005-0000-0000-000044480000}"/>
    <cellStyle name="常规 5 2 2 2 4 3" xfId="4441" xr:uid="{00000000-0005-0000-0000-000045480000}"/>
    <cellStyle name="常规 5 2 2 2 4 3 2" xfId="12255" xr:uid="{00000000-0005-0000-0000-000046480000}"/>
    <cellStyle name="常规 5 2 2 2 5" xfId="4442" xr:uid="{00000000-0005-0000-0000-000047480000}"/>
    <cellStyle name="常规 5 2 2 2 5 2" xfId="4443" xr:uid="{00000000-0005-0000-0000-000048480000}"/>
    <cellStyle name="常规 5 2 2 2 5 3" xfId="4444" xr:uid="{00000000-0005-0000-0000-000049480000}"/>
    <cellStyle name="常规 5 2 2 2 5 3 2" xfId="12257" xr:uid="{00000000-0005-0000-0000-00004A480000}"/>
    <cellStyle name="常规 5 2 2 2 5 4" xfId="12256" xr:uid="{00000000-0005-0000-0000-00004B480000}"/>
    <cellStyle name="常规 5 2 2 2 6" xfId="4445" xr:uid="{00000000-0005-0000-0000-00004C480000}"/>
    <cellStyle name="常规 5 2 2 2 7" xfId="28292" xr:uid="{00000000-0005-0000-0000-00004D480000}"/>
    <cellStyle name="常规 5 2 2 20" xfId="24715" xr:uid="{00000000-0005-0000-0000-00004E480000}"/>
    <cellStyle name="常规 5 2 2 3" xfId="327" xr:uid="{00000000-0005-0000-0000-00004F480000}"/>
    <cellStyle name="常规 5 2 2 3 2" xfId="4446" xr:uid="{00000000-0005-0000-0000-000050480000}"/>
    <cellStyle name="常规 5 2 2 3 2 2" xfId="4447" xr:uid="{00000000-0005-0000-0000-000051480000}"/>
    <cellStyle name="常规 5 2 2 3 2 2 2" xfId="4448" xr:uid="{00000000-0005-0000-0000-000052480000}"/>
    <cellStyle name="常规 5 2 2 3 2 2 2 2" xfId="12258" xr:uid="{00000000-0005-0000-0000-000053480000}"/>
    <cellStyle name="常规 5 2 2 3 2 2 2 3" xfId="8609" xr:uid="{00000000-0005-0000-0000-000054480000}"/>
    <cellStyle name="常规 5 2 2 3 2 3" xfId="4449" xr:uid="{00000000-0005-0000-0000-000055480000}"/>
    <cellStyle name="常规 5 2 2 3 2 3 2" xfId="12259" xr:uid="{00000000-0005-0000-0000-000056480000}"/>
    <cellStyle name="常规 5 2 2 3 2 3 3" xfId="8610" xr:uid="{00000000-0005-0000-0000-000057480000}"/>
    <cellStyle name="常规 5 2 2 3 2 4" xfId="28296" xr:uid="{00000000-0005-0000-0000-000058480000}"/>
    <cellStyle name="常规 5 2 2 3 3" xfId="4450" xr:uid="{00000000-0005-0000-0000-000059480000}"/>
    <cellStyle name="常规 5 2 2 3 3 2" xfId="4451" xr:uid="{00000000-0005-0000-0000-00005A480000}"/>
    <cellStyle name="常规 5 2 2 3 3 2 2" xfId="12260" xr:uid="{00000000-0005-0000-0000-00005B480000}"/>
    <cellStyle name="常规 5 2 2 3 3 2 3" xfId="8611" xr:uid="{00000000-0005-0000-0000-00005C480000}"/>
    <cellStyle name="常规 5 2 2 3 4" xfId="4452" xr:uid="{00000000-0005-0000-0000-00005D480000}"/>
    <cellStyle name="常规 5 2 2 3 4 2" xfId="12261" xr:uid="{00000000-0005-0000-0000-00005E480000}"/>
    <cellStyle name="常规 5 2 2 3 4 3" xfId="8612" xr:uid="{00000000-0005-0000-0000-00005F480000}"/>
    <cellStyle name="常规 5 2 2 3 5" xfId="24716" xr:uid="{00000000-0005-0000-0000-000060480000}"/>
    <cellStyle name="常规 5 2 2 4" xfId="4453" xr:uid="{00000000-0005-0000-0000-000061480000}"/>
    <cellStyle name="常规 5 2 2 4 2" xfId="4454" xr:uid="{00000000-0005-0000-0000-000062480000}"/>
    <cellStyle name="常规 5 2 2 4 2 2" xfId="4455" xr:uid="{00000000-0005-0000-0000-000063480000}"/>
    <cellStyle name="常规 5 2 2 4 2 2 2" xfId="12262" xr:uid="{00000000-0005-0000-0000-000064480000}"/>
    <cellStyle name="常规 5 2 2 4 2 2 3" xfId="8613" xr:uid="{00000000-0005-0000-0000-000065480000}"/>
    <cellStyle name="常规 5 2 2 4 2 3" xfId="24717" xr:uid="{00000000-0005-0000-0000-000066480000}"/>
    <cellStyle name="常规 5 2 2 4 3" xfId="4456" xr:uid="{00000000-0005-0000-0000-000067480000}"/>
    <cellStyle name="常规 5 2 2 4 3 2" xfId="12263" xr:uid="{00000000-0005-0000-0000-000068480000}"/>
    <cellStyle name="常规 5 2 2 4 3 3" xfId="8614" xr:uid="{00000000-0005-0000-0000-000069480000}"/>
    <cellStyle name="常规 5 2 2 4 4" xfId="24718" xr:uid="{00000000-0005-0000-0000-00006A480000}"/>
    <cellStyle name="常规 5 2 2 4 5" xfId="24719" xr:uid="{00000000-0005-0000-0000-00006B480000}"/>
    <cellStyle name="常规 5 2 2 5" xfId="4457" xr:uid="{00000000-0005-0000-0000-00006C480000}"/>
    <cellStyle name="常规 5 2 2 5 2" xfId="4458" xr:uid="{00000000-0005-0000-0000-00006D480000}"/>
    <cellStyle name="常规 5 2 2 5 2 2" xfId="12264" xr:uid="{00000000-0005-0000-0000-00006E480000}"/>
    <cellStyle name="常规 5 2 2 5 2 3" xfId="8615" xr:uid="{00000000-0005-0000-0000-00006F480000}"/>
    <cellStyle name="常规 5 2 2 5 3" xfId="24720" xr:uid="{00000000-0005-0000-0000-000070480000}"/>
    <cellStyle name="常规 5 2 2 5 4" xfId="24721" xr:uid="{00000000-0005-0000-0000-000071480000}"/>
    <cellStyle name="常规 5 2 2 5 5" xfId="24722" xr:uid="{00000000-0005-0000-0000-000072480000}"/>
    <cellStyle name="常规 5 2 2 6" xfId="4459" xr:uid="{00000000-0005-0000-0000-000073480000}"/>
    <cellStyle name="常规 5 2 2 6 2" xfId="12265" xr:uid="{00000000-0005-0000-0000-000074480000}"/>
    <cellStyle name="常规 5 2 2 6 2 2" xfId="24723" xr:uid="{00000000-0005-0000-0000-000075480000}"/>
    <cellStyle name="常规 5 2 2 6 2 3" xfId="24724" xr:uid="{00000000-0005-0000-0000-000076480000}"/>
    <cellStyle name="常规 5 2 2 6 3" xfId="8616" xr:uid="{00000000-0005-0000-0000-000077480000}"/>
    <cellStyle name="常规 5 2 2 6 4" xfId="24725" xr:uid="{00000000-0005-0000-0000-000078480000}"/>
    <cellStyle name="常规 5 2 2 6 5" xfId="24726" xr:uid="{00000000-0005-0000-0000-000079480000}"/>
    <cellStyle name="常规 5 2 2 7" xfId="9488" xr:uid="{00000000-0005-0000-0000-00007A480000}"/>
    <cellStyle name="常规 5 2 2 7 2" xfId="24727" xr:uid="{00000000-0005-0000-0000-00007B480000}"/>
    <cellStyle name="常规 5 2 2 7 2 2" xfId="24728" xr:uid="{00000000-0005-0000-0000-00007C480000}"/>
    <cellStyle name="常规 5 2 2 7 2 3" xfId="24729" xr:uid="{00000000-0005-0000-0000-00007D480000}"/>
    <cellStyle name="常规 5 2 2 7 3" xfId="24730" xr:uid="{00000000-0005-0000-0000-00007E480000}"/>
    <cellStyle name="常规 5 2 2 7 4" xfId="24731" xr:uid="{00000000-0005-0000-0000-00007F480000}"/>
    <cellStyle name="常规 5 2 2 7 5" xfId="24732" xr:uid="{00000000-0005-0000-0000-000080480000}"/>
    <cellStyle name="常规 5 2 2 8" xfId="24733" xr:uid="{00000000-0005-0000-0000-000081480000}"/>
    <cellStyle name="常规 5 2 2 8 2" xfId="24734" xr:uid="{00000000-0005-0000-0000-000082480000}"/>
    <cellStyle name="常规 5 2 2 8 2 2" xfId="24735" xr:uid="{00000000-0005-0000-0000-000083480000}"/>
    <cellStyle name="常规 5 2 2 8 2 3" xfId="24736" xr:uid="{00000000-0005-0000-0000-000084480000}"/>
    <cellStyle name="常规 5 2 2 8 3" xfId="24737" xr:uid="{00000000-0005-0000-0000-000085480000}"/>
    <cellStyle name="常规 5 2 2 8 4" xfId="24738" xr:uid="{00000000-0005-0000-0000-000086480000}"/>
    <cellStyle name="常规 5 2 2 8 5" xfId="24739" xr:uid="{00000000-0005-0000-0000-000087480000}"/>
    <cellStyle name="常规 5 2 2 9" xfId="24740" xr:uid="{00000000-0005-0000-0000-000088480000}"/>
    <cellStyle name="常规 5 2 2 9 2" xfId="24741" xr:uid="{00000000-0005-0000-0000-000089480000}"/>
    <cellStyle name="常规 5 2 2 9 2 2" xfId="24742" xr:uid="{00000000-0005-0000-0000-00008A480000}"/>
    <cellStyle name="常规 5 2 2 9 2 3" xfId="24743" xr:uid="{00000000-0005-0000-0000-00008B480000}"/>
    <cellStyle name="常规 5 2 2 9 3" xfId="24744" xr:uid="{00000000-0005-0000-0000-00008C480000}"/>
    <cellStyle name="常规 5 2 2 9 4" xfId="24745" xr:uid="{00000000-0005-0000-0000-00008D480000}"/>
    <cellStyle name="常规 5 2 2 9 5" xfId="24746" xr:uid="{00000000-0005-0000-0000-00008E480000}"/>
    <cellStyle name="常规 5 2 20" xfId="24747" xr:uid="{00000000-0005-0000-0000-00008F480000}"/>
    <cellStyle name="常规 5 2 21" xfId="24748" xr:uid="{00000000-0005-0000-0000-000090480000}"/>
    <cellStyle name="常规 5 2 3" xfId="160" xr:uid="{00000000-0005-0000-0000-000091480000}"/>
    <cellStyle name="常规 5 2 3 2" xfId="325" xr:uid="{00000000-0005-0000-0000-000092480000}"/>
    <cellStyle name="常规 5 2 3 2 2" xfId="4460" xr:uid="{00000000-0005-0000-0000-000093480000}"/>
    <cellStyle name="常规 5 2 3 2 2 2" xfId="4461" xr:uid="{00000000-0005-0000-0000-000094480000}"/>
    <cellStyle name="常规 5 2 3 2 2 2 2" xfId="4462" xr:uid="{00000000-0005-0000-0000-000095480000}"/>
    <cellStyle name="常规 5 2 3 2 2 2 3" xfId="4463" xr:uid="{00000000-0005-0000-0000-000096480000}"/>
    <cellStyle name="常规 5 2 3 2 2 2 3 2" xfId="12268" xr:uid="{00000000-0005-0000-0000-000097480000}"/>
    <cellStyle name="常规 5 2 3 2 2 2 4" xfId="12267" xr:uid="{00000000-0005-0000-0000-000098480000}"/>
    <cellStyle name="常规 5 2 3 2 2 3" xfId="4464" xr:uid="{00000000-0005-0000-0000-000099480000}"/>
    <cellStyle name="常规 5 2 3 2 2 4" xfId="4465" xr:uid="{00000000-0005-0000-0000-00009A480000}"/>
    <cellStyle name="常规 5 2 3 2 2 4 2" xfId="12269" xr:uid="{00000000-0005-0000-0000-00009B480000}"/>
    <cellStyle name="常规 5 2 3 2 2 5" xfId="12266" xr:uid="{00000000-0005-0000-0000-00009C480000}"/>
    <cellStyle name="常规 5 2 3 2 3" xfId="4466" xr:uid="{00000000-0005-0000-0000-00009D480000}"/>
    <cellStyle name="常规 5 2 3 2 3 2" xfId="4467" xr:uid="{00000000-0005-0000-0000-00009E480000}"/>
    <cellStyle name="常规 5 2 3 2 3 3" xfId="4468" xr:uid="{00000000-0005-0000-0000-00009F480000}"/>
    <cellStyle name="常规 5 2 3 2 3 3 2" xfId="12271" xr:uid="{00000000-0005-0000-0000-0000A0480000}"/>
    <cellStyle name="常规 5 2 3 2 3 4" xfId="12270" xr:uid="{00000000-0005-0000-0000-0000A1480000}"/>
    <cellStyle name="常规 5 2 3 2 4" xfId="4469" xr:uid="{00000000-0005-0000-0000-0000A2480000}"/>
    <cellStyle name="常规 5 2 3 2 4 2" xfId="4470" xr:uid="{00000000-0005-0000-0000-0000A3480000}"/>
    <cellStyle name="常规 5 2 3 2 4 3" xfId="4471" xr:uid="{00000000-0005-0000-0000-0000A4480000}"/>
    <cellStyle name="常规 5 2 3 2 4 3 2" xfId="12273" xr:uid="{00000000-0005-0000-0000-0000A5480000}"/>
    <cellStyle name="常规 5 2 3 2 4 4" xfId="12272" xr:uid="{00000000-0005-0000-0000-0000A6480000}"/>
    <cellStyle name="常规 5 2 3 2 5" xfId="4472" xr:uid="{00000000-0005-0000-0000-0000A7480000}"/>
    <cellStyle name="常规 5 2 3 2 6" xfId="9595" xr:uid="{00000000-0005-0000-0000-0000A8480000}"/>
    <cellStyle name="常规 5 2 3 2 7" xfId="28298" xr:uid="{00000000-0005-0000-0000-0000A9480000}"/>
    <cellStyle name="常规 5 2 3 3" xfId="573" xr:uid="{00000000-0005-0000-0000-0000AA480000}"/>
    <cellStyle name="常规 5 2 3 3 2" xfId="4473" xr:uid="{00000000-0005-0000-0000-0000AB480000}"/>
    <cellStyle name="常规 5 2 3 3 2 2" xfId="4474" xr:uid="{00000000-0005-0000-0000-0000AC480000}"/>
    <cellStyle name="常规 5 2 3 3 2 3" xfId="4475" xr:uid="{00000000-0005-0000-0000-0000AD480000}"/>
    <cellStyle name="常规 5 2 3 3 2 3 2" xfId="12275" xr:uid="{00000000-0005-0000-0000-0000AE480000}"/>
    <cellStyle name="常规 5 2 3 3 2 4" xfId="12274" xr:uid="{00000000-0005-0000-0000-0000AF480000}"/>
    <cellStyle name="常规 5 2 3 3 3" xfId="4476" xr:uid="{00000000-0005-0000-0000-0000B0480000}"/>
    <cellStyle name="常规 5 2 3 3 4" xfId="4477" xr:uid="{00000000-0005-0000-0000-0000B1480000}"/>
    <cellStyle name="常规 5 2 3 3 4 2" xfId="12276" xr:uid="{00000000-0005-0000-0000-0000B2480000}"/>
    <cellStyle name="常规 5 2 3 4" xfId="4478" xr:uid="{00000000-0005-0000-0000-0000B3480000}"/>
    <cellStyle name="常规 5 2 3 4 2" xfId="4479" xr:uid="{00000000-0005-0000-0000-0000B4480000}"/>
    <cellStyle name="常规 5 2 3 4 3" xfId="4480" xr:uid="{00000000-0005-0000-0000-0000B5480000}"/>
    <cellStyle name="常规 5 2 3 4 3 2" xfId="12278" xr:uid="{00000000-0005-0000-0000-0000B6480000}"/>
    <cellStyle name="常规 5 2 3 4 4" xfId="12277" xr:uid="{00000000-0005-0000-0000-0000B7480000}"/>
    <cellStyle name="常规 5 2 3 5" xfId="4481" xr:uid="{00000000-0005-0000-0000-0000B8480000}"/>
    <cellStyle name="常规 5 2 3 5 2" xfId="4482" xr:uid="{00000000-0005-0000-0000-0000B9480000}"/>
    <cellStyle name="常规 5 2 3 5 3" xfId="4483" xr:uid="{00000000-0005-0000-0000-0000BA480000}"/>
    <cellStyle name="常规 5 2 3 5 3 2" xfId="12280" xr:uid="{00000000-0005-0000-0000-0000BB480000}"/>
    <cellStyle name="常规 5 2 3 5 4" xfId="12279" xr:uid="{00000000-0005-0000-0000-0000BC480000}"/>
    <cellStyle name="常规 5 2 3 6" xfId="4484" xr:uid="{00000000-0005-0000-0000-0000BD480000}"/>
    <cellStyle name="常规 5 2 3 7" xfId="28297" xr:uid="{00000000-0005-0000-0000-0000BE480000}"/>
    <cellStyle name="常规 5 2 4" xfId="161" xr:uid="{00000000-0005-0000-0000-0000BF480000}"/>
    <cellStyle name="常规 5 2 4 2" xfId="413" xr:uid="{00000000-0005-0000-0000-0000C0480000}"/>
    <cellStyle name="常规 5 2 4 2 2" xfId="4485" xr:uid="{00000000-0005-0000-0000-0000C1480000}"/>
    <cellStyle name="常规 5 2 4 2 2 2" xfId="4486" xr:uid="{00000000-0005-0000-0000-0000C2480000}"/>
    <cellStyle name="常规 5 2 4 2 2 2 2" xfId="4487" xr:uid="{00000000-0005-0000-0000-0000C3480000}"/>
    <cellStyle name="常规 5 2 4 2 2 2 3" xfId="4488" xr:uid="{00000000-0005-0000-0000-0000C4480000}"/>
    <cellStyle name="常规 5 2 4 2 2 2 3 2" xfId="12283" xr:uid="{00000000-0005-0000-0000-0000C5480000}"/>
    <cellStyle name="常规 5 2 4 2 2 2 4" xfId="12282" xr:uid="{00000000-0005-0000-0000-0000C6480000}"/>
    <cellStyle name="常规 5 2 4 2 2 3" xfId="4489" xr:uid="{00000000-0005-0000-0000-0000C7480000}"/>
    <cellStyle name="常规 5 2 4 2 2 4" xfId="4490" xr:uid="{00000000-0005-0000-0000-0000C8480000}"/>
    <cellStyle name="常规 5 2 4 2 2 4 2" xfId="12284" xr:uid="{00000000-0005-0000-0000-0000C9480000}"/>
    <cellStyle name="常规 5 2 4 2 2 5" xfId="12281" xr:uid="{00000000-0005-0000-0000-0000CA480000}"/>
    <cellStyle name="常规 5 2 4 2 3" xfId="4491" xr:uid="{00000000-0005-0000-0000-0000CB480000}"/>
    <cellStyle name="常规 5 2 4 2 3 2" xfId="4492" xr:uid="{00000000-0005-0000-0000-0000CC480000}"/>
    <cellStyle name="常规 5 2 4 2 3 3" xfId="4493" xr:uid="{00000000-0005-0000-0000-0000CD480000}"/>
    <cellStyle name="常规 5 2 4 2 3 3 2" xfId="12286" xr:uid="{00000000-0005-0000-0000-0000CE480000}"/>
    <cellStyle name="常规 5 2 4 2 3 4" xfId="12285" xr:uid="{00000000-0005-0000-0000-0000CF480000}"/>
    <cellStyle name="常规 5 2 4 2 4" xfId="4494" xr:uid="{00000000-0005-0000-0000-0000D0480000}"/>
    <cellStyle name="常规 5 2 4 2 4 2" xfId="4495" xr:uid="{00000000-0005-0000-0000-0000D1480000}"/>
    <cellStyle name="常规 5 2 4 2 4 3" xfId="4496" xr:uid="{00000000-0005-0000-0000-0000D2480000}"/>
    <cellStyle name="常规 5 2 4 2 4 3 2" xfId="12288" xr:uid="{00000000-0005-0000-0000-0000D3480000}"/>
    <cellStyle name="常规 5 2 4 2 4 4" xfId="12287" xr:uid="{00000000-0005-0000-0000-0000D4480000}"/>
    <cellStyle name="常规 5 2 4 2 5" xfId="4497" xr:uid="{00000000-0005-0000-0000-0000D5480000}"/>
    <cellStyle name="常规 5 2 4 2 6" xfId="28300" xr:uid="{00000000-0005-0000-0000-0000D6480000}"/>
    <cellStyle name="常规 5 2 4 3" xfId="324" xr:uid="{00000000-0005-0000-0000-0000D7480000}"/>
    <cellStyle name="常规 5 2 4 3 2" xfId="4498" xr:uid="{00000000-0005-0000-0000-0000D8480000}"/>
    <cellStyle name="常规 5 2 4 3 2 2" xfId="4499" xr:uid="{00000000-0005-0000-0000-0000D9480000}"/>
    <cellStyle name="常规 5 2 4 3 2 3" xfId="4500" xr:uid="{00000000-0005-0000-0000-0000DA480000}"/>
    <cellStyle name="常规 5 2 4 3 2 3 2" xfId="12290" xr:uid="{00000000-0005-0000-0000-0000DB480000}"/>
    <cellStyle name="常规 5 2 4 3 2 4" xfId="12289" xr:uid="{00000000-0005-0000-0000-0000DC480000}"/>
    <cellStyle name="常规 5 2 4 3 3" xfId="4501" xr:uid="{00000000-0005-0000-0000-0000DD480000}"/>
    <cellStyle name="常规 5 2 4 3 4" xfId="4502" xr:uid="{00000000-0005-0000-0000-0000DE480000}"/>
    <cellStyle name="常规 5 2 4 3 4 2" xfId="12291" xr:uid="{00000000-0005-0000-0000-0000DF480000}"/>
    <cellStyle name="常规 5 2 4 3 5" xfId="9594" xr:uid="{00000000-0005-0000-0000-0000E0480000}"/>
    <cellStyle name="常规 5 2 4 4" xfId="574" xr:uid="{00000000-0005-0000-0000-0000E1480000}"/>
    <cellStyle name="常规 5 2 4 4 2" xfId="4503" xr:uid="{00000000-0005-0000-0000-0000E2480000}"/>
    <cellStyle name="常规 5 2 4 4 3" xfId="4504" xr:uid="{00000000-0005-0000-0000-0000E3480000}"/>
    <cellStyle name="常规 5 2 4 4 3 2" xfId="12292" xr:uid="{00000000-0005-0000-0000-0000E4480000}"/>
    <cellStyle name="常规 5 2 4 5" xfId="4505" xr:uid="{00000000-0005-0000-0000-0000E5480000}"/>
    <cellStyle name="常规 5 2 4 5 2" xfId="4506" xr:uid="{00000000-0005-0000-0000-0000E6480000}"/>
    <cellStyle name="常规 5 2 4 5 3" xfId="4507" xr:uid="{00000000-0005-0000-0000-0000E7480000}"/>
    <cellStyle name="常规 5 2 4 5 3 2" xfId="12294" xr:uid="{00000000-0005-0000-0000-0000E8480000}"/>
    <cellStyle name="常规 5 2 4 5 4" xfId="12293" xr:uid="{00000000-0005-0000-0000-0000E9480000}"/>
    <cellStyle name="常规 5 2 4 6" xfId="4508" xr:uid="{00000000-0005-0000-0000-0000EA480000}"/>
    <cellStyle name="常规 5 2 4 7" xfId="28299" xr:uid="{00000000-0005-0000-0000-0000EB480000}"/>
    <cellStyle name="常规 5 2 5" xfId="328" xr:uid="{00000000-0005-0000-0000-0000EC480000}"/>
    <cellStyle name="常规 5 2 5 2" xfId="4509" xr:uid="{00000000-0005-0000-0000-0000ED480000}"/>
    <cellStyle name="常规 5 2 5 2 2" xfId="4510" xr:uid="{00000000-0005-0000-0000-0000EE480000}"/>
    <cellStyle name="常规 5 2 5 2 2 2" xfId="4511" xr:uid="{00000000-0005-0000-0000-0000EF480000}"/>
    <cellStyle name="常规 5 2 5 2 2 2 2" xfId="12295" xr:uid="{00000000-0005-0000-0000-0000F0480000}"/>
    <cellStyle name="常规 5 2 5 2 2 2 3" xfId="8617" xr:uid="{00000000-0005-0000-0000-0000F1480000}"/>
    <cellStyle name="常规 5 2 5 2 3" xfId="4512" xr:uid="{00000000-0005-0000-0000-0000F2480000}"/>
    <cellStyle name="常规 5 2 5 2 3 2" xfId="12296" xr:uid="{00000000-0005-0000-0000-0000F3480000}"/>
    <cellStyle name="常规 5 2 5 2 3 3" xfId="8618" xr:uid="{00000000-0005-0000-0000-0000F4480000}"/>
    <cellStyle name="常规 5 2 5 3" xfId="4513" xr:uid="{00000000-0005-0000-0000-0000F5480000}"/>
    <cellStyle name="常规 5 2 5 3 2" xfId="4514" xr:uid="{00000000-0005-0000-0000-0000F6480000}"/>
    <cellStyle name="常规 5 2 5 3 2 2" xfId="12297" xr:uid="{00000000-0005-0000-0000-0000F7480000}"/>
    <cellStyle name="常规 5 2 5 3 2 3" xfId="8619" xr:uid="{00000000-0005-0000-0000-0000F8480000}"/>
    <cellStyle name="常规 5 2 5 4" xfId="4515" xr:uid="{00000000-0005-0000-0000-0000F9480000}"/>
    <cellStyle name="常规 5 2 5 4 2" xfId="12298" xr:uid="{00000000-0005-0000-0000-0000FA480000}"/>
    <cellStyle name="常规 5 2 5 4 3" xfId="8620" xr:uid="{00000000-0005-0000-0000-0000FB480000}"/>
    <cellStyle name="常规 5 2 5 5" xfId="24749" xr:uid="{00000000-0005-0000-0000-0000FC480000}"/>
    <cellStyle name="常规 5 2 6" xfId="4516" xr:uid="{00000000-0005-0000-0000-0000FD480000}"/>
    <cellStyle name="常规 5 2 6 2" xfId="4517" xr:uid="{00000000-0005-0000-0000-0000FE480000}"/>
    <cellStyle name="常规 5 2 6 2 2" xfId="4518" xr:uid="{00000000-0005-0000-0000-0000FF480000}"/>
    <cellStyle name="常规 5 2 6 2 2 2" xfId="12299" xr:uid="{00000000-0005-0000-0000-000000490000}"/>
    <cellStyle name="常规 5 2 6 2 2 3" xfId="8621" xr:uid="{00000000-0005-0000-0000-000001490000}"/>
    <cellStyle name="常规 5 2 6 2 3" xfId="24750" xr:uid="{00000000-0005-0000-0000-000002490000}"/>
    <cellStyle name="常规 5 2 6 3" xfId="4519" xr:uid="{00000000-0005-0000-0000-000003490000}"/>
    <cellStyle name="常规 5 2 6 3 2" xfId="12300" xr:uid="{00000000-0005-0000-0000-000004490000}"/>
    <cellStyle name="常规 5 2 6 3 3" xfId="8622" xr:uid="{00000000-0005-0000-0000-000005490000}"/>
    <cellStyle name="常规 5 2 6 4" xfId="24751" xr:uid="{00000000-0005-0000-0000-000006490000}"/>
    <cellStyle name="常规 5 2 6 5" xfId="24752" xr:uid="{00000000-0005-0000-0000-000007490000}"/>
    <cellStyle name="常规 5 2 7" xfId="4520" xr:uid="{00000000-0005-0000-0000-000008490000}"/>
    <cellStyle name="常规 5 2 7 2" xfId="4521" xr:uid="{00000000-0005-0000-0000-000009490000}"/>
    <cellStyle name="常规 5 2 7 2 2" xfId="12301" xr:uid="{00000000-0005-0000-0000-00000A490000}"/>
    <cellStyle name="常规 5 2 7 2 3" xfId="8623" xr:uid="{00000000-0005-0000-0000-00000B490000}"/>
    <cellStyle name="常规 5 2 7 3" xfId="24753" xr:uid="{00000000-0005-0000-0000-00000C490000}"/>
    <cellStyle name="常规 5 2 7 4" xfId="24754" xr:uid="{00000000-0005-0000-0000-00000D490000}"/>
    <cellStyle name="常规 5 2 7 5" xfId="24755" xr:uid="{00000000-0005-0000-0000-00000E490000}"/>
    <cellStyle name="常规 5 2 8" xfId="4522" xr:uid="{00000000-0005-0000-0000-00000F490000}"/>
    <cellStyle name="常规 5 2 8 2" xfId="12302" xr:uid="{00000000-0005-0000-0000-000010490000}"/>
    <cellStyle name="常规 5 2 8 2 2" xfId="24756" xr:uid="{00000000-0005-0000-0000-000011490000}"/>
    <cellStyle name="常规 5 2 8 2 3" xfId="24757" xr:uid="{00000000-0005-0000-0000-000012490000}"/>
    <cellStyle name="常规 5 2 8 3" xfId="8624" xr:uid="{00000000-0005-0000-0000-000013490000}"/>
    <cellStyle name="常规 5 2 8 4" xfId="24758" xr:uid="{00000000-0005-0000-0000-000014490000}"/>
    <cellStyle name="常规 5 2 8 5" xfId="24759" xr:uid="{00000000-0005-0000-0000-000015490000}"/>
    <cellStyle name="常规 5 2 9" xfId="7861" xr:uid="{00000000-0005-0000-0000-000016490000}"/>
    <cellStyle name="常规 5 2 9 2" xfId="24760" xr:uid="{00000000-0005-0000-0000-000017490000}"/>
    <cellStyle name="常规 5 2 9 2 2" xfId="24761" xr:uid="{00000000-0005-0000-0000-000018490000}"/>
    <cellStyle name="常规 5 2 9 2 3" xfId="24762" xr:uid="{00000000-0005-0000-0000-000019490000}"/>
    <cellStyle name="常规 5 2 9 3" xfId="24763" xr:uid="{00000000-0005-0000-0000-00001A490000}"/>
    <cellStyle name="常规 5 2 9 4" xfId="24764" xr:uid="{00000000-0005-0000-0000-00001B490000}"/>
    <cellStyle name="常规 5 2 9 5" xfId="24765" xr:uid="{00000000-0005-0000-0000-00001C490000}"/>
    <cellStyle name="常规 5 2_15滨州" xfId="28301" xr:uid="{00000000-0005-0000-0000-00001D490000}"/>
    <cellStyle name="常规 5 20" xfId="24766" xr:uid="{00000000-0005-0000-0000-00001E490000}"/>
    <cellStyle name="常规 5 20 2" xfId="24767" xr:uid="{00000000-0005-0000-0000-00001F490000}"/>
    <cellStyle name="常规 5 20 3" xfId="24768" xr:uid="{00000000-0005-0000-0000-000020490000}"/>
    <cellStyle name="常规 5 20 4" xfId="24769" xr:uid="{00000000-0005-0000-0000-000021490000}"/>
    <cellStyle name="常规 5 21" xfId="24770" xr:uid="{00000000-0005-0000-0000-000022490000}"/>
    <cellStyle name="常规 5 21 2" xfId="24771" xr:uid="{00000000-0005-0000-0000-000023490000}"/>
    <cellStyle name="常规 5 21 3" xfId="24772" xr:uid="{00000000-0005-0000-0000-000024490000}"/>
    <cellStyle name="常规 5 21 4" xfId="24773" xr:uid="{00000000-0005-0000-0000-000025490000}"/>
    <cellStyle name="常规 5 22" xfId="24774" xr:uid="{00000000-0005-0000-0000-000026490000}"/>
    <cellStyle name="常规 5 22 2" xfId="24775" xr:uid="{00000000-0005-0000-0000-000027490000}"/>
    <cellStyle name="常规 5 22 3" xfId="24776" xr:uid="{00000000-0005-0000-0000-000028490000}"/>
    <cellStyle name="常规 5 23" xfId="24777" xr:uid="{00000000-0005-0000-0000-000029490000}"/>
    <cellStyle name="常规 5 23 2" xfId="24778" xr:uid="{00000000-0005-0000-0000-00002A490000}"/>
    <cellStyle name="常规 5 23 3" xfId="24779" xr:uid="{00000000-0005-0000-0000-00002B490000}"/>
    <cellStyle name="常规 5 24" xfId="24780" xr:uid="{00000000-0005-0000-0000-00002C490000}"/>
    <cellStyle name="常规 5 24 2" xfId="24781" xr:uid="{00000000-0005-0000-0000-00002D490000}"/>
    <cellStyle name="常规 5 24 3" xfId="24782" xr:uid="{00000000-0005-0000-0000-00002E490000}"/>
    <cellStyle name="常规 5 25" xfId="24783" xr:uid="{00000000-0005-0000-0000-00002F490000}"/>
    <cellStyle name="常规 5 26" xfId="24784" xr:uid="{00000000-0005-0000-0000-000030490000}"/>
    <cellStyle name="常规 5 27" xfId="24785" xr:uid="{00000000-0005-0000-0000-000031490000}"/>
    <cellStyle name="常规 5 28" xfId="27625" xr:uid="{00000000-0005-0000-0000-000032490000}"/>
    <cellStyle name="常规 5 29" xfId="27521" xr:uid="{00000000-0005-0000-0000-000033490000}"/>
    <cellStyle name="常规 5 3" xfId="162" xr:uid="{00000000-0005-0000-0000-000034490000}"/>
    <cellStyle name="常规 5 3 2" xfId="163" xr:uid="{00000000-0005-0000-0000-000035490000}"/>
    <cellStyle name="常规 5 3 2 2" xfId="415" xr:uid="{00000000-0005-0000-0000-000036490000}"/>
    <cellStyle name="常规 5 3 2 2 2" xfId="4523" xr:uid="{00000000-0005-0000-0000-000037490000}"/>
    <cellStyle name="常规 5 3 2 2 2 2" xfId="4524" xr:uid="{00000000-0005-0000-0000-000038490000}"/>
    <cellStyle name="常规 5 3 2 2 2 2 2" xfId="4525" xr:uid="{00000000-0005-0000-0000-000039490000}"/>
    <cellStyle name="常规 5 3 2 2 2 2 3" xfId="4526" xr:uid="{00000000-0005-0000-0000-00003A490000}"/>
    <cellStyle name="常规 5 3 2 2 2 2 3 2" xfId="12305" xr:uid="{00000000-0005-0000-0000-00003B490000}"/>
    <cellStyle name="常规 5 3 2 2 2 2 4" xfId="12304" xr:uid="{00000000-0005-0000-0000-00003C490000}"/>
    <cellStyle name="常规 5 3 2 2 2 3" xfId="4527" xr:uid="{00000000-0005-0000-0000-00003D490000}"/>
    <cellStyle name="常规 5 3 2 2 2 4" xfId="4528" xr:uid="{00000000-0005-0000-0000-00003E490000}"/>
    <cellStyle name="常规 5 3 2 2 2 4 2" xfId="12306" xr:uid="{00000000-0005-0000-0000-00003F490000}"/>
    <cellStyle name="常规 5 3 2 2 2 5" xfId="12303" xr:uid="{00000000-0005-0000-0000-000040490000}"/>
    <cellStyle name="常规 5 3 2 2 2 6" xfId="28303" xr:uid="{00000000-0005-0000-0000-000041490000}"/>
    <cellStyle name="常规 5 3 2 2 3" xfId="4529" xr:uid="{00000000-0005-0000-0000-000042490000}"/>
    <cellStyle name="常规 5 3 2 2 3 2" xfId="4530" xr:uid="{00000000-0005-0000-0000-000043490000}"/>
    <cellStyle name="常规 5 3 2 2 3 3" xfId="4531" xr:uid="{00000000-0005-0000-0000-000044490000}"/>
    <cellStyle name="常规 5 3 2 2 3 3 2" xfId="12308" xr:uid="{00000000-0005-0000-0000-000045490000}"/>
    <cellStyle name="常规 5 3 2 2 3 4" xfId="12307" xr:uid="{00000000-0005-0000-0000-000046490000}"/>
    <cellStyle name="常规 5 3 2 2 4" xfId="4532" xr:uid="{00000000-0005-0000-0000-000047490000}"/>
    <cellStyle name="常规 5 3 2 2 4 2" xfId="4533" xr:uid="{00000000-0005-0000-0000-000048490000}"/>
    <cellStyle name="常规 5 3 2 2 4 3" xfId="4534" xr:uid="{00000000-0005-0000-0000-000049490000}"/>
    <cellStyle name="常规 5 3 2 2 4 3 2" xfId="12310" xr:uid="{00000000-0005-0000-0000-00004A490000}"/>
    <cellStyle name="常规 5 3 2 2 4 4" xfId="12309" xr:uid="{00000000-0005-0000-0000-00004B490000}"/>
    <cellStyle name="常规 5 3 2 2 5" xfId="4535" xr:uid="{00000000-0005-0000-0000-00004C490000}"/>
    <cellStyle name="常规 5 3 2 2 6" xfId="28302" xr:uid="{00000000-0005-0000-0000-00004D490000}"/>
    <cellStyle name="常规 5 3 2 3" xfId="322" xr:uid="{00000000-0005-0000-0000-00004E490000}"/>
    <cellStyle name="常规 5 3 2 3 2" xfId="4536" xr:uid="{00000000-0005-0000-0000-00004F490000}"/>
    <cellStyle name="常规 5 3 2 3 2 2" xfId="4537" xr:uid="{00000000-0005-0000-0000-000050490000}"/>
    <cellStyle name="常规 5 3 2 3 2 3" xfId="4538" xr:uid="{00000000-0005-0000-0000-000051490000}"/>
    <cellStyle name="常规 5 3 2 3 2 3 2" xfId="12312" xr:uid="{00000000-0005-0000-0000-000052490000}"/>
    <cellStyle name="常规 5 3 2 3 2 4" xfId="12311" xr:uid="{00000000-0005-0000-0000-000053490000}"/>
    <cellStyle name="常规 5 3 2 3 3" xfId="4539" xr:uid="{00000000-0005-0000-0000-000054490000}"/>
    <cellStyle name="常规 5 3 2 3 4" xfId="4540" xr:uid="{00000000-0005-0000-0000-000055490000}"/>
    <cellStyle name="常规 5 3 2 3 4 2" xfId="12313" xr:uid="{00000000-0005-0000-0000-000056490000}"/>
    <cellStyle name="常规 5 3 2 3 5" xfId="9592" xr:uid="{00000000-0005-0000-0000-000057490000}"/>
    <cellStyle name="常规 5 3 2 3 6" xfId="28304" xr:uid="{00000000-0005-0000-0000-000058490000}"/>
    <cellStyle name="常规 5 3 2 4" xfId="576" xr:uid="{00000000-0005-0000-0000-000059490000}"/>
    <cellStyle name="常规 5 3 2 4 2" xfId="4541" xr:uid="{00000000-0005-0000-0000-00005A490000}"/>
    <cellStyle name="常规 5 3 2 4 3" xfId="4542" xr:uid="{00000000-0005-0000-0000-00005B490000}"/>
    <cellStyle name="常规 5 3 2 4 3 2" xfId="12314" xr:uid="{00000000-0005-0000-0000-00005C490000}"/>
    <cellStyle name="常规 5 3 2 5" xfId="4543" xr:uid="{00000000-0005-0000-0000-00005D490000}"/>
    <cellStyle name="常规 5 3 2 5 2" xfId="4544" xr:uid="{00000000-0005-0000-0000-00005E490000}"/>
    <cellStyle name="常规 5 3 2 5 3" xfId="4545" xr:uid="{00000000-0005-0000-0000-00005F490000}"/>
    <cellStyle name="常规 5 3 2 5 3 2" xfId="12316" xr:uid="{00000000-0005-0000-0000-000060490000}"/>
    <cellStyle name="常规 5 3 2 5 4" xfId="12315" xr:uid="{00000000-0005-0000-0000-000061490000}"/>
    <cellStyle name="常规 5 3 2 6" xfId="4546" xr:uid="{00000000-0005-0000-0000-000062490000}"/>
    <cellStyle name="常规 5 3 2 7" xfId="27477" xr:uid="{00000000-0005-0000-0000-000063490000}"/>
    <cellStyle name="常规 5 3 3" xfId="164" xr:uid="{00000000-0005-0000-0000-000064490000}"/>
    <cellStyle name="常规 5 3 3 2" xfId="503" xr:uid="{00000000-0005-0000-0000-000065490000}"/>
    <cellStyle name="常规 5 3 3 2 2" xfId="4547" xr:uid="{00000000-0005-0000-0000-000066490000}"/>
    <cellStyle name="常规 5 3 3 2 2 2" xfId="4548" xr:uid="{00000000-0005-0000-0000-000067490000}"/>
    <cellStyle name="常规 5 3 3 2 2 2 2" xfId="4549" xr:uid="{00000000-0005-0000-0000-000068490000}"/>
    <cellStyle name="常规 5 3 3 2 2 2 3" xfId="4550" xr:uid="{00000000-0005-0000-0000-000069490000}"/>
    <cellStyle name="常规 5 3 3 2 2 2 3 2" xfId="12319" xr:uid="{00000000-0005-0000-0000-00006A490000}"/>
    <cellStyle name="常规 5 3 3 2 2 2 4" xfId="12318" xr:uid="{00000000-0005-0000-0000-00006B490000}"/>
    <cellStyle name="常规 5 3 3 2 2 3" xfId="4551" xr:uid="{00000000-0005-0000-0000-00006C490000}"/>
    <cellStyle name="常规 5 3 3 2 2 4" xfId="4552" xr:uid="{00000000-0005-0000-0000-00006D490000}"/>
    <cellStyle name="常规 5 3 3 2 2 4 2" xfId="12320" xr:uid="{00000000-0005-0000-0000-00006E490000}"/>
    <cellStyle name="常规 5 3 3 2 2 5" xfId="12317" xr:uid="{00000000-0005-0000-0000-00006F490000}"/>
    <cellStyle name="常规 5 3 3 2 3" xfId="4553" xr:uid="{00000000-0005-0000-0000-000070490000}"/>
    <cellStyle name="常规 5 3 3 2 3 2" xfId="4554" xr:uid="{00000000-0005-0000-0000-000071490000}"/>
    <cellStyle name="常规 5 3 3 2 3 3" xfId="4555" xr:uid="{00000000-0005-0000-0000-000072490000}"/>
    <cellStyle name="常规 5 3 3 2 3 3 2" xfId="12322" xr:uid="{00000000-0005-0000-0000-000073490000}"/>
    <cellStyle name="常规 5 3 3 2 3 4" xfId="12321" xr:uid="{00000000-0005-0000-0000-000074490000}"/>
    <cellStyle name="常规 5 3 3 2 4" xfId="4556" xr:uid="{00000000-0005-0000-0000-000075490000}"/>
    <cellStyle name="常规 5 3 3 2 4 2" xfId="4557" xr:uid="{00000000-0005-0000-0000-000076490000}"/>
    <cellStyle name="常规 5 3 3 2 4 3" xfId="4558" xr:uid="{00000000-0005-0000-0000-000077490000}"/>
    <cellStyle name="常规 5 3 3 2 4 3 2" xfId="12324" xr:uid="{00000000-0005-0000-0000-000078490000}"/>
    <cellStyle name="常规 5 3 3 2 4 4" xfId="12323" xr:uid="{00000000-0005-0000-0000-000079490000}"/>
    <cellStyle name="常规 5 3 3 2 5" xfId="4559" xr:uid="{00000000-0005-0000-0000-00007A490000}"/>
    <cellStyle name="常规 5 3 3 2 6" xfId="9702" xr:uid="{00000000-0005-0000-0000-00007B490000}"/>
    <cellStyle name="常规 5 3 3 2 7" xfId="28306" xr:uid="{00000000-0005-0000-0000-00007C490000}"/>
    <cellStyle name="常规 5 3 3 3" xfId="577" xr:uid="{00000000-0005-0000-0000-00007D490000}"/>
    <cellStyle name="常规 5 3 3 3 2" xfId="4560" xr:uid="{00000000-0005-0000-0000-00007E490000}"/>
    <cellStyle name="常规 5 3 3 3 2 2" xfId="4561" xr:uid="{00000000-0005-0000-0000-00007F490000}"/>
    <cellStyle name="常规 5 3 3 3 2 3" xfId="4562" xr:uid="{00000000-0005-0000-0000-000080490000}"/>
    <cellStyle name="常规 5 3 3 3 2 3 2" xfId="12326" xr:uid="{00000000-0005-0000-0000-000081490000}"/>
    <cellStyle name="常规 5 3 3 3 2 4" xfId="12325" xr:uid="{00000000-0005-0000-0000-000082490000}"/>
    <cellStyle name="常规 5 3 3 3 3" xfId="4563" xr:uid="{00000000-0005-0000-0000-000083490000}"/>
    <cellStyle name="常规 5 3 3 3 4" xfId="4564" xr:uid="{00000000-0005-0000-0000-000084490000}"/>
    <cellStyle name="常规 5 3 3 3 4 2" xfId="12327" xr:uid="{00000000-0005-0000-0000-000085490000}"/>
    <cellStyle name="常规 5 3 3 4" xfId="4565" xr:uid="{00000000-0005-0000-0000-000086490000}"/>
    <cellStyle name="常规 5 3 3 4 2" xfId="4566" xr:uid="{00000000-0005-0000-0000-000087490000}"/>
    <cellStyle name="常规 5 3 3 4 3" xfId="4567" xr:uid="{00000000-0005-0000-0000-000088490000}"/>
    <cellStyle name="常规 5 3 3 4 3 2" xfId="12329" xr:uid="{00000000-0005-0000-0000-000089490000}"/>
    <cellStyle name="常规 5 3 3 4 4" xfId="12328" xr:uid="{00000000-0005-0000-0000-00008A490000}"/>
    <cellStyle name="常规 5 3 3 5" xfId="4568" xr:uid="{00000000-0005-0000-0000-00008B490000}"/>
    <cellStyle name="常规 5 3 3 5 2" xfId="4569" xr:uid="{00000000-0005-0000-0000-00008C490000}"/>
    <cellStyle name="常规 5 3 3 5 3" xfId="4570" xr:uid="{00000000-0005-0000-0000-00008D490000}"/>
    <cellStyle name="常规 5 3 3 5 3 2" xfId="12331" xr:uid="{00000000-0005-0000-0000-00008E490000}"/>
    <cellStyle name="常规 5 3 3 5 4" xfId="12330" xr:uid="{00000000-0005-0000-0000-00008F490000}"/>
    <cellStyle name="常规 5 3 3 6" xfId="4571" xr:uid="{00000000-0005-0000-0000-000090490000}"/>
    <cellStyle name="常规 5 3 3 7" xfId="28305" xr:uid="{00000000-0005-0000-0000-000091490000}"/>
    <cellStyle name="常规 5 3 4" xfId="323" xr:uid="{00000000-0005-0000-0000-000092490000}"/>
    <cellStyle name="常规 5 3 4 2" xfId="4572" xr:uid="{00000000-0005-0000-0000-000093490000}"/>
    <cellStyle name="常规 5 3 4 2 2" xfId="4573" xr:uid="{00000000-0005-0000-0000-000094490000}"/>
    <cellStyle name="常规 5 3 4 2 2 2" xfId="4574" xr:uid="{00000000-0005-0000-0000-000095490000}"/>
    <cellStyle name="常规 5 3 4 2 2 3" xfId="4575" xr:uid="{00000000-0005-0000-0000-000096490000}"/>
    <cellStyle name="常规 5 3 4 2 2 3 2" xfId="12334" xr:uid="{00000000-0005-0000-0000-000097490000}"/>
    <cellStyle name="常规 5 3 4 2 2 4" xfId="12333" xr:uid="{00000000-0005-0000-0000-000098490000}"/>
    <cellStyle name="常规 5 3 4 2 3" xfId="4576" xr:uid="{00000000-0005-0000-0000-000099490000}"/>
    <cellStyle name="常规 5 3 4 2 4" xfId="4577" xr:uid="{00000000-0005-0000-0000-00009A490000}"/>
    <cellStyle name="常规 5 3 4 2 4 2" xfId="12335" xr:uid="{00000000-0005-0000-0000-00009B490000}"/>
    <cellStyle name="常规 5 3 4 2 5" xfId="12332" xr:uid="{00000000-0005-0000-0000-00009C490000}"/>
    <cellStyle name="常规 5 3 4 2 6" xfId="28308" xr:uid="{00000000-0005-0000-0000-00009D490000}"/>
    <cellStyle name="常规 5 3 4 3" xfId="4578" xr:uid="{00000000-0005-0000-0000-00009E490000}"/>
    <cellStyle name="常规 5 3 4 3 2" xfId="4579" xr:uid="{00000000-0005-0000-0000-00009F490000}"/>
    <cellStyle name="常规 5 3 4 3 3" xfId="4580" xr:uid="{00000000-0005-0000-0000-0000A0490000}"/>
    <cellStyle name="常规 5 3 4 3 3 2" xfId="12337" xr:uid="{00000000-0005-0000-0000-0000A1490000}"/>
    <cellStyle name="常规 5 3 4 3 4" xfId="12336" xr:uid="{00000000-0005-0000-0000-0000A2490000}"/>
    <cellStyle name="常规 5 3 4 4" xfId="4581" xr:uid="{00000000-0005-0000-0000-0000A3490000}"/>
    <cellStyle name="常规 5 3 4 4 2" xfId="4582" xr:uid="{00000000-0005-0000-0000-0000A4490000}"/>
    <cellStyle name="常规 5 3 4 4 3" xfId="4583" xr:uid="{00000000-0005-0000-0000-0000A5490000}"/>
    <cellStyle name="常规 5 3 4 4 3 2" xfId="12339" xr:uid="{00000000-0005-0000-0000-0000A6490000}"/>
    <cellStyle name="常规 5 3 4 4 4" xfId="12338" xr:uid="{00000000-0005-0000-0000-0000A7490000}"/>
    <cellStyle name="常规 5 3 4 5" xfId="4584" xr:uid="{00000000-0005-0000-0000-0000A8490000}"/>
    <cellStyle name="常规 5 3 4 6" xfId="9593" xr:uid="{00000000-0005-0000-0000-0000A9490000}"/>
    <cellStyle name="常规 5 3 4 7" xfId="28307" xr:uid="{00000000-0005-0000-0000-0000AA490000}"/>
    <cellStyle name="常规 5 3 5" xfId="575" xr:uid="{00000000-0005-0000-0000-0000AB490000}"/>
    <cellStyle name="常规 5 3 5 2" xfId="4585" xr:uid="{00000000-0005-0000-0000-0000AC490000}"/>
    <cellStyle name="常规 5 3 5 2 2" xfId="4586" xr:uid="{00000000-0005-0000-0000-0000AD490000}"/>
    <cellStyle name="常规 5 3 5 2 3" xfId="4587" xr:uid="{00000000-0005-0000-0000-0000AE490000}"/>
    <cellStyle name="常规 5 3 5 2 3 2" xfId="12341" xr:uid="{00000000-0005-0000-0000-0000AF490000}"/>
    <cellStyle name="常规 5 3 5 2 4" xfId="12340" xr:uid="{00000000-0005-0000-0000-0000B0490000}"/>
    <cellStyle name="常规 5 3 5 3" xfId="4588" xr:uid="{00000000-0005-0000-0000-0000B1490000}"/>
    <cellStyle name="常规 5 3 5 4" xfId="4589" xr:uid="{00000000-0005-0000-0000-0000B2490000}"/>
    <cellStyle name="常规 5 3 5 4 2" xfId="12342" xr:uid="{00000000-0005-0000-0000-0000B3490000}"/>
    <cellStyle name="常规 5 3 5 5" xfId="28309" xr:uid="{00000000-0005-0000-0000-0000B4490000}"/>
    <cellStyle name="常规 5 3 6" xfId="4590" xr:uid="{00000000-0005-0000-0000-0000B5490000}"/>
    <cellStyle name="常规 5 3 6 2" xfId="4591" xr:uid="{00000000-0005-0000-0000-0000B6490000}"/>
    <cellStyle name="常规 5 3 6 3" xfId="4592" xr:uid="{00000000-0005-0000-0000-0000B7490000}"/>
    <cellStyle name="常规 5 3 6 3 2" xfId="12344" xr:uid="{00000000-0005-0000-0000-0000B8490000}"/>
    <cellStyle name="常规 5 3 6 4" xfId="12343" xr:uid="{00000000-0005-0000-0000-0000B9490000}"/>
    <cellStyle name="常规 5 3 7" xfId="4593" xr:uid="{00000000-0005-0000-0000-0000BA490000}"/>
    <cellStyle name="常规 5 3 7 2" xfId="4594" xr:uid="{00000000-0005-0000-0000-0000BB490000}"/>
    <cellStyle name="常规 5 3 7 3" xfId="4595" xr:uid="{00000000-0005-0000-0000-0000BC490000}"/>
    <cellStyle name="常规 5 3 7 3 2" xfId="12346" xr:uid="{00000000-0005-0000-0000-0000BD490000}"/>
    <cellStyle name="常规 5 3 7 4" xfId="12345" xr:uid="{00000000-0005-0000-0000-0000BE490000}"/>
    <cellStyle name="常规 5 3 8" xfId="4596" xr:uid="{00000000-0005-0000-0000-0000BF490000}"/>
    <cellStyle name="常规 5 3 9" xfId="7860" xr:uid="{00000000-0005-0000-0000-0000C0490000}"/>
    <cellStyle name="常规 5 30" xfId="27629" xr:uid="{00000000-0005-0000-0000-0000C1490000}"/>
    <cellStyle name="常规 5 4" xfId="165" xr:uid="{00000000-0005-0000-0000-0000C2490000}"/>
    <cellStyle name="常规 5 4 2" xfId="166" xr:uid="{00000000-0005-0000-0000-0000C3490000}"/>
    <cellStyle name="常规 5 4 2 2" xfId="418" xr:uid="{00000000-0005-0000-0000-0000C4490000}"/>
    <cellStyle name="常规 5 4 2 2 2" xfId="4597" xr:uid="{00000000-0005-0000-0000-0000C5490000}"/>
    <cellStyle name="常规 5 4 2 2 2 2" xfId="4598" xr:uid="{00000000-0005-0000-0000-0000C6490000}"/>
    <cellStyle name="常规 5 4 2 2 2 2 2" xfId="4599" xr:uid="{00000000-0005-0000-0000-0000C7490000}"/>
    <cellStyle name="常规 5 4 2 2 2 2 3" xfId="4600" xr:uid="{00000000-0005-0000-0000-0000C8490000}"/>
    <cellStyle name="常规 5 4 2 2 2 2 3 2" xfId="12349" xr:uid="{00000000-0005-0000-0000-0000C9490000}"/>
    <cellStyle name="常规 5 4 2 2 2 2 4" xfId="12348" xr:uid="{00000000-0005-0000-0000-0000CA490000}"/>
    <cellStyle name="常规 5 4 2 2 2 3" xfId="4601" xr:uid="{00000000-0005-0000-0000-0000CB490000}"/>
    <cellStyle name="常规 5 4 2 2 2 4" xfId="4602" xr:uid="{00000000-0005-0000-0000-0000CC490000}"/>
    <cellStyle name="常规 5 4 2 2 2 4 2" xfId="12350" xr:uid="{00000000-0005-0000-0000-0000CD490000}"/>
    <cellStyle name="常规 5 4 2 2 2 5" xfId="12347" xr:uid="{00000000-0005-0000-0000-0000CE490000}"/>
    <cellStyle name="常规 5 4 2 2 3" xfId="4603" xr:uid="{00000000-0005-0000-0000-0000CF490000}"/>
    <cellStyle name="常规 5 4 2 2 3 2" xfId="4604" xr:uid="{00000000-0005-0000-0000-0000D0490000}"/>
    <cellStyle name="常规 5 4 2 2 3 3" xfId="4605" xr:uid="{00000000-0005-0000-0000-0000D1490000}"/>
    <cellStyle name="常规 5 4 2 2 3 3 2" xfId="12352" xr:uid="{00000000-0005-0000-0000-0000D2490000}"/>
    <cellStyle name="常规 5 4 2 2 3 4" xfId="12351" xr:uid="{00000000-0005-0000-0000-0000D3490000}"/>
    <cellStyle name="常规 5 4 2 2 4" xfId="4606" xr:uid="{00000000-0005-0000-0000-0000D4490000}"/>
    <cellStyle name="常规 5 4 2 2 4 2" xfId="4607" xr:uid="{00000000-0005-0000-0000-0000D5490000}"/>
    <cellStyle name="常规 5 4 2 2 4 3" xfId="4608" xr:uid="{00000000-0005-0000-0000-0000D6490000}"/>
    <cellStyle name="常规 5 4 2 2 4 3 2" xfId="12354" xr:uid="{00000000-0005-0000-0000-0000D7490000}"/>
    <cellStyle name="常规 5 4 2 2 4 4" xfId="12353" xr:uid="{00000000-0005-0000-0000-0000D8490000}"/>
    <cellStyle name="常规 5 4 2 2 5" xfId="4609" xr:uid="{00000000-0005-0000-0000-0000D9490000}"/>
    <cellStyle name="常规 5 4 2 3" xfId="321" xr:uid="{00000000-0005-0000-0000-0000DA490000}"/>
    <cellStyle name="常规 5 4 2 3 2" xfId="4610" xr:uid="{00000000-0005-0000-0000-0000DB490000}"/>
    <cellStyle name="常规 5 4 2 3 2 2" xfId="4611" xr:uid="{00000000-0005-0000-0000-0000DC490000}"/>
    <cellStyle name="常规 5 4 2 3 2 3" xfId="4612" xr:uid="{00000000-0005-0000-0000-0000DD490000}"/>
    <cellStyle name="常规 5 4 2 3 2 3 2" xfId="12356" xr:uid="{00000000-0005-0000-0000-0000DE490000}"/>
    <cellStyle name="常规 5 4 2 3 2 4" xfId="12355" xr:uid="{00000000-0005-0000-0000-0000DF490000}"/>
    <cellStyle name="常规 5 4 2 3 3" xfId="4613" xr:uid="{00000000-0005-0000-0000-0000E0490000}"/>
    <cellStyle name="常规 5 4 2 3 4" xfId="4614" xr:uid="{00000000-0005-0000-0000-0000E1490000}"/>
    <cellStyle name="常规 5 4 2 3 4 2" xfId="12357" xr:uid="{00000000-0005-0000-0000-0000E2490000}"/>
    <cellStyle name="常规 5 4 2 3 5" xfId="9591" xr:uid="{00000000-0005-0000-0000-0000E3490000}"/>
    <cellStyle name="常规 5 4 2 4" xfId="579" xr:uid="{00000000-0005-0000-0000-0000E4490000}"/>
    <cellStyle name="常规 5 4 2 4 2" xfId="4615" xr:uid="{00000000-0005-0000-0000-0000E5490000}"/>
    <cellStyle name="常规 5 4 2 4 3" xfId="4616" xr:uid="{00000000-0005-0000-0000-0000E6490000}"/>
    <cellStyle name="常规 5 4 2 4 3 2" xfId="12358" xr:uid="{00000000-0005-0000-0000-0000E7490000}"/>
    <cellStyle name="常规 5 4 2 5" xfId="4617" xr:uid="{00000000-0005-0000-0000-0000E8490000}"/>
    <cellStyle name="常规 5 4 2 5 2" xfId="4618" xr:uid="{00000000-0005-0000-0000-0000E9490000}"/>
    <cellStyle name="常规 5 4 2 5 3" xfId="4619" xr:uid="{00000000-0005-0000-0000-0000EA490000}"/>
    <cellStyle name="常规 5 4 2 5 3 2" xfId="12360" xr:uid="{00000000-0005-0000-0000-0000EB490000}"/>
    <cellStyle name="常规 5 4 2 5 4" xfId="12359" xr:uid="{00000000-0005-0000-0000-0000EC490000}"/>
    <cellStyle name="常规 5 4 2 6" xfId="4620" xr:uid="{00000000-0005-0000-0000-0000ED490000}"/>
    <cellStyle name="常规 5 4 2 7" xfId="28310" xr:uid="{00000000-0005-0000-0000-0000EE490000}"/>
    <cellStyle name="常规 5 4 3" xfId="504" xr:uid="{00000000-0005-0000-0000-0000EF490000}"/>
    <cellStyle name="常规 5 4 3 2" xfId="4621" xr:uid="{00000000-0005-0000-0000-0000F0490000}"/>
    <cellStyle name="常规 5 4 3 2 2" xfId="4622" xr:uid="{00000000-0005-0000-0000-0000F1490000}"/>
    <cellStyle name="常规 5 4 3 2 2 2" xfId="4623" xr:uid="{00000000-0005-0000-0000-0000F2490000}"/>
    <cellStyle name="常规 5 4 3 2 2 3" xfId="4624" xr:uid="{00000000-0005-0000-0000-0000F3490000}"/>
    <cellStyle name="常规 5 4 3 2 2 3 2" xfId="12363" xr:uid="{00000000-0005-0000-0000-0000F4490000}"/>
    <cellStyle name="常规 5 4 3 2 2 4" xfId="12362" xr:uid="{00000000-0005-0000-0000-0000F5490000}"/>
    <cellStyle name="常规 5 4 3 2 3" xfId="4625" xr:uid="{00000000-0005-0000-0000-0000F6490000}"/>
    <cellStyle name="常规 5 4 3 2 4" xfId="4626" xr:uid="{00000000-0005-0000-0000-0000F7490000}"/>
    <cellStyle name="常规 5 4 3 2 4 2" xfId="12364" xr:uid="{00000000-0005-0000-0000-0000F8490000}"/>
    <cellStyle name="常规 5 4 3 2 5" xfId="12361" xr:uid="{00000000-0005-0000-0000-0000F9490000}"/>
    <cellStyle name="常规 5 4 3 3" xfId="4627" xr:uid="{00000000-0005-0000-0000-0000FA490000}"/>
    <cellStyle name="常规 5 4 3 3 2" xfId="4628" xr:uid="{00000000-0005-0000-0000-0000FB490000}"/>
    <cellStyle name="常规 5 4 3 3 3" xfId="4629" xr:uid="{00000000-0005-0000-0000-0000FC490000}"/>
    <cellStyle name="常规 5 4 3 3 3 2" xfId="12366" xr:uid="{00000000-0005-0000-0000-0000FD490000}"/>
    <cellStyle name="常规 5 4 3 3 4" xfId="12365" xr:uid="{00000000-0005-0000-0000-0000FE490000}"/>
    <cellStyle name="常规 5 4 3 4" xfId="4630" xr:uid="{00000000-0005-0000-0000-0000FF490000}"/>
    <cellStyle name="常规 5 4 3 4 2" xfId="4631" xr:uid="{00000000-0005-0000-0000-0000004A0000}"/>
    <cellStyle name="常规 5 4 3 4 3" xfId="4632" xr:uid="{00000000-0005-0000-0000-0000014A0000}"/>
    <cellStyle name="常规 5 4 3 4 3 2" xfId="12368" xr:uid="{00000000-0005-0000-0000-0000024A0000}"/>
    <cellStyle name="常规 5 4 3 4 4" xfId="12367" xr:uid="{00000000-0005-0000-0000-0000034A0000}"/>
    <cellStyle name="常规 5 4 3 5" xfId="4633" xr:uid="{00000000-0005-0000-0000-0000044A0000}"/>
    <cellStyle name="常规 5 4 3 6" xfId="9703" xr:uid="{00000000-0005-0000-0000-0000054A0000}"/>
    <cellStyle name="常规 5 4 4" xfId="578" xr:uid="{00000000-0005-0000-0000-0000064A0000}"/>
    <cellStyle name="常规 5 4 4 2" xfId="4634" xr:uid="{00000000-0005-0000-0000-0000074A0000}"/>
    <cellStyle name="常规 5 4 4 2 2" xfId="4635" xr:uid="{00000000-0005-0000-0000-0000084A0000}"/>
    <cellStyle name="常规 5 4 4 2 3" xfId="4636" xr:uid="{00000000-0005-0000-0000-0000094A0000}"/>
    <cellStyle name="常规 5 4 4 2 3 2" xfId="12370" xr:uid="{00000000-0005-0000-0000-00000A4A0000}"/>
    <cellStyle name="常规 5 4 4 2 4" xfId="12369" xr:uid="{00000000-0005-0000-0000-00000B4A0000}"/>
    <cellStyle name="常规 5 4 4 3" xfId="4637" xr:uid="{00000000-0005-0000-0000-00000C4A0000}"/>
    <cellStyle name="常规 5 4 4 4" xfId="4638" xr:uid="{00000000-0005-0000-0000-00000D4A0000}"/>
    <cellStyle name="常规 5 4 4 4 2" xfId="12371" xr:uid="{00000000-0005-0000-0000-00000E4A0000}"/>
    <cellStyle name="常规 5 4 5" xfId="4639" xr:uid="{00000000-0005-0000-0000-00000F4A0000}"/>
    <cellStyle name="常规 5 4 5 2" xfId="4640" xr:uid="{00000000-0005-0000-0000-0000104A0000}"/>
    <cellStyle name="常规 5 4 5 3" xfId="4641" xr:uid="{00000000-0005-0000-0000-0000114A0000}"/>
    <cellStyle name="常规 5 4 5 3 2" xfId="12373" xr:uid="{00000000-0005-0000-0000-0000124A0000}"/>
    <cellStyle name="常规 5 4 5 4" xfId="12372" xr:uid="{00000000-0005-0000-0000-0000134A0000}"/>
    <cellStyle name="常规 5 4 6" xfId="4642" xr:uid="{00000000-0005-0000-0000-0000144A0000}"/>
    <cellStyle name="常规 5 4 6 2" xfId="4643" xr:uid="{00000000-0005-0000-0000-0000154A0000}"/>
    <cellStyle name="常规 5 4 6 3" xfId="4644" xr:uid="{00000000-0005-0000-0000-0000164A0000}"/>
    <cellStyle name="常规 5 4 6 3 2" xfId="12375" xr:uid="{00000000-0005-0000-0000-0000174A0000}"/>
    <cellStyle name="常规 5 4 6 4" xfId="12374" xr:uid="{00000000-0005-0000-0000-0000184A0000}"/>
    <cellStyle name="常规 5 4 7" xfId="4645" xr:uid="{00000000-0005-0000-0000-0000194A0000}"/>
    <cellStyle name="常规 5 5" xfId="167" xr:uid="{00000000-0005-0000-0000-00001A4A0000}"/>
    <cellStyle name="常规 5 5 2" xfId="419" xr:uid="{00000000-0005-0000-0000-00001B4A0000}"/>
    <cellStyle name="常规 5 5 2 2" xfId="4646" xr:uid="{00000000-0005-0000-0000-00001C4A0000}"/>
    <cellStyle name="常规 5 5 2 2 2" xfId="4647" xr:uid="{00000000-0005-0000-0000-00001D4A0000}"/>
    <cellStyle name="常规 5 5 2 2 2 2" xfId="4648" xr:uid="{00000000-0005-0000-0000-00001E4A0000}"/>
    <cellStyle name="常规 5 5 2 2 2 3" xfId="4649" xr:uid="{00000000-0005-0000-0000-00001F4A0000}"/>
    <cellStyle name="常规 5 5 2 2 2 3 2" xfId="12378" xr:uid="{00000000-0005-0000-0000-0000204A0000}"/>
    <cellStyle name="常规 5 5 2 2 2 4" xfId="12377" xr:uid="{00000000-0005-0000-0000-0000214A0000}"/>
    <cellStyle name="常规 5 5 2 2 3" xfId="4650" xr:uid="{00000000-0005-0000-0000-0000224A0000}"/>
    <cellStyle name="常规 5 5 2 2 4" xfId="4651" xr:uid="{00000000-0005-0000-0000-0000234A0000}"/>
    <cellStyle name="常规 5 5 2 2 4 2" xfId="12379" xr:uid="{00000000-0005-0000-0000-0000244A0000}"/>
    <cellStyle name="常规 5 5 2 2 5" xfId="12376" xr:uid="{00000000-0005-0000-0000-0000254A0000}"/>
    <cellStyle name="常规 5 5 2 3" xfId="4652" xr:uid="{00000000-0005-0000-0000-0000264A0000}"/>
    <cellStyle name="常规 5 5 2 3 2" xfId="4653" xr:uid="{00000000-0005-0000-0000-0000274A0000}"/>
    <cellStyle name="常规 5 5 2 3 3" xfId="4654" xr:uid="{00000000-0005-0000-0000-0000284A0000}"/>
    <cellStyle name="常规 5 5 2 3 3 2" xfId="12381" xr:uid="{00000000-0005-0000-0000-0000294A0000}"/>
    <cellStyle name="常规 5 5 2 3 4" xfId="12380" xr:uid="{00000000-0005-0000-0000-00002A4A0000}"/>
    <cellStyle name="常规 5 5 2 4" xfId="4655" xr:uid="{00000000-0005-0000-0000-00002B4A0000}"/>
    <cellStyle name="常规 5 5 2 4 2" xfId="4656" xr:uid="{00000000-0005-0000-0000-00002C4A0000}"/>
    <cellStyle name="常规 5 5 2 4 3" xfId="4657" xr:uid="{00000000-0005-0000-0000-00002D4A0000}"/>
    <cellStyle name="常规 5 5 2 4 3 2" xfId="12383" xr:uid="{00000000-0005-0000-0000-00002E4A0000}"/>
    <cellStyle name="常规 5 5 2 4 4" xfId="12382" xr:uid="{00000000-0005-0000-0000-00002F4A0000}"/>
    <cellStyle name="常规 5 5 2 5" xfId="4658" xr:uid="{00000000-0005-0000-0000-0000304A0000}"/>
    <cellStyle name="常规 5 5 2 6" xfId="28312" xr:uid="{00000000-0005-0000-0000-0000314A0000}"/>
    <cellStyle name="常规 5 5 3" xfId="320" xr:uid="{00000000-0005-0000-0000-0000324A0000}"/>
    <cellStyle name="常规 5 5 3 2" xfId="4659" xr:uid="{00000000-0005-0000-0000-0000334A0000}"/>
    <cellStyle name="常规 5 5 3 2 2" xfId="4660" xr:uid="{00000000-0005-0000-0000-0000344A0000}"/>
    <cellStyle name="常规 5 5 3 2 3" xfId="4661" xr:uid="{00000000-0005-0000-0000-0000354A0000}"/>
    <cellStyle name="常规 5 5 3 2 3 2" xfId="12385" xr:uid="{00000000-0005-0000-0000-0000364A0000}"/>
    <cellStyle name="常规 5 5 3 2 4" xfId="12384" xr:uid="{00000000-0005-0000-0000-0000374A0000}"/>
    <cellStyle name="常规 5 5 3 3" xfId="4662" xr:uid="{00000000-0005-0000-0000-0000384A0000}"/>
    <cellStyle name="常规 5 5 3 4" xfId="4663" xr:uid="{00000000-0005-0000-0000-0000394A0000}"/>
    <cellStyle name="常规 5 5 3 4 2" xfId="12386" xr:uid="{00000000-0005-0000-0000-00003A4A0000}"/>
    <cellStyle name="常规 5 5 3 5" xfId="9590" xr:uid="{00000000-0005-0000-0000-00003B4A0000}"/>
    <cellStyle name="常规 5 5 4" xfId="580" xr:uid="{00000000-0005-0000-0000-00003C4A0000}"/>
    <cellStyle name="常规 5 5 4 2" xfId="4664" xr:uid="{00000000-0005-0000-0000-00003D4A0000}"/>
    <cellStyle name="常规 5 5 4 3" xfId="4665" xr:uid="{00000000-0005-0000-0000-00003E4A0000}"/>
    <cellStyle name="常规 5 5 4 3 2" xfId="12387" xr:uid="{00000000-0005-0000-0000-00003F4A0000}"/>
    <cellStyle name="常规 5 5 5" xfId="4666" xr:uid="{00000000-0005-0000-0000-0000404A0000}"/>
    <cellStyle name="常规 5 5 5 2" xfId="4667" xr:uid="{00000000-0005-0000-0000-0000414A0000}"/>
    <cellStyle name="常规 5 5 5 3" xfId="4668" xr:uid="{00000000-0005-0000-0000-0000424A0000}"/>
    <cellStyle name="常规 5 5 5 3 2" xfId="12389" xr:uid="{00000000-0005-0000-0000-0000434A0000}"/>
    <cellStyle name="常规 5 5 5 4" xfId="12388" xr:uid="{00000000-0005-0000-0000-0000444A0000}"/>
    <cellStyle name="常规 5 5 6" xfId="4669" xr:uid="{00000000-0005-0000-0000-0000454A0000}"/>
    <cellStyle name="常规 5 5 7" xfId="27478" xr:uid="{00000000-0005-0000-0000-0000464A0000}"/>
    <cellStyle name="常规 5 5 8" xfId="28311" xr:uid="{00000000-0005-0000-0000-0000474A0000}"/>
    <cellStyle name="常规 5 6" xfId="329" xr:uid="{00000000-0005-0000-0000-0000484A0000}"/>
    <cellStyle name="常规 5 6 2" xfId="4670" xr:uid="{00000000-0005-0000-0000-0000494A0000}"/>
    <cellStyle name="常规 5 6 2 2" xfId="4671" xr:uid="{00000000-0005-0000-0000-00004A4A0000}"/>
    <cellStyle name="常规 5 6 2 2 2" xfId="4672" xr:uid="{00000000-0005-0000-0000-00004B4A0000}"/>
    <cellStyle name="常规 5 6 2 2 2 2" xfId="4673" xr:uid="{00000000-0005-0000-0000-00004C4A0000}"/>
    <cellStyle name="常规 5 6 2 2 2 2 2" xfId="12390" xr:uid="{00000000-0005-0000-0000-00004D4A0000}"/>
    <cellStyle name="常规 5 6 2 2 2 2 3" xfId="8625" xr:uid="{00000000-0005-0000-0000-00004E4A0000}"/>
    <cellStyle name="常规 5 6 2 2 3" xfId="4674" xr:uid="{00000000-0005-0000-0000-00004F4A0000}"/>
    <cellStyle name="常规 5 6 2 2 3 2" xfId="12391" xr:uid="{00000000-0005-0000-0000-0000504A0000}"/>
    <cellStyle name="常规 5 6 2 2 3 3" xfId="8626" xr:uid="{00000000-0005-0000-0000-0000514A0000}"/>
    <cellStyle name="常规 5 6 2 3" xfId="4675" xr:uid="{00000000-0005-0000-0000-0000524A0000}"/>
    <cellStyle name="常规 5 6 2 3 2" xfId="4676" xr:uid="{00000000-0005-0000-0000-0000534A0000}"/>
    <cellStyle name="常规 5 6 2 3 2 2" xfId="12392" xr:uid="{00000000-0005-0000-0000-0000544A0000}"/>
    <cellStyle name="常规 5 6 2 3 2 3" xfId="8627" xr:uid="{00000000-0005-0000-0000-0000554A0000}"/>
    <cellStyle name="常规 5 6 2 4" xfId="4677" xr:uid="{00000000-0005-0000-0000-0000564A0000}"/>
    <cellStyle name="常规 5 6 2 4 2" xfId="12393" xr:uid="{00000000-0005-0000-0000-0000574A0000}"/>
    <cellStyle name="常规 5 6 2 4 3" xfId="8628" xr:uid="{00000000-0005-0000-0000-0000584A0000}"/>
    <cellStyle name="常规 5 6 3" xfId="4678" xr:uid="{00000000-0005-0000-0000-0000594A0000}"/>
    <cellStyle name="常规 5 6 3 2" xfId="4679" xr:uid="{00000000-0005-0000-0000-00005A4A0000}"/>
    <cellStyle name="常规 5 6 3 2 2" xfId="4680" xr:uid="{00000000-0005-0000-0000-00005B4A0000}"/>
    <cellStyle name="常规 5 6 3 2 2 2" xfId="12394" xr:uid="{00000000-0005-0000-0000-00005C4A0000}"/>
    <cellStyle name="常规 5 6 3 2 2 3" xfId="8629" xr:uid="{00000000-0005-0000-0000-00005D4A0000}"/>
    <cellStyle name="常规 5 6 3 3" xfId="4681" xr:uid="{00000000-0005-0000-0000-00005E4A0000}"/>
    <cellStyle name="常规 5 6 3 3 2" xfId="12395" xr:uid="{00000000-0005-0000-0000-00005F4A0000}"/>
    <cellStyle name="常规 5 6 3 3 3" xfId="8630" xr:uid="{00000000-0005-0000-0000-0000604A0000}"/>
    <cellStyle name="常规 5 6 4" xfId="4682" xr:uid="{00000000-0005-0000-0000-0000614A0000}"/>
    <cellStyle name="常规 5 6 4 2" xfId="4683" xr:uid="{00000000-0005-0000-0000-0000624A0000}"/>
    <cellStyle name="常规 5 6 4 2 2" xfId="12396" xr:uid="{00000000-0005-0000-0000-0000634A0000}"/>
    <cellStyle name="常规 5 6 4 2 3" xfId="8631" xr:uid="{00000000-0005-0000-0000-0000644A0000}"/>
    <cellStyle name="常规 5 6 5" xfId="4684" xr:uid="{00000000-0005-0000-0000-0000654A0000}"/>
    <cellStyle name="常规 5 6 5 2" xfId="12397" xr:uid="{00000000-0005-0000-0000-0000664A0000}"/>
    <cellStyle name="常规 5 6 5 3" xfId="8632" xr:uid="{00000000-0005-0000-0000-0000674A0000}"/>
    <cellStyle name="常规 5 6 6" xfId="28313" xr:uid="{00000000-0005-0000-0000-0000684A0000}"/>
    <cellStyle name="常规 5 7" xfId="4685" xr:uid="{00000000-0005-0000-0000-0000694A0000}"/>
    <cellStyle name="常规 5 7 2" xfId="4686" xr:uid="{00000000-0005-0000-0000-00006A4A0000}"/>
    <cellStyle name="常规 5 7 2 2" xfId="4687" xr:uid="{00000000-0005-0000-0000-00006B4A0000}"/>
    <cellStyle name="常规 5 7 2 2 2" xfId="4688" xr:uid="{00000000-0005-0000-0000-00006C4A0000}"/>
    <cellStyle name="常规 5 7 2 2 3" xfId="4689" xr:uid="{00000000-0005-0000-0000-00006D4A0000}"/>
    <cellStyle name="常规 5 7 2 2 3 2" xfId="12401" xr:uid="{00000000-0005-0000-0000-00006E4A0000}"/>
    <cellStyle name="常规 5 7 2 2 4" xfId="12400" xr:uid="{00000000-0005-0000-0000-00006F4A0000}"/>
    <cellStyle name="常规 5 7 2 3" xfId="4690" xr:uid="{00000000-0005-0000-0000-0000704A0000}"/>
    <cellStyle name="常规 5 7 2 4" xfId="4691" xr:uid="{00000000-0005-0000-0000-0000714A0000}"/>
    <cellStyle name="常规 5 7 2 4 2" xfId="12402" xr:uid="{00000000-0005-0000-0000-0000724A0000}"/>
    <cellStyle name="常规 5 7 2 5" xfId="12399" xr:uid="{00000000-0005-0000-0000-0000734A0000}"/>
    <cellStyle name="常规 5 7 3" xfId="4692" xr:uid="{00000000-0005-0000-0000-0000744A0000}"/>
    <cellStyle name="常规 5 7 3 2" xfId="4693" xr:uid="{00000000-0005-0000-0000-0000754A0000}"/>
    <cellStyle name="常规 5 7 3 3" xfId="4694" xr:uid="{00000000-0005-0000-0000-0000764A0000}"/>
    <cellStyle name="常规 5 7 3 3 2" xfId="12404" xr:uid="{00000000-0005-0000-0000-0000774A0000}"/>
    <cellStyle name="常规 5 7 3 4" xfId="12403" xr:uid="{00000000-0005-0000-0000-0000784A0000}"/>
    <cellStyle name="常规 5 7 4" xfId="4695" xr:uid="{00000000-0005-0000-0000-0000794A0000}"/>
    <cellStyle name="常规 5 7 4 2" xfId="4696" xr:uid="{00000000-0005-0000-0000-00007A4A0000}"/>
    <cellStyle name="常规 5 7 4 3" xfId="4697" xr:uid="{00000000-0005-0000-0000-00007B4A0000}"/>
    <cellStyle name="常规 5 7 4 3 2" xfId="12406" xr:uid="{00000000-0005-0000-0000-00007C4A0000}"/>
    <cellStyle name="常规 5 7 4 4" xfId="12405" xr:uid="{00000000-0005-0000-0000-00007D4A0000}"/>
    <cellStyle name="常规 5 7 5" xfId="4698" xr:uid="{00000000-0005-0000-0000-00007E4A0000}"/>
    <cellStyle name="常规 5 7 6" xfId="12398" xr:uid="{00000000-0005-0000-0000-00007F4A0000}"/>
    <cellStyle name="常规 5 8" xfId="4699" xr:uid="{00000000-0005-0000-0000-0000804A0000}"/>
    <cellStyle name="常规 5 8 2" xfId="4700" xr:uid="{00000000-0005-0000-0000-0000814A0000}"/>
    <cellStyle name="常规 5 8 2 2" xfId="4701" xr:uid="{00000000-0005-0000-0000-0000824A0000}"/>
    <cellStyle name="常规 5 8 2 3" xfId="4702" xr:uid="{00000000-0005-0000-0000-0000834A0000}"/>
    <cellStyle name="常规 5 8 2 3 2" xfId="12409" xr:uid="{00000000-0005-0000-0000-0000844A0000}"/>
    <cellStyle name="常规 5 8 2 4" xfId="12408" xr:uid="{00000000-0005-0000-0000-0000854A0000}"/>
    <cellStyle name="常规 5 8 3" xfId="4703" xr:uid="{00000000-0005-0000-0000-0000864A0000}"/>
    <cellStyle name="常规 5 8 4" xfId="4704" xr:uid="{00000000-0005-0000-0000-0000874A0000}"/>
    <cellStyle name="常规 5 8 4 2" xfId="12410" xr:uid="{00000000-0005-0000-0000-0000884A0000}"/>
    <cellStyle name="常规 5 8 5" xfId="12407" xr:uid="{00000000-0005-0000-0000-0000894A0000}"/>
    <cellStyle name="常规 5 9" xfId="4705" xr:uid="{00000000-0005-0000-0000-00008A4A0000}"/>
    <cellStyle name="常规 5 9 2" xfId="4706" xr:uid="{00000000-0005-0000-0000-00008B4A0000}"/>
    <cellStyle name="常规 5 9 2 2" xfId="24786" xr:uid="{00000000-0005-0000-0000-00008C4A0000}"/>
    <cellStyle name="常规 5 9 2 3" xfId="24787" xr:uid="{00000000-0005-0000-0000-00008D4A0000}"/>
    <cellStyle name="常规 5 9 3" xfId="4707" xr:uid="{00000000-0005-0000-0000-00008E4A0000}"/>
    <cellStyle name="常规 5 9 3 2" xfId="12412" xr:uid="{00000000-0005-0000-0000-00008F4A0000}"/>
    <cellStyle name="常规 5 9 4" xfId="12411" xr:uid="{00000000-0005-0000-0000-0000904A0000}"/>
    <cellStyle name="常规 5 9 5" xfId="24788" xr:uid="{00000000-0005-0000-0000-0000914A0000}"/>
    <cellStyle name="常规 5_02济南" xfId="24789" xr:uid="{00000000-0005-0000-0000-0000924A0000}"/>
    <cellStyle name="常规 50" xfId="24790" xr:uid="{00000000-0005-0000-0000-0000934A0000}"/>
    <cellStyle name="常规 50 2" xfId="24791" xr:uid="{00000000-0005-0000-0000-0000944A0000}"/>
    <cellStyle name="常规 50 2 2" xfId="24792" xr:uid="{00000000-0005-0000-0000-0000954A0000}"/>
    <cellStyle name="常规 50 2 3" xfId="24793" xr:uid="{00000000-0005-0000-0000-0000964A0000}"/>
    <cellStyle name="常规 50 3" xfId="24794" xr:uid="{00000000-0005-0000-0000-0000974A0000}"/>
    <cellStyle name="常规 50 4" xfId="24795" xr:uid="{00000000-0005-0000-0000-0000984A0000}"/>
    <cellStyle name="常规 50 5" xfId="24796" xr:uid="{00000000-0005-0000-0000-0000994A0000}"/>
    <cellStyle name="常规 51" xfId="24797" xr:uid="{00000000-0005-0000-0000-00009A4A0000}"/>
    <cellStyle name="常规 51 2" xfId="24798" xr:uid="{00000000-0005-0000-0000-00009B4A0000}"/>
    <cellStyle name="常规 51 2 2" xfId="24799" xr:uid="{00000000-0005-0000-0000-00009C4A0000}"/>
    <cellStyle name="常规 51 2 3" xfId="24800" xr:uid="{00000000-0005-0000-0000-00009D4A0000}"/>
    <cellStyle name="常规 51 3" xfId="24801" xr:uid="{00000000-0005-0000-0000-00009E4A0000}"/>
    <cellStyle name="常规 51 4" xfId="24802" xr:uid="{00000000-0005-0000-0000-00009F4A0000}"/>
    <cellStyle name="常规 51 5" xfId="24803" xr:uid="{00000000-0005-0000-0000-0000A04A0000}"/>
    <cellStyle name="常规 52" xfId="24804" xr:uid="{00000000-0005-0000-0000-0000A14A0000}"/>
    <cellStyle name="常规 52 2" xfId="24805" xr:uid="{00000000-0005-0000-0000-0000A24A0000}"/>
    <cellStyle name="常规 52 2 2" xfId="24806" xr:uid="{00000000-0005-0000-0000-0000A34A0000}"/>
    <cellStyle name="常规 52 2 3" xfId="24807" xr:uid="{00000000-0005-0000-0000-0000A44A0000}"/>
    <cellStyle name="常规 52 3" xfId="24808" xr:uid="{00000000-0005-0000-0000-0000A54A0000}"/>
    <cellStyle name="常规 52 4" xfId="24809" xr:uid="{00000000-0005-0000-0000-0000A64A0000}"/>
    <cellStyle name="常规 52 5" xfId="24810" xr:uid="{00000000-0005-0000-0000-0000A74A0000}"/>
    <cellStyle name="常规 53" xfId="24811" xr:uid="{00000000-0005-0000-0000-0000A84A0000}"/>
    <cellStyle name="常规 53 2" xfId="24812" xr:uid="{00000000-0005-0000-0000-0000A94A0000}"/>
    <cellStyle name="常规 53 2 2" xfId="24813" xr:uid="{00000000-0005-0000-0000-0000AA4A0000}"/>
    <cellStyle name="常规 53 2 3" xfId="24814" xr:uid="{00000000-0005-0000-0000-0000AB4A0000}"/>
    <cellStyle name="常规 53 3" xfId="24815" xr:uid="{00000000-0005-0000-0000-0000AC4A0000}"/>
    <cellStyle name="常规 53 4" xfId="24816" xr:uid="{00000000-0005-0000-0000-0000AD4A0000}"/>
    <cellStyle name="常规 53 5" xfId="24817" xr:uid="{00000000-0005-0000-0000-0000AE4A0000}"/>
    <cellStyle name="常规 54" xfId="24818" xr:uid="{00000000-0005-0000-0000-0000AF4A0000}"/>
    <cellStyle name="常规 54 2" xfId="24819" xr:uid="{00000000-0005-0000-0000-0000B04A0000}"/>
    <cellStyle name="常规 54 2 2" xfId="24820" xr:uid="{00000000-0005-0000-0000-0000B14A0000}"/>
    <cellStyle name="常规 54 2 3" xfId="24821" xr:uid="{00000000-0005-0000-0000-0000B24A0000}"/>
    <cellStyle name="常规 54 3" xfId="24822" xr:uid="{00000000-0005-0000-0000-0000B34A0000}"/>
    <cellStyle name="常规 54 4" xfId="24823" xr:uid="{00000000-0005-0000-0000-0000B44A0000}"/>
    <cellStyle name="常规 54 5" xfId="24824" xr:uid="{00000000-0005-0000-0000-0000B54A0000}"/>
    <cellStyle name="常规 55" xfId="24825" xr:uid="{00000000-0005-0000-0000-0000B64A0000}"/>
    <cellStyle name="常规 55 2" xfId="24826" xr:uid="{00000000-0005-0000-0000-0000B74A0000}"/>
    <cellStyle name="常规 55 2 2" xfId="24827" xr:uid="{00000000-0005-0000-0000-0000B84A0000}"/>
    <cellStyle name="常规 55 2 3" xfId="24828" xr:uid="{00000000-0005-0000-0000-0000B94A0000}"/>
    <cellStyle name="常规 55 3" xfId="24829" xr:uid="{00000000-0005-0000-0000-0000BA4A0000}"/>
    <cellStyle name="常规 55 4" xfId="24830" xr:uid="{00000000-0005-0000-0000-0000BB4A0000}"/>
    <cellStyle name="常规 55 5" xfId="24831" xr:uid="{00000000-0005-0000-0000-0000BC4A0000}"/>
    <cellStyle name="常规 56" xfId="24832" xr:uid="{00000000-0005-0000-0000-0000BD4A0000}"/>
    <cellStyle name="常规 56 2" xfId="24833" xr:uid="{00000000-0005-0000-0000-0000BE4A0000}"/>
    <cellStyle name="常规 56 2 2" xfId="24834" xr:uid="{00000000-0005-0000-0000-0000BF4A0000}"/>
    <cellStyle name="常规 56 2 3" xfId="24835" xr:uid="{00000000-0005-0000-0000-0000C04A0000}"/>
    <cellStyle name="常规 56 3" xfId="24836" xr:uid="{00000000-0005-0000-0000-0000C14A0000}"/>
    <cellStyle name="常规 56 4" xfId="24837" xr:uid="{00000000-0005-0000-0000-0000C24A0000}"/>
    <cellStyle name="常规 56 5" xfId="24838" xr:uid="{00000000-0005-0000-0000-0000C34A0000}"/>
    <cellStyle name="常规 57" xfId="24839" xr:uid="{00000000-0005-0000-0000-0000C44A0000}"/>
    <cellStyle name="常规 57 2" xfId="24840" xr:uid="{00000000-0005-0000-0000-0000C54A0000}"/>
    <cellStyle name="常规 57 2 2" xfId="24841" xr:uid="{00000000-0005-0000-0000-0000C64A0000}"/>
    <cellStyle name="常规 57 2 3" xfId="24842" xr:uid="{00000000-0005-0000-0000-0000C74A0000}"/>
    <cellStyle name="常规 57 3" xfId="24843" xr:uid="{00000000-0005-0000-0000-0000C84A0000}"/>
    <cellStyle name="常规 57 4" xfId="24844" xr:uid="{00000000-0005-0000-0000-0000C94A0000}"/>
    <cellStyle name="常规 57 5" xfId="24845" xr:uid="{00000000-0005-0000-0000-0000CA4A0000}"/>
    <cellStyle name="常规 58" xfId="24846" xr:uid="{00000000-0005-0000-0000-0000CB4A0000}"/>
    <cellStyle name="常规 58 2" xfId="24847" xr:uid="{00000000-0005-0000-0000-0000CC4A0000}"/>
    <cellStyle name="常规 58 2 2" xfId="24848" xr:uid="{00000000-0005-0000-0000-0000CD4A0000}"/>
    <cellStyle name="常规 58 2 3" xfId="24849" xr:uid="{00000000-0005-0000-0000-0000CE4A0000}"/>
    <cellStyle name="常规 58 3" xfId="24850" xr:uid="{00000000-0005-0000-0000-0000CF4A0000}"/>
    <cellStyle name="常规 58 4" xfId="24851" xr:uid="{00000000-0005-0000-0000-0000D04A0000}"/>
    <cellStyle name="常规 58 5" xfId="24852" xr:uid="{00000000-0005-0000-0000-0000D14A0000}"/>
    <cellStyle name="常规 59" xfId="24853" xr:uid="{00000000-0005-0000-0000-0000D24A0000}"/>
    <cellStyle name="常规 59 2" xfId="24854" xr:uid="{00000000-0005-0000-0000-0000D34A0000}"/>
    <cellStyle name="常规 59 2 2" xfId="24855" xr:uid="{00000000-0005-0000-0000-0000D44A0000}"/>
    <cellStyle name="常规 59 2 3" xfId="24856" xr:uid="{00000000-0005-0000-0000-0000D54A0000}"/>
    <cellStyle name="常规 59 3" xfId="24857" xr:uid="{00000000-0005-0000-0000-0000D64A0000}"/>
    <cellStyle name="常规 59 4" xfId="24858" xr:uid="{00000000-0005-0000-0000-0000D74A0000}"/>
    <cellStyle name="常规 59 5" xfId="24859" xr:uid="{00000000-0005-0000-0000-0000D84A0000}"/>
    <cellStyle name="常规 6" xfId="168" xr:uid="{00000000-0005-0000-0000-0000D94A0000}"/>
    <cellStyle name="常规 6 10" xfId="9489" xr:uid="{00000000-0005-0000-0000-0000DA4A0000}"/>
    <cellStyle name="常规 6 11" xfId="24860" xr:uid="{00000000-0005-0000-0000-0000DB4A0000}"/>
    <cellStyle name="常规 6 12" xfId="24861" xr:uid="{00000000-0005-0000-0000-0000DC4A0000}"/>
    <cellStyle name="常规 6 13" xfId="28314" xr:uid="{00000000-0005-0000-0000-0000DD4A0000}"/>
    <cellStyle name="常规 6 2" xfId="169" xr:uid="{00000000-0005-0000-0000-0000DE4A0000}"/>
    <cellStyle name="常规 6 2 10" xfId="28315" xr:uid="{00000000-0005-0000-0000-0000DF4A0000}"/>
    <cellStyle name="常规 6 2 2" xfId="170" xr:uid="{00000000-0005-0000-0000-0000E04A0000}"/>
    <cellStyle name="常规 6 2 2 2" xfId="317" xr:uid="{00000000-0005-0000-0000-0000E14A0000}"/>
    <cellStyle name="常规 6 2 2 2 2" xfId="4708" xr:uid="{00000000-0005-0000-0000-0000E24A0000}"/>
    <cellStyle name="常规 6 2 2 2 2 2" xfId="4709" xr:uid="{00000000-0005-0000-0000-0000E34A0000}"/>
    <cellStyle name="常规 6 2 2 2 2 2 2" xfId="4710" xr:uid="{00000000-0005-0000-0000-0000E44A0000}"/>
    <cellStyle name="常规 6 2 2 2 2 2 2 2" xfId="12413" xr:uid="{00000000-0005-0000-0000-0000E54A0000}"/>
    <cellStyle name="常规 6 2 2 2 2 2 2 3" xfId="8633" xr:uid="{00000000-0005-0000-0000-0000E64A0000}"/>
    <cellStyle name="常规 6 2 2 2 2 2 3" xfId="4711" xr:uid="{00000000-0005-0000-0000-0000E74A0000}"/>
    <cellStyle name="常规 6 2 2 2 2 2 3 2" xfId="12414" xr:uid="{00000000-0005-0000-0000-0000E84A0000}"/>
    <cellStyle name="常规 6 2 2 2 2 3" xfId="4712" xr:uid="{00000000-0005-0000-0000-0000E94A0000}"/>
    <cellStyle name="常规 6 2 2 2 2 3 2" xfId="12415" xr:uid="{00000000-0005-0000-0000-0000EA4A0000}"/>
    <cellStyle name="常规 6 2 2 2 2 3 3" xfId="8634" xr:uid="{00000000-0005-0000-0000-0000EB4A0000}"/>
    <cellStyle name="常规 6 2 2 2 2 4" xfId="4713" xr:uid="{00000000-0005-0000-0000-0000EC4A0000}"/>
    <cellStyle name="常规 6 2 2 2 2 4 2" xfId="12416" xr:uid="{00000000-0005-0000-0000-0000ED4A0000}"/>
    <cellStyle name="常规 6 2 2 2 2 5" xfId="28318" xr:uid="{00000000-0005-0000-0000-0000EE4A0000}"/>
    <cellStyle name="常规 6 2 2 2 3" xfId="4714" xr:uid="{00000000-0005-0000-0000-0000EF4A0000}"/>
    <cellStyle name="常规 6 2 2 2 3 2" xfId="4715" xr:uid="{00000000-0005-0000-0000-0000F04A0000}"/>
    <cellStyle name="常规 6 2 2 2 3 2 2" xfId="12417" xr:uid="{00000000-0005-0000-0000-0000F14A0000}"/>
    <cellStyle name="常规 6 2 2 2 3 2 3" xfId="8635" xr:uid="{00000000-0005-0000-0000-0000F24A0000}"/>
    <cellStyle name="常规 6 2 2 2 3 3" xfId="4716" xr:uid="{00000000-0005-0000-0000-0000F34A0000}"/>
    <cellStyle name="常规 6 2 2 2 3 3 2" xfId="12418" xr:uid="{00000000-0005-0000-0000-0000F44A0000}"/>
    <cellStyle name="常规 6 2 2 2 4" xfId="4717" xr:uid="{00000000-0005-0000-0000-0000F54A0000}"/>
    <cellStyle name="常规 6 2 2 2 4 2" xfId="4718" xr:uid="{00000000-0005-0000-0000-0000F64A0000}"/>
    <cellStyle name="常规 6 2 2 2 4 2 2" xfId="12419" xr:uid="{00000000-0005-0000-0000-0000F74A0000}"/>
    <cellStyle name="常规 6 2 2 2 4 2 3" xfId="8636" xr:uid="{00000000-0005-0000-0000-0000F84A0000}"/>
    <cellStyle name="常规 6 2 2 2 4 3" xfId="4719" xr:uid="{00000000-0005-0000-0000-0000F94A0000}"/>
    <cellStyle name="常规 6 2 2 2 4 3 2" xfId="12420" xr:uid="{00000000-0005-0000-0000-0000FA4A0000}"/>
    <cellStyle name="常规 6 2 2 2 5" xfId="4720" xr:uid="{00000000-0005-0000-0000-0000FB4A0000}"/>
    <cellStyle name="常规 6 2 2 2 5 2" xfId="12421" xr:uid="{00000000-0005-0000-0000-0000FC4A0000}"/>
    <cellStyle name="常规 6 2 2 2 5 3" xfId="8637" xr:uid="{00000000-0005-0000-0000-0000FD4A0000}"/>
    <cellStyle name="常规 6 2 2 2 6" xfId="28317" xr:uid="{00000000-0005-0000-0000-0000FE4A0000}"/>
    <cellStyle name="常规 6 2 2 3" xfId="4721" xr:uid="{00000000-0005-0000-0000-0000FF4A0000}"/>
    <cellStyle name="常规 6 2 2 3 2" xfId="4722" xr:uid="{00000000-0005-0000-0000-0000004B0000}"/>
    <cellStyle name="常规 6 2 2 3 2 2" xfId="4723" xr:uid="{00000000-0005-0000-0000-0000014B0000}"/>
    <cellStyle name="常规 6 2 2 3 2 2 2" xfId="12422" xr:uid="{00000000-0005-0000-0000-0000024B0000}"/>
    <cellStyle name="常规 6 2 2 3 2 2 3" xfId="8638" xr:uid="{00000000-0005-0000-0000-0000034B0000}"/>
    <cellStyle name="常规 6 2 2 3 2 3" xfId="4724" xr:uid="{00000000-0005-0000-0000-0000044B0000}"/>
    <cellStyle name="常规 6 2 2 3 2 3 2" xfId="12423" xr:uid="{00000000-0005-0000-0000-0000054B0000}"/>
    <cellStyle name="常规 6 2 2 3 3" xfId="4725" xr:uid="{00000000-0005-0000-0000-0000064B0000}"/>
    <cellStyle name="常规 6 2 2 3 3 2" xfId="12424" xr:uid="{00000000-0005-0000-0000-0000074B0000}"/>
    <cellStyle name="常规 6 2 2 3 3 3" xfId="8639" xr:uid="{00000000-0005-0000-0000-0000084B0000}"/>
    <cellStyle name="常规 6 2 2 3 4" xfId="4726" xr:uid="{00000000-0005-0000-0000-0000094B0000}"/>
    <cellStyle name="常规 6 2 2 3 4 2" xfId="12425" xr:uid="{00000000-0005-0000-0000-00000A4B0000}"/>
    <cellStyle name="常规 6 2 2 3 5" xfId="28319" xr:uid="{00000000-0005-0000-0000-00000B4B0000}"/>
    <cellStyle name="常规 6 2 2 4" xfId="4727" xr:uid="{00000000-0005-0000-0000-00000C4B0000}"/>
    <cellStyle name="常规 6 2 2 4 2" xfId="4728" xr:uid="{00000000-0005-0000-0000-00000D4B0000}"/>
    <cellStyle name="常规 6 2 2 4 2 2" xfId="12426" xr:uid="{00000000-0005-0000-0000-00000E4B0000}"/>
    <cellStyle name="常规 6 2 2 4 2 3" xfId="8640" xr:uid="{00000000-0005-0000-0000-00000F4B0000}"/>
    <cellStyle name="常规 6 2 2 4 3" xfId="4729" xr:uid="{00000000-0005-0000-0000-0000104B0000}"/>
    <cellStyle name="常规 6 2 2 4 3 2" xfId="12427" xr:uid="{00000000-0005-0000-0000-0000114B0000}"/>
    <cellStyle name="常规 6 2 2 5" xfId="4730" xr:uid="{00000000-0005-0000-0000-0000124B0000}"/>
    <cellStyle name="常规 6 2 2 5 2" xfId="12428" xr:uid="{00000000-0005-0000-0000-0000134B0000}"/>
    <cellStyle name="常规 6 2 2 5 3" xfId="8641" xr:uid="{00000000-0005-0000-0000-0000144B0000}"/>
    <cellStyle name="常规 6 2 2 6" xfId="9491" xr:uid="{00000000-0005-0000-0000-0000154B0000}"/>
    <cellStyle name="常规 6 2 2 7" xfId="28316" xr:uid="{00000000-0005-0000-0000-0000164B0000}"/>
    <cellStyle name="常规 6 2 3" xfId="171" xr:uid="{00000000-0005-0000-0000-0000174B0000}"/>
    <cellStyle name="常规 6 2 3 2" xfId="316" xr:uid="{00000000-0005-0000-0000-0000184B0000}"/>
    <cellStyle name="常规 6 2 3 2 2" xfId="4731" xr:uid="{00000000-0005-0000-0000-0000194B0000}"/>
    <cellStyle name="常规 6 2 3 2 2 2" xfId="4732" xr:uid="{00000000-0005-0000-0000-00001A4B0000}"/>
    <cellStyle name="常规 6 2 3 2 2 2 2" xfId="4733" xr:uid="{00000000-0005-0000-0000-00001B4B0000}"/>
    <cellStyle name="常规 6 2 3 2 2 2 2 2" xfId="12429" xr:uid="{00000000-0005-0000-0000-00001C4B0000}"/>
    <cellStyle name="常规 6 2 3 2 2 2 2 3" xfId="8642" xr:uid="{00000000-0005-0000-0000-00001D4B0000}"/>
    <cellStyle name="常规 6 2 3 2 2 2 3" xfId="4734" xr:uid="{00000000-0005-0000-0000-00001E4B0000}"/>
    <cellStyle name="常规 6 2 3 2 2 2 3 2" xfId="12430" xr:uid="{00000000-0005-0000-0000-00001F4B0000}"/>
    <cellStyle name="常规 6 2 3 2 2 3" xfId="4735" xr:uid="{00000000-0005-0000-0000-0000204B0000}"/>
    <cellStyle name="常规 6 2 3 2 2 3 2" xfId="12431" xr:uid="{00000000-0005-0000-0000-0000214B0000}"/>
    <cellStyle name="常规 6 2 3 2 2 3 3" xfId="8643" xr:uid="{00000000-0005-0000-0000-0000224B0000}"/>
    <cellStyle name="常规 6 2 3 2 2 4" xfId="4736" xr:uid="{00000000-0005-0000-0000-0000234B0000}"/>
    <cellStyle name="常规 6 2 3 2 2 4 2" xfId="12432" xr:uid="{00000000-0005-0000-0000-0000244B0000}"/>
    <cellStyle name="常规 6 2 3 2 3" xfId="4737" xr:uid="{00000000-0005-0000-0000-0000254B0000}"/>
    <cellStyle name="常规 6 2 3 2 3 2" xfId="4738" xr:uid="{00000000-0005-0000-0000-0000264B0000}"/>
    <cellStyle name="常规 6 2 3 2 3 2 2" xfId="12433" xr:uid="{00000000-0005-0000-0000-0000274B0000}"/>
    <cellStyle name="常规 6 2 3 2 3 2 3" xfId="8644" xr:uid="{00000000-0005-0000-0000-0000284B0000}"/>
    <cellStyle name="常规 6 2 3 2 3 3" xfId="4739" xr:uid="{00000000-0005-0000-0000-0000294B0000}"/>
    <cellStyle name="常规 6 2 3 2 3 3 2" xfId="12434" xr:uid="{00000000-0005-0000-0000-00002A4B0000}"/>
    <cellStyle name="常规 6 2 3 2 4" xfId="4740" xr:uid="{00000000-0005-0000-0000-00002B4B0000}"/>
    <cellStyle name="常规 6 2 3 2 4 2" xfId="4741" xr:uid="{00000000-0005-0000-0000-00002C4B0000}"/>
    <cellStyle name="常规 6 2 3 2 4 2 2" xfId="12435" xr:uid="{00000000-0005-0000-0000-00002D4B0000}"/>
    <cellStyle name="常规 6 2 3 2 4 2 3" xfId="8645" xr:uid="{00000000-0005-0000-0000-00002E4B0000}"/>
    <cellStyle name="常规 6 2 3 2 4 3" xfId="4742" xr:uid="{00000000-0005-0000-0000-00002F4B0000}"/>
    <cellStyle name="常规 6 2 3 2 4 3 2" xfId="12436" xr:uid="{00000000-0005-0000-0000-0000304B0000}"/>
    <cellStyle name="常规 6 2 3 2 5" xfId="4743" xr:uid="{00000000-0005-0000-0000-0000314B0000}"/>
    <cellStyle name="常规 6 2 3 2 5 2" xfId="12437" xr:uid="{00000000-0005-0000-0000-0000324B0000}"/>
    <cellStyle name="常规 6 2 3 2 5 3" xfId="8646" xr:uid="{00000000-0005-0000-0000-0000334B0000}"/>
    <cellStyle name="常规 6 2 3 2 6" xfId="28321" xr:uid="{00000000-0005-0000-0000-0000344B0000}"/>
    <cellStyle name="常规 6 2 3 3" xfId="4744" xr:uid="{00000000-0005-0000-0000-0000354B0000}"/>
    <cellStyle name="常规 6 2 3 3 2" xfId="4745" xr:uid="{00000000-0005-0000-0000-0000364B0000}"/>
    <cellStyle name="常规 6 2 3 3 2 2" xfId="4746" xr:uid="{00000000-0005-0000-0000-0000374B0000}"/>
    <cellStyle name="常规 6 2 3 3 2 2 2" xfId="12438" xr:uid="{00000000-0005-0000-0000-0000384B0000}"/>
    <cellStyle name="常规 6 2 3 3 2 2 3" xfId="8647" xr:uid="{00000000-0005-0000-0000-0000394B0000}"/>
    <cellStyle name="常规 6 2 3 3 2 3" xfId="4747" xr:uid="{00000000-0005-0000-0000-00003A4B0000}"/>
    <cellStyle name="常规 6 2 3 3 2 3 2" xfId="12439" xr:uid="{00000000-0005-0000-0000-00003B4B0000}"/>
    <cellStyle name="常规 6 2 3 3 3" xfId="4748" xr:uid="{00000000-0005-0000-0000-00003C4B0000}"/>
    <cellStyle name="常规 6 2 3 3 3 2" xfId="12440" xr:uid="{00000000-0005-0000-0000-00003D4B0000}"/>
    <cellStyle name="常规 6 2 3 3 3 3" xfId="8648" xr:uid="{00000000-0005-0000-0000-00003E4B0000}"/>
    <cellStyle name="常规 6 2 3 3 4" xfId="4749" xr:uid="{00000000-0005-0000-0000-00003F4B0000}"/>
    <cellStyle name="常规 6 2 3 3 4 2" xfId="12441" xr:uid="{00000000-0005-0000-0000-0000404B0000}"/>
    <cellStyle name="常规 6 2 3 4" xfId="4750" xr:uid="{00000000-0005-0000-0000-0000414B0000}"/>
    <cellStyle name="常规 6 2 3 4 2" xfId="4751" xr:uid="{00000000-0005-0000-0000-0000424B0000}"/>
    <cellStyle name="常规 6 2 3 4 2 2" xfId="12442" xr:uid="{00000000-0005-0000-0000-0000434B0000}"/>
    <cellStyle name="常规 6 2 3 4 2 3" xfId="8649" xr:uid="{00000000-0005-0000-0000-0000444B0000}"/>
    <cellStyle name="常规 6 2 3 4 3" xfId="4752" xr:uid="{00000000-0005-0000-0000-0000454B0000}"/>
    <cellStyle name="常规 6 2 3 4 3 2" xfId="12443" xr:uid="{00000000-0005-0000-0000-0000464B0000}"/>
    <cellStyle name="常规 6 2 3 5" xfId="4753" xr:uid="{00000000-0005-0000-0000-0000474B0000}"/>
    <cellStyle name="常规 6 2 3 5 2" xfId="12444" xr:uid="{00000000-0005-0000-0000-0000484B0000}"/>
    <cellStyle name="常规 6 2 3 5 3" xfId="8650" xr:uid="{00000000-0005-0000-0000-0000494B0000}"/>
    <cellStyle name="常规 6 2 3 6" xfId="9492" xr:uid="{00000000-0005-0000-0000-00004A4B0000}"/>
    <cellStyle name="常规 6 2 3 7" xfId="28320" xr:uid="{00000000-0005-0000-0000-00004B4B0000}"/>
    <cellStyle name="常规 6 2 4" xfId="318" xr:uid="{00000000-0005-0000-0000-00004C4B0000}"/>
    <cellStyle name="常规 6 2 4 2" xfId="4754" xr:uid="{00000000-0005-0000-0000-00004D4B0000}"/>
    <cellStyle name="常规 6 2 4 2 2" xfId="4755" xr:uid="{00000000-0005-0000-0000-00004E4B0000}"/>
    <cellStyle name="常规 6 2 4 2 2 2" xfId="4756" xr:uid="{00000000-0005-0000-0000-00004F4B0000}"/>
    <cellStyle name="常规 6 2 4 2 2 2 2" xfId="12445" xr:uid="{00000000-0005-0000-0000-0000504B0000}"/>
    <cellStyle name="常规 6 2 4 2 2 2 3" xfId="8651" xr:uid="{00000000-0005-0000-0000-0000514B0000}"/>
    <cellStyle name="常规 6 2 4 2 2 3" xfId="4757" xr:uid="{00000000-0005-0000-0000-0000524B0000}"/>
    <cellStyle name="常规 6 2 4 2 2 3 2" xfId="12446" xr:uid="{00000000-0005-0000-0000-0000534B0000}"/>
    <cellStyle name="常规 6 2 4 2 3" xfId="4758" xr:uid="{00000000-0005-0000-0000-0000544B0000}"/>
    <cellStyle name="常规 6 2 4 2 3 2" xfId="12447" xr:uid="{00000000-0005-0000-0000-0000554B0000}"/>
    <cellStyle name="常规 6 2 4 2 3 3" xfId="8652" xr:uid="{00000000-0005-0000-0000-0000564B0000}"/>
    <cellStyle name="常规 6 2 4 2 4" xfId="4759" xr:uid="{00000000-0005-0000-0000-0000574B0000}"/>
    <cellStyle name="常规 6 2 4 2 4 2" xfId="12448" xr:uid="{00000000-0005-0000-0000-0000584B0000}"/>
    <cellStyle name="常规 6 2 4 2 5" xfId="28323" xr:uid="{00000000-0005-0000-0000-0000594B0000}"/>
    <cellStyle name="常规 6 2 4 3" xfId="4760" xr:uid="{00000000-0005-0000-0000-00005A4B0000}"/>
    <cellStyle name="常规 6 2 4 3 2" xfId="4761" xr:uid="{00000000-0005-0000-0000-00005B4B0000}"/>
    <cellStyle name="常规 6 2 4 3 2 2" xfId="12449" xr:uid="{00000000-0005-0000-0000-00005C4B0000}"/>
    <cellStyle name="常规 6 2 4 3 2 3" xfId="8653" xr:uid="{00000000-0005-0000-0000-00005D4B0000}"/>
    <cellStyle name="常规 6 2 4 3 3" xfId="4762" xr:uid="{00000000-0005-0000-0000-00005E4B0000}"/>
    <cellStyle name="常规 6 2 4 3 3 2" xfId="12450" xr:uid="{00000000-0005-0000-0000-00005F4B0000}"/>
    <cellStyle name="常规 6 2 4 4" xfId="4763" xr:uid="{00000000-0005-0000-0000-0000604B0000}"/>
    <cellStyle name="常规 6 2 4 4 2" xfId="4764" xr:uid="{00000000-0005-0000-0000-0000614B0000}"/>
    <cellStyle name="常规 6 2 4 4 2 2" xfId="12451" xr:uid="{00000000-0005-0000-0000-0000624B0000}"/>
    <cellStyle name="常规 6 2 4 4 2 3" xfId="8654" xr:uid="{00000000-0005-0000-0000-0000634B0000}"/>
    <cellStyle name="常规 6 2 4 4 3" xfId="4765" xr:uid="{00000000-0005-0000-0000-0000644B0000}"/>
    <cellStyle name="常规 6 2 4 4 3 2" xfId="12452" xr:uid="{00000000-0005-0000-0000-0000654B0000}"/>
    <cellStyle name="常规 6 2 4 5" xfId="4766" xr:uid="{00000000-0005-0000-0000-0000664B0000}"/>
    <cellStyle name="常规 6 2 4 5 2" xfId="12453" xr:uid="{00000000-0005-0000-0000-0000674B0000}"/>
    <cellStyle name="常规 6 2 4 5 3" xfId="8655" xr:uid="{00000000-0005-0000-0000-0000684B0000}"/>
    <cellStyle name="常规 6 2 4 6" xfId="28322" xr:uid="{00000000-0005-0000-0000-0000694B0000}"/>
    <cellStyle name="常规 6 2 5" xfId="4767" xr:uid="{00000000-0005-0000-0000-00006A4B0000}"/>
    <cellStyle name="常规 6 2 5 2" xfId="4768" xr:uid="{00000000-0005-0000-0000-00006B4B0000}"/>
    <cellStyle name="常规 6 2 5 2 2" xfId="4769" xr:uid="{00000000-0005-0000-0000-00006C4B0000}"/>
    <cellStyle name="常规 6 2 5 2 2 2" xfId="12454" xr:uid="{00000000-0005-0000-0000-00006D4B0000}"/>
    <cellStyle name="常规 6 2 5 2 2 3" xfId="8656" xr:uid="{00000000-0005-0000-0000-00006E4B0000}"/>
    <cellStyle name="常规 6 2 5 2 3" xfId="4770" xr:uid="{00000000-0005-0000-0000-00006F4B0000}"/>
    <cellStyle name="常规 6 2 5 2 3 2" xfId="12455" xr:uid="{00000000-0005-0000-0000-0000704B0000}"/>
    <cellStyle name="常规 6 2 5 3" xfId="4771" xr:uid="{00000000-0005-0000-0000-0000714B0000}"/>
    <cellStyle name="常规 6 2 5 3 2" xfId="12456" xr:uid="{00000000-0005-0000-0000-0000724B0000}"/>
    <cellStyle name="常规 6 2 5 3 3" xfId="8657" xr:uid="{00000000-0005-0000-0000-0000734B0000}"/>
    <cellStyle name="常规 6 2 5 4" xfId="4772" xr:uid="{00000000-0005-0000-0000-0000744B0000}"/>
    <cellStyle name="常规 6 2 5 4 2" xfId="12457" xr:uid="{00000000-0005-0000-0000-0000754B0000}"/>
    <cellStyle name="常规 6 2 5 5" xfId="28324" xr:uid="{00000000-0005-0000-0000-0000764B0000}"/>
    <cellStyle name="常规 6 2 6" xfId="4773" xr:uid="{00000000-0005-0000-0000-0000774B0000}"/>
    <cellStyle name="常规 6 2 6 2" xfId="4774" xr:uid="{00000000-0005-0000-0000-0000784B0000}"/>
    <cellStyle name="常规 6 2 6 2 2" xfId="12458" xr:uid="{00000000-0005-0000-0000-0000794B0000}"/>
    <cellStyle name="常规 6 2 6 2 3" xfId="8658" xr:uid="{00000000-0005-0000-0000-00007A4B0000}"/>
    <cellStyle name="常规 6 2 6 3" xfId="4775" xr:uid="{00000000-0005-0000-0000-00007B4B0000}"/>
    <cellStyle name="常规 6 2 6 3 2" xfId="12459" xr:uid="{00000000-0005-0000-0000-00007C4B0000}"/>
    <cellStyle name="常规 6 2 7" xfId="4776" xr:uid="{00000000-0005-0000-0000-00007D4B0000}"/>
    <cellStyle name="常规 6 2 7 2" xfId="12460" xr:uid="{00000000-0005-0000-0000-00007E4B0000}"/>
    <cellStyle name="常规 6 2 7 3" xfId="8659" xr:uid="{00000000-0005-0000-0000-00007F4B0000}"/>
    <cellStyle name="常规 6 2 8" xfId="9490" xr:uid="{00000000-0005-0000-0000-0000804B0000}"/>
    <cellStyle name="常规 6 2 9" xfId="27479" xr:uid="{00000000-0005-0000-0000-0000814B0000}"/>
    <cellStyle name="常规 6 2_15滨州" xfId="28325" xr:uid="{00000000-0005-0000-0000-0000824B0000}"/>
    <cellStyle name="常规 6 3" xfId="172" xr:uid="{00000000-0005-0000-0000-0000834B0000}"/>
    <cellStyle name="常规 6 3 2" xfId="173" xr:uid="{00000000-0005-0000-0000-0000844B0000}"/>
    <cellStyle name="常规 6 3 2 2" xfId="314" xr:uid="{00000000-0005-0000-0000-0000854B0000}"/>
    <cellStyle name="常规 6 3 2 2 2" xfId="4777" xr:uid="{00000000-0005-0000-0000-0000864B0000}"/>
    <cellStyle name="常规 6 3 2 2 2 2" xfId="4778" xr:uid="{00000000-0005-0000-0000-0000874B0000}"/>
    <cellStyle name="常规 6 3 2 2 2 2 2" xfId="4779" xr:uid="{00000000-0005-0000-0000-0000884B0000}"/>
    <cellStyle name="常规 6 3 2 2 2 2 2 2" xfId="12461" xr:uid="{00000000-0005-0000-0000-0000894B0000}"/>
    <cellStyle name="常规 6 3 2 2 2 2 2 3" xfId="8660" xr:uid="{00000000-0005-0000-0000-00008A4B0000}"/>
    <cellStyle name="常规 6 3 2 2 2 2 3" xfId="4780" xr:uid="{00000000-0005-0000-0000-00008B4B0000}"/>
    <cellStyle name="常规 6 3 2 2 2 2 3 2" xfId="12462" xr:uid="{00000000-0005-0000-0000-00008C4B0000}"/>
    <cellStyle name="常规 6 3 2 2 2 3" xfId="4781" xr:uid="{00000000-0005-0000-0000-00008D4B0000}"/>
    <cellStyle name="常规 6 3 2 2 2 3 2" xfId="12463" xr:uid="{00000000-0005-0000-0000-00008E4B0000}"/>
    <cellStyle name="常规 6 3 2 2 2 3 3" xfId="8661" xr:uid="{00000000-0005-0000-0000-00008F4B0000}"/>
    <cellStyle name="常规 6 3 2 2 2 4" xfId="4782" xr:uid="{00000000-0005-0000-0000-0000904B0000}"/>
    <cellStyle name="常规 6 3 2 2 2 4 2" xfId="12464" xr:uid="{00000000-0005-0000-0000-0000914B0000}"/>
    <cellStyle name="常规 6 3 2 2 3" xfId="4783" xr:uid="{00000000-0005-0000-0000-0000924B0000}"/>
    <cellStyle name="常规 6 3 2 2 3 2" xfId="4784" xr:uid="{00000000-0005-0000-0000-0000934B0000}"/>
    <cellStyle name="常规 6 3 2 2 3 2 2" xfId="12465" xr:uid="{00000000-0005-0000-0000-0000944B0000}"/>
    <cellStyle name="常规 6 3 2 2 3 2 3" xfId="8662" xr:uid="{00000000-0005-0000-0000-0000954B0000}"/>
    <cellStyle name="常规 6 3 2 2 3 3" xfId="4785" xr:uid="{00000000-0005-0000-0000-0000964B0000}"/>
    <cellStyle name="常规 6 3 2 2 3 3 2" xfId="12466" xr:uid="{00000000-0005-0000-0000-0000974B0000}"/>
    <cellStyle name="常规 6 3 2 2 4" xfId="4786" xr:uid="{00000000-0005-0000-0000-0000984B0000}"/>
    <cellStyle name="常规 6 3 2 2 4 2" xfId="4787" xr:uid="{00000000-0005-0000-0000-0000994B0000}"/>
    <cellStyle name="常规 6 3 2 2 4 2 2" xfId="12467" xr:uid="{00000000-0005-0000-0000-00009A4B0000}"/>
    <cellStyle name="常规 6 3 2 2 4 2 3" xfId="8663" xr:uid="{00000000-0005-0000-0000-00009B4B0000}"/>
    <cellStyle name="常规 6 3 2 2 4 3" xfId="4788" xr:uid="{00000000-0005-0000-0000-00009C4B0000}"/>
    <cellStyle name="常规 6 3 2 2 4 3 2" xfId="12468" xr:uid="{00000000-0005-0000-0000-00009D4B0000}"/>
    <cellStyle name="常规 6 3 2 2 5" xfId="4789" xr:uid="{00000000-0005-0000-0000-00009E4B0000}"/>
    <cellStyle name="常规 6 3 2 2 5 2" xfId="12469" xr:uid="{00000000-0005-0000-0000-00009F4B0000}"/>
    <cellStyle name="常规 6 3 2 2 5 3" xfId="8664" xr:uid="{00000000-0005-0000-0000-0000A04B0000}"/>
    <cellStyle name="常规 6 3 2 3" xfId="4790" xr:uid="{00000000-0005-0000-0000-0000A14B0000}"/>
    <cellStyle name="常规 6 3 2 3 2" xfId="4791" xr:uid="{00000000-0005-0000-0000-0000A24B0000}"/>
    <cellStyle name="常规 6 3 2 3 2 2" xfId="4792" xr:uid="{00000000-0005-0000-0000-0000A34B0000}"/>
    <cellStyle name="常规 6 3 2 3 2 2 2" xfId="12470" xr:uid="{00000000-0005-0000-0000-0000A44B0000}"/>
    <cellStyle name="常规 6 3 2 3 2 2 3" xfId="8665" xr:uid="{00000000-0005-0000-0000-0000A54B0000}"/>
    <cellStyle name="常规 6 3 2 3 2 3" xfId="4793" xr:uid="{00000000-0005-0000-0000-0000A64B0000}"/>
    <cellStyle name="常规 6 3 2 3 2 3 2" xfId="12471" xr:uid="{00000000-0005-0000-0000-0000A74B0000}"/>
    <cellStyle name="常规 6 3 2 3 3" xfId="4794" xr:uid="{00000000-0005-0000-0000-0000A84B0000}"/>
    <cellStyle name="常规 6 3 2 3 3 2" xfId="12472" xr:uid="{00000000-0005-0000-0000-0000A94B0000}"/>
    <cellStyle name="常规 6 3 2 3 3 3" xfId="8666" xr:uid="{00000000-0005-0000-0000-0000AA4B0000}"/>
    <cellStyle name="常规 6 3 2 3 4" xfId="4795" xr:uid="{00000000-0005-0000-0000-0000AB4B0000}"/>
    <cellStyle name="常规 6 3 2 3 4 2" xfId="12473" xr:uid="{00000000-0005-0000-0000-0000AC4B0000}"/>
    <cellStyle name="常规 6 3 2 4" xfId="4796" xr:uid="{00000000-0005-0000-0000-0000AD4B0000}"/>
    <cellStyle name="常规 6 3 2 4 2" xfId="4797" xr:uid="{00000000-0005-0000-0000-0000AE4B0000}"/>
    <cellStyle name="常规 6 3 2 4 2 2" xfId="12474" xr:uid="{00000000-0005-0000-0000-0000AF4B0000}"/>
    <cellStyle name="常规 6 3 2 4 2 3" xfId="8667" xr:uid="{00000000-0005-0000-0000-0000B04B0000}"/>
    <cellStyle name="常规 6 3 2 4 3" xfId="4798" xr:uid="{00000000-0005-0000-0000-0000B14B0000}"/>
    <cellStyle name="常规 6 3 2 4 3 2" xfId="12475" xr:uid="{00000000-0005-0000-0000-0000B24B0000}"/>
    <cellStyle name="常规 6 3 2 5" xfId="4799" xr:uid="{00000000-0005-0000-0000-0000B34B0000}"/>
    <cellStyle name="常规 6 3 2 5 2" xfId="12476" xr:uid="{00000000-0005-0000-0000-0000B44B0000}"/>
    <cellStyle name="常规 6 3 2 5 3" xfId="8668" xr:uid="{00000000-0005-0000-0000-0000B54B0000}"/>
    <cellStyle name="常规 6 3 2 6" xfId="9494" xr:uid="{00000000-0005-0000-0000-0000B64B0000}"/>
    <cellStyle name="常规 6 3 2 7" xfId="28327" xr:uid="{00000000-0005-0000-0000-0000B74B0000}"/>
    <cellStyle name="常规 6 3 3" xfId="315" xr:uid="{00000000-0005-0000-0000-0000B84B0000}"/>
    <cellStyle name="常规 6 3 3 2" xfId="4800" xr:uid="{00000000-0005-0000-0000-0000B94B0000}"/>
    <cellStyle name="常规 6 3 3 2 2" xfId="4801" xr:uid="{00000000-0005-0000-0000-0000BA4B0000}"/>
    <cellStyle name="常规 6 3 3 2 2 2" xfId="4802" xr:uid="{00000000-0005-0000-0000-0000BB4B0000}"/>
    <cellStyle name="常规 6 3 3 2 2 2 2" xfId="12477" xr:uid="{00000000-0005-0000-0000-0000BC4B0000}"/>
    <cellStyle name="常规 6 3 3 2 2 2 3" xfId="8669" xr:uid="{00000000-0005-0000-0000-0000BD4B0000}"/>
    <cellStyle name="常规 6 3 3 2 2 3" xfId="4803" xr:uid="{00000000-0005-0000-0000-0000BE4B0000}"/>
    <cellStyle name="常规 6 3 3 2 2 3 2" xfId="12478" xr:uid="{00000000-0005-0000-0000-0000BF4B0000}"/>
    <cellStyle name="常规 6 3 3 2 3" xfId="4804" xr:uid="{00000000-0005-0000-0000-0000C04B0000}"/>
    <cellStyle name="常规 6 3 3 2 3 2" xfId="12479" xr:uid="{00000000-0005-0000-0000-0000C14B0000}"/>
    <cellStyle name="常规 6 3 3 2 3 3" xfId="8670" xr:uid="{00000000-0005-0000-0000-0000C24B0000}"/>
    <cellStyle name="常规 6 3 3 2 4" xfId="4805" xr:uid="{00000000-0005-0000-0000-0000C34B0000}"/>
    <cellStyle name="常规 6 3 3 2 4 2" xfId="12480" xr:uid="{00000000-0005-0000-0000-0000C44B0000}"/>
    <cellStyle name="常规 6 3 3 3" xfId="4806" xr:uid="{00000000-0005-0000-0000-0000C54B0000}"/>
    <cellStyle name="常规 6 3 3 3 2" xfId="4807" xr:uid="{00000000-0005-0000-0000-0000C64B0000}"/>
    <cellStyle name="常规 6 3 3 3 2 2" xfId="12481" xr:uid="{00000000-0005-0000-0000-0000C74B0000}"/>
    <cellStyle name="常规 6 3 3 3 2 3" xfId="8671" xr:uid="{00000000-0005-0000-0000-0000C84B0000}"/>
    <cellStyle name="常规 6 3 3 3 3" xfId="4808" xr:uid="{00000000-0005-0000-0000-0000C94B0000}"/>
    <cellStyle name="常规 6 3 3 3 3 2" xfId="12482" xr:uid="{00000000-0005-0000-0000-0000CA4B0000}"/>
    <cellStyle name="常规 6 3 3 4" xfId="4809" xr:uid="{00000000-0005-0000-0000-0000CB4B0000}"/>
    <cellStyle name="常规 6 3 3 4 2" xfId="4810" xr:uid="{00000000-0005-0000-0000-0000CC4B0000}"/>
    <cellStyle name="常规 6 3 3 4 2 2" xfId="12483" xr:uid="{00000000-0005-0000-0000-0000CD4B0000}"/>
    <cellStyle name="常规 6 3 3 4 2 3" xfId="8672" xr:uid="{00000000-0005-0000-0000-0000CE4B0000}"/>
    <cellStyle name="常规 6 3 3 4 3" xfId="4811" xr:uid="{00000000-0005-0000-0000-0000CF4B0000}"/>
    <cellStyle name="常规 6 3 3 4 3 2" xfId="12484" xr:uid="{00000000-0005-0000-0000-0000D04B0000}"/>
    <cellStyle name="常规 6 3 3 5" xfId="4812" xr:uid="{00000000-0005-0000-0000-0000D14B0000}"/>
    <cellStyle name="常规 6 3 3 5 2" xfId="12485" xr:uid="{00000000-0005-0000-0000-0000D24B0000}"/>
    <cellStyle name="常规 6 3 3 5 3" xfId="8673" xr:uid="{00000000-0005-0000-0000-0000D34B0000}"/>
    <cellStyle name="常规 6 3 4" xfId="4813" xr:uid="{00000000-0005-0000-0000-0000D44B0000}"/>
    <cellStyle name="常规 6 3 4 2" xfId="4814" xr:uid="{00000000-0005-0000-0000-0000D54B0000}"/>
    <cellStyle name="常规 6 3 4 2 2" xfId="4815" xr:uid="{00000000-0005-0000-0000-0000D64B0000}"/>
    <cellStyle name="常规 6 3 4 2 2 2" xfId="12486" xr:uid="{00000000-0005-0000-0000-0000D74B0000}"/>
    <cellStyle name="常规 6 3 4 2 2 3" xfId="8674" xr:uid="{00000000-0005-0000-0000-0000D84B0000}"/>
    <cellStyle name="常规 6 3 4 2 3" xfId="4816" xr:uid="{00000000-0005-0000-0000-0000D94B0000}"/>
    <cellStyle name="常规 6 3 4 2 3 2" xfId="12487" xr:uid="{00000000-0005-0000-0000-0000DA4B0000}"/>
    <cellStyle name="常规 6 3 4 3" xfId="4817" xr:uid="{00000000-0005-0000-0000-0000DB4B0000}"/>
    <cellStyle name="常规 6 3 4 3 2" xfId="12488" xr:uid="{00000000-0005-0000-0000-0000DC4B0000}"/>
    <cellStyle name="常规 6 3 4 3 3" xfId="8675" xr:uid="{00000000-0005-0000-0000-0000DD4B0000}"/>
    <cellStyle name="常规 6 3 4 4" xfId="4818" xr:uid="{00000000-0005-0000-0000-0000DE4B0000}"/>
    <cellStyle name="常规 6 3 4 4 2" xfId="12489" xr:uid="{00000000-0005-0000-0000-0000DF4B0000}"/>
    <cellStyle name="常规 6 3 5" xfId="4819" xr:uid="{00000000-0005-0000-0000-0000E04B0000}"/>
    <cellStyle name="常规 6 3 5 2" xfId="4820" xr:uid="{00000000-0005-0000-0000-0000E14B0000}"/>
    <cellStyle name="常规 6 3 5 2 2" xfId="12490" xr:uid="{00000000-0005-0000-0000-0000E24B0000}"/>
    <cellStyle name="常规 6 3 5 2 3" xfId="8676" xr:uid="{00000000-0005-0000-0000-0000E34B0000}"/>
    <cellStyle name="常规 6 3 5 3" xfId="4821" xr:uid="{00000000-0005-0000-0000-0000E44B0000}"/>
    <cellStyle name="常规 6 3 5 3 2" xfId="12491" xr:uid="{00000000-0005-0000-0000-0000E54B0000}"/>
    <cellStyle name="常规 6 3 6" xfId="4822" xr:uid="{00000000-0005-0000-0000-0000E64B0000}"/>
    <cellStyle name="常规 6 3 6 2" xfId="12492" xr:uid="{00000000-0005-0000-0000-0000E74B0000}"/>
    <cellStyle name="常规 6 3 6 3" xfId="8677" xr:uid="{00000000-0005-0000-0000-0000E84B0000}"/>
    <cellStyle name="常规 6 3 7" xfId="9493" xr:uid="{00000000-0005-0000-0000-0000E94B0000}"/>
    <cellStyle name="常规 6 3 8" xfId="28326" xr:uid="{00000000-0005-0000-0000-0000EA4B0000}"/>
    <cellStyle name="常规 6 3_06烟台" xfId="24862" xr:uid="{00000000-0005-0000-0000-0000EB4B0000}"/>
    <cellStyle name="常规 6 4" xfId="174" xr:uid="{00000000-0005-0000-0000-0000EC4B0000}"/>
    <cellStyle name="常规 6 4 2" xfId="313" xr:uid="{00000000-0005-0000-0000-0000ED4B0000}"/>
    <cellStyle name="常规 6 4 2 2" xfId="4823" xr:uid="{00000000-0005-0000-0000-0000EE4B0000}"/>
    <cellStyle name="常规 6 4 2 2 2" xfId="4824" xr:uid="{00000000-0005-0000-0000-0000EF4B0000}"/>
    <cellStyle name="常规 6 4 2 2 2 2" xfId="4825" xr:uid="{00000000-0005-0000-0000-0000F04B0000}"/>
    <cellStyle name="常规 6 4 2 2 2 2 2" xfId="12493" xr:uid="{00000000-0005-0000-0000-0000F14B0000}"/>
    <cellStyle name="常规 6 4 2 2 2 2 3" xfId="8678" xr:uid="{00000000-0005-0000-0000-0000F24B0000}"/>
    <cellStyle name="常规 6 4 2 2 2 3" xfId="4826" xr:uid="{00000000-0005-0000-0000-0000F34B0000}"/>
    <cellStyle name="常规 6 4 2 2 2 3 2" xfId="12494" xr:uid="{00000000-0005-0000-0000-0000F44B0000}"/>
    <cellStyle name="常规 6 4 2 2 3" xfId="4827" xr:uid="{00000000-0005-0000-0000-0000F54B0000}"/>
    <cellStyle name="常规 6 4 2 2 3 2" xfId="12495" xr:uid="{00000000-0005-0000-0000-0000F64B0000}"/>
    <cellStyle name="常规 6 4 2 2 3 3" xfId="8679" xr:uid="{00000000-0005-0000-0000-0000F74B0000}"/>
    <cellStyle name="常规 6 4 2 2 4" xfId="4828" xr:uid="{00000000-0005-0000-0000-0000F84B0000}"/>
    <cellStyle name="常规 6 4 2 2 4 2" xfId="12496" xr:uid="{00000000-0005-0000-0000-0000F94B0000}"/>
    <cellStyle name="常规 6 4 2 3" xfId="4829" xr:uid="{00000000-0005-0000-0000-0000FA4B0000}"/>
    <cellStyle name="常规 6 4 2 3 2" xfId="4830" xr:uid="{00000000-0005-0000-0000-0000FB4B0000}"/>
    <cellStyle name="常规 6 4 2 3 2 2" xfId="12497" xr:uid="{00000000-0005-0000-0000-0000FC4B0000}"/>
    <cellStyle name="常规 6 4 2 3 2 3" xfId="8680" xr:uid="{00000000-0005-0000-0000-0000FD4B0000}"/>
    <cellStyle name="常规 6 4 2 3 3" xfId="4831" xr:uid="{00000000-0005-0000-0000-0000FE4B0000}"/>
    <cellStyle name="常规 6 4 2 3 3 2" xfId="12498" xr:uid="{00000000-0005-0000-0000-0000FF4B0000}"/>
    <cellStyle name="常规 6 4 2 4" xfId="4832" xr:uid="{00000000-0005-0000-0000-0000004C0000}"/>
    <cellStyle name="常规 6 4 2 4 2" xfId="4833" xr:uid="{00000000-0005-0000-0000-0000014C0000}"/>
    <cellStyle name="常规 6 4 2 4 2 2" xfId="12499" xr:uid="{00000000-0005-0000-0000-0000024C0000}"/>
    <cellStyle name="常规 6 4 2 4 2 3" xfId="8681" xr:uid="{00000000-0005-0000-0000-0000034C0000}"/>
    <cellStyle name="常规 6 4 2 4 3" xfId="4834" xr:uid="{00000000-0005-0000-0000-0000044C0000}"/>
    <cellStyle name="常规 6 4 2 4 3 2" xfId="12500" xr:uid="{00000000-0005-0000-0000-0000054C0000}"/>
    <cellStyle name="常规 6 4 2 5" xfId="4835" xr:uid="{00000000-0005-0000-0000-0000064C0000}"/>
    <cellStyle name="常规 6 4 2 5 2" xfId="12501" xr:uid="{00000000-0005-0000-0000-0000074C0000}"/>
    <cellStyle name="常规 6 4 2 5 3" xfId="8682" xr:uid="{00000000-0005-0000-0000-0000084C0000}"/>
    <cellStyle name="常规 6 4 2 6" xfId="28329" xr:uid="{00000000-0005-0000-0000-0000094C0000}"/>
    <cellStyle name="常规 6 4 3" xfId="4836" xr:uid="{00000000-0005-0000-0000-00000A4C0000}"/>
    <cellStyle name="常规 6 4 3 2" xfId="4837" xr:uid="{00000000-0005-0000-0000-00000B4C0000}"/>
    <cellStyle name="常规 6 4 3 2 2" xfId="4838" xr:uid="{00000000-0005-0000-0000-00000C4C0000}"/>
    <cellStyle name="常规 6 4 3 2 2 2" xfId="12502" xr:uid="{00000000-0005-0000-0000-00000D4C0000}"/>
    <cellStyle name="常规 6 4 3 2 2 3" xfId="8683" xr:uid="{00000000-0005-0000-0000-00000E4C0000}"/>
    <cellStyle name="常规 6 4 3 2 3" xfId="4839" xr:uid="{00000000-0005-0000-0000-00000F4C0000}"/>
    <cellStyle name="常规 6 4 3 2 3 2" xfId="12503" xr:uid="{00000000-0005-0000-0000-0000104C0000}"/>
    <cellStyle name="常规 6 4 3 3" xfId="4840" xr:uid="{00000000-0005-0000-0000-0000114C0000}"/>
    <cellStyle name="常规 6 4 3 3 2" xfId="12504" xr:uid="{00000000-0005-0000-0000-0000124C0000}"/>
    <cellStyle name="常规 6 4 3 3 3" xfId="8684" xr:uid="{00000000-0005-0000-0000-0000134C0000}"/>
    <cellStyle name="常规 6 4 3 4" xfId="4841" xr:uid="{00000000-0005-0000-0000-0000144C0000}"/>
    <cellStyle name="常规 6 4 3 4 2" xfId="12505" xr:uid="{00000000-0005-0000-0000-0000154C0000}"/>
    <cellStyle name="常规 6 4 4" xfId="4842" xr:uid="{00000000-0005-0000-0000-0000164C0000}"/>
    <cellStyle name="常规 6 4 4 2" xfId="4843" xr:uid="{00000000-0005-0000-0000-0000174C0000}"/>
    <cellStyle name="常规 6 4 4 2 2" xfId="12506" xr:uid="{00000000-0005-0000-0000-0000184C0000}"/>
    <cellStyle name="常规 6 4 4 2 3" xfId="8685" xr:uid="{00000000-0005-0000-0000-0000194C0000}"/>
    <cellStyle name="常规 6 4 4 3" xfId="4844" xr:uid="{00000000-0005-0000-0000-00001A4C0000}"/>
    <cellStyle name="常规 6 4 4 3 2" xfId="12507" xr:uid="{00000000-0005-0000-0000-00001B4C0000}"/>
    <cellStyle name="常规 6 4 5" xfId="4845" xr:uid="{00000000-0005-0000-0000-00001C4C0000}"/>
    <cellStyle name="常规 6 4 5 2" xfId="12508" xr:uid="{00000000-0005-0000-0000-00001D4C0000}"/>
    <cellStyle name="常规 6 4 5 3" xfId="8686" xr:uid="{00000000-0005-0000-0000-00001E4C0000}"/>
    <cellStyle name="常规 6 4 6" xfId="9495" xr:uid="{00000000-0005-0000-0000-00001F4C0000}"/>
    <cellStyle name="常规 6 4 7" xfId="28328" xr:uid="{00000000-0005-0000-0000-0000204C0000}"/>
    <cellStyle name="常规 6 5" xfId="319" xr:uid="{00000000-0005-0000-0000-0000214C0000}"/>
    <cellStyle name="常规 6 5 2" xfId="4846" xr:uid="{00000000-0005-0000-0000-0000224C0000}"/>
    <cellStyle name="常规 6 5 2 2" xfId="4847" xr:uid="{00000000-0005-0000-0000-0000234C0000}"/>
    <cellStyle name="常规 6 5 2 2 2" xfId="4848" xr:uid="{00000000-0005-0000-0000-0000244C0000}"/>
    <cellStyle name="常规 6 5 2 2 2 2" xfId="12509" xr:uid="{00000000-0005-0000-0000-0000254C0000}"/>
    <cellStyle name="常规 6 5 2 2 2 3" xfId="8687" xr:uid="{00000000-0005-0000-0000-0000264C0000}"/>
    <cellStyle name="常规 6 5 2 2 3" xfId="4849" xr:uid="{00000000-0005-0000-0000-0000274C0000}"/>
    <cellStyle name="常规 6 5 2 2 3 2" xfId="12510" xr:uid="{00000000-0005-0000-0000-0000284C0000}"/>
    <cellStyle name="常规 6 5 2 3" xfId="4850" xr:uid="{00000000-0005-0000-0000-0000294C0000}"/>
    <cellStyle name="常规 6 5 2 3 2" xfId="12511" xr:uid="{00000000-0005-0000-0000-00002A4C0000}"/>
    <cellStyle name="常规 6 5 2 3 3" xfId="8688" xr:uid="{00000000-0005-0000-0000-00002B4C0000}"/>
    <cellStyle name="常规 6 5 2 4" xfId="4851" xr:uid="{00000000-0005-0000-0000-00002C4C0000}"/>
    <cellStyle name="常规 6 5 2 4 2" xfId="12512" xr:uid="{00000000-0005-0000-0000-00002D4C0000}"/>
    <cellStyle name="常规 6 5 3" xfId="4852" xr:uid="{00000000-0005-0000-0000-00002E4C0000}"/>
    <cellStyle name="常规 6 5 3 2" xfId="4853" xr:uid="{00000000-0005-0000-0000-00002F4C0000}"/>
    <cellStyle name="常规 6 5 3 2 2" xfId="12513" xr:uid="{00000000-0005-0000-0000-0000304C0000}"/>
    <cellStyle name="常规 6 5 3 2 3" xfId="8689" xr:uid="{00000000-0005-0000-0000-0000314C0000}"/>
    <cellStyle name="常规 6 5 3 3" xfId="4854" xr:uid="{00000000-0005-0000-0000-0000324C0000}"/>
    <cellStyle name="常规 6 5 3 3 2" xfId="12514" xr:uid="{00000000-0005-0000-0000-0000334C0000}"/>
    <cellStyle name="常规 6 5 4" xfId="4855" xr:uid="{00000000-0005-0000-0000-0000344C0000}"/>
    <cellStyle name="常规 6 5 4 2" xfId="4856" xr:uid="{00000000-0005-0000-0000-0000354C0000}"/>
    <cellStyle name="常规 6 5 4 2 2" xfId="12515" xr:uid="{00000000-0005-0000-0000-0000364C0000}"/>
    <cellStyle name="常规 6 5 4 2 3" xfId="8690" xr:uid="{00000000-0005-0000-0000-0000374C0000}"/>
    <cellStyle name="常规 6 5 4 3" xfId="4857" xr:uid="{00000000-0005-0000-0000-0000384C0000}"/>
    <cellStyle name="常规 6 5 4 3 2" xfId="12516" xr:uid="{00000000-0005-0000-0000-0000394C0000}"/>
    <cellStyle name="常规 6 5 5" xfId="4858" xr:uid="{00000000-0005-0000-0000-00003A4C0000}"/>
    <cellStyle name="常规 6 5 5 2" xfId="12517" xr:uid="{00000000-0005-0000-0000-00003B4C0000}"/>
    <cellStyle name="常规 6 5 5 3" xfId="8691" xr:uid="{00000000-0005-0000-0000-00003C4C0000}"/>
    <cellStyle name="常规 6 5 6" xfId="28330" xr:uid="{00000000-0005-0000-0000-00003D4C0000}"/>
    <cellStyle name="常规 6 6" xfId="4859" xr:uid="{00000000-0005-0000-0000-00003E4C0000}"/>
    <cellStyle name="常规 6 6 2" xfId="4860" xr:uid="{00000000-0005-0000-0000-00003F4C0000}"/>
    <cellStyle name="常规 6 6 2 2" xfId="4861" xr:uid="{00000000-0005-0000-0000-0000404C0000}"/>
    <cellStyle name="常规 6 6 2 2 2" xfId="12518" xr:uid="{00000000-0005-0000-0000-0000414C0000}"/>
    <cellStyle name="常规 6 6 2 2 3" xfId="8692" xr:uid="{00000000-0005-0000-0000-0000424C0000}"/>
    <cellStyle name="常规 6 6 2 3" xfId="4862" xr:uid="{00000000-0005-0000-0000-0000434C0000}"/>
    <cellStyle name="常规 6 6 2 3 2" xfId="12519" xr:uid="{00000000-0005-0000-0000-0000444C0000}"/>
    <cellStyle name="常规 6 6 3" xfId="4863" xr:uid="{00000000-0005-0000-0000-0000454C0000}"/>
    <cellStyle name="常规 6 6 3 2" xfId="12520" xr:uid="{00000000-0005-0000-0000-0000464C0000}"/>
    <cellStyle name="常规 6 6 3 3" xfId="8693" xr:uid="{00000000-0005-0000-0000-0000474C0000}"/>
    <cellStyle name="常规 6 6 4" xfId="4864" xr:uid="{00000000-0005-0000-0000-0000484C0000}"/>
    <cellStyle name="常规 6 6 4 2" xfId="12521" xr:uid="{00000000-0005-0000-0000-0000494C0000}"/>
    <cellStyle name="常规 6 7" xfId="4865" xr:uid="{00000000-0005-0000-0000-00004A4C0000}"/>
    <cellStyle name="常规 6 7 2" xfId="4866" xr:uid="{00000000-0005-0000-0000-00004B4C0000}"/>
    <cellStyle name="常规 6 7 2 2" xfId="12522" xr:uid="{00000000-0005-0000-0000-00004C4C0000}"/>
    <cellStyle name="常规 6 7 2 3" xfId="8694" xr:uid="{00000000-0005-0000-0000-00004D4C0000}"/>
    <cellStyle name="常规 6 7 3" xfId="4867" xr:uid="{00000000-0005-0000-0000-00004E4C0000}"/>
    <cellStyle name="常规 6 7 3 2" xfId="12523" xr:uid="{00000000-0005-0000-0000-00004F4C0000}"/>
    <cellStyle name="常规 6 8" xfId="4868" xr:uid="{00000000-0005-0000-0000-0000504C0000}"/>
    <cellStyle name="常规 6 8 2" xfId="12524" xr:uid="{00000000-0005-0000-0000-0000514C0000}"/>
    <cellStyle name="常规 6 8 3" xfId="8695" xr:uid="{00000000-0005-0000-0000-0000524C0000}"/>
    <cellStyle name="常规 6 9" xfId="7854" xr:uid="{00000000-0005-0000-0000-0000534C0000}"/>
    <cellStyle name="常规 6 9 2" xfId="24863" xr:uid="{00000000-0005-0000-0000-0000544C0000}"/>
    <cellStyle name="常规 6 9 3" xfId="24864" xr:uid="{00000000-0005-0000-0000-0000554C0000}"/>
    <cellStyle name="常规 6_06烟台" xfId="24865" xr:uid="{00000000-0005-0000-0000-0000564C0000}"/>
    <cellStyle name="常规 60" xfId="24866" xr:uid="{00000000-0005-0000-0000-0000574C0000}"/>
    <cellStyle name="常规 60 2" xfId="24867" xr:uid="{00000000-0005-0000-0000-0000584C0000}"/>
    <cellStyle name="常规 60 2 2" xfId="24868" xr:uid="{00000000-0005-0000-0000-0000594C0000}"/>
    <cellStyle name="常规 60 2 3" xfId="24869" xr:uid="{00000000-0005-0000-0000-00005A4C0000}"/>
    <cellStyle name="常规 60 3" xfId="24870" xr:uid="{00000000-0005-0000-0000-00005B4C0000}"/>
    <cellStyle name="常规 60 4" xfId="24871" xr:uid="{00000000-0005-0000-0000-00005C4C0000}"/>
    <cellStyle name="常规 60 5" xfId="24872" xr:uid="{00000000-0005-0000-0000-00005D4C0000}"/>
    <cellStyle name="常规 61" xfId="24873" xr:uid="{00000000-0005-0000-0000-00005E4C0000}"/>
    <cellStyle name="常规 61 2" xfId="24874" xr:uid="{00000000-0005-0000-0000-00005F4C0000}"/>
    <cellStyle name="常规 61 2 2" xfId="24875" xr:uid="{00000000-0005-0000-0000-0000604C0000}"/>
    <cellStyle name="常规 61 2 3" xfId="24876" xr:uid="{00000000-0005-0000-0000-0000614C0000}"/>
    <cellStyle name="常规 61 3" xfId="24877" xr:uid="{00000000-0005-0000-0000-0000624C0000}"/>
    <cellStyle name="常规 61 4" xfId="24878" xr:uid="{00000000-0005-0000-0000-0000634C0000}"/>
    <cellStyle name="常规 61 5" xfId="24879" xr:uid="{00000000-0005-0000-0000-0000644C0000}"/>
    <cellStyle name="常规 62" xfId="24880" xr:uid="{00000000-0005-0000-0000-0000654C0000}"/>
    <cellStyle name="常规 62 2" xfId="24881" xr:uid="{00000000-0005-0000-0000-0000664C0000}"/>
    <cellStyle name="常规 62 2 2" xfId="24882" xr:uid="{00000000-0005-0000-0000-0000674C0000}"/>
    <cellStyle name="常规 62 2 3" xfId="24883" xr:uid="{00000000-0005-0000-0000-0000684C0000}"/>
    <cellStyle name="常规 62 3" xfId="24884" xr:uid="{00000000-0005-0000-0000-0000694C0000}"/>
    <cellStyle name="常规 62 4" xfId="24885" xr:uid="{00000000-0005-0000-0000-00006A4C0000}"/>
    <cellStyle name="常规 62 5" xfId="24886" xr:uid="{00000000-0005-0000-0000-00006B4C0000}"/>
    <cellStyle name="常规 63" xfId="24887" xr:uid="{00000000-0005-0000-0000-00006C4C0000}"/>
    <cellStyle name="常规 63 2" xfId="24888" xr:uid="{00000000-0005-0000-0000-00006D4C0000}"/>
    <cellStyle name="常规 63 2 2" xfId="24889" xr:uid="{00000000-0005-0000-0000-00006E4C0000}"/>
    <cellStyle name="常规 63 2 3" xfId="24890" xr:uid="{00000000-0005-0000-0000-00006F4C0000}"/>
    <cellStyle name="常规 63 3" xfId="24891" xr:uid="{00000000-0005-0000-0000-0000704C0000}"/>
    <cellStyle name="常规 63 4" xfId="24892" xr:uid="{00000000-0005-0000-0000-0000714C0000}"/>
    <cellStyle name="常规 63 5" xfId="24893" xr:uid="{00000000-0005-0000-0000-0000724C0000}"/>
    <cellStyle name="常规 64" xfId="24894" xr:uid="{00000000-0005-0000-0000-0000734C0000}"/>
    <cellStyle name="常规 64 2" xfId="24895" xr:uid="{00000000-0005-0000-0000-0000744C0000}"/>
    <cellStyle name="常规 64 2 2" xfId="24896" xr:uid="{00000000-0005-0000-0000-0000754C0000}"/>
    <cellStyle name="常规 64 2 3" xfId="24897" xr:uid="{00000000-0005-0000-0000-0000764C0000}"/>
    <cellStyle name="常规 64 3" xfId="24898" xr:uid="{00000000-0005-0000-0000-0000774C0000}"/>
    <cellStyle name="常规 64 4" xfId="24899" xr:uid="{00000000-0005-0000-0000-0000784C0000}"/>
    <cellStyle name="常规 64 5" xfId="24900" xr:uid="{00000000-0005-0000-0000-0000794C0000}"/>
    <cellStyle name="常规 65" xfId="24901" xr:uid="{00000000-0005-0000-0000-00007A4C0000}"/>
    <cellStyle name="常规 65 2" xfId="24902" xr:uid="{00000000-0005-0000-0000-00007B4C0000}"/>
    <cellStyle name="常规 65 2 2" xfId="24903" xr:uid="{00000000-0005-0000-0000-00007C4C0000}"/>
    <cellStyle name="常规 65 2 3" xfId="24904" xr:uid="{00000000-0005-0000-0000-00007D4C0000}"/>
    <cellStyle name="常规 65 3" xfId="24905" xr:uid="{00000000-0005-0000-0000-00007E4C0000}"/>
    <cellStyle name="常规 65 4" xfId="24906" xr:uid="{00000000-0005-0000-0000-00007F4C0000}"/>
    <cellStyle name="常规 65 5" xfId="24907" xr:uid="{00000000-0005-0000-0000-0000804C0000}"/>
    <cellStyle name="常规 66" xfId="24908" xr:uid="{00000000-0005-0000-0000-0000814C0000}"/>
    <cellStyle name="常规 66 2" xfId="24909" xr:uid="{00000000-0005-0000-0000-0000824C0000}"/>
    <cellStyle name="常规 66 2 2" xfId="24910" xr:uid="{00000000-0005-0000-0000-0000834C0000}"/>
    <cellStyle name="常规 66 2 2 2" xfId="24911" xr:uid="{00000000-0005-0000-0000-0000844C0000}"/>
    <cellStyle name="常规 66 2 2 3" xfId="24912" xr:uid="{00000000-0005-0000-0000-0000854C0000}"/>
    <cellStyle name="常规 66 2 3" xfId="24913" xr:uid="{00000000-0005-0000-0000-0000864C0000}"/>
    <cellStyle name="常规 66 2 4" xfId="24914" xr:uid="{00000000-0005-0000-0000-0000874C0000}"/>
    <cellStyle name="常规 66 2 5" xfId="24915" xr:uid="{00000000-0005-0000-0000-0000884C0000}"/>
    <cellStyle name="常规 66 3" xfId="24916" xr:uid="{00000000-0005-0000-0000-0000894C0000}"/>
    <cellStyle name="常规 66 3 2" xfId="24917" xr:uid="{00000000-0005-0000-0000-00008A4C0000}"/>
    <cellStyle name="常规 66 3 3" xfId="24918" xr:uid="{00000000-0005-0000-0000-00008B4C0000}"/>
    <cellStyle name="常规 66 4" xfId="24919" xr:uid="{00000000-0005-0000-0000-00008C4C0000}"/>
    <cellStyle name="常规 66 5" xfId="24920" xr:uid="{00000000-0005-0000-0000-00008D4C0000}"/>
    <cellStyle name="常规 66 6" xfId="24921" xr:uid="{00000000-0005-0000-0000-00008E4C0000}"/>
    <cellStyle name="常规 66_06烟台" xfId="24922" xr:uid="{00000000-0005-0000-0000-00008F4C0000}"/>
    <cellStyle name="常规 67" xfId="24923" xr:uid="{00000000-0005-0000-0000-0000904C0000}"/>
    <cellStyle name="常规 67 2" xfId="24924" xr:uid="{00000000-0005-0000-0000-0000914C0000}"/>
    <cellStyle name="常规 67 2 2" xfId="24925" xr:uid="{00000000-0005-0000-0000-0000924C0000}"/>
    <cellStyle name="常规 67 2 3" xfId="24926" xr:uid="{00000000-0005-0000-0000-0000934C0000}"/>
    <cellStyle name="常规 67 3" xfId="24927" xr:uid="{00000000-0005-0000-0000-0000944C0000}"/>
    <cellStyle name="常规 67 4" xfId="24928" xr:uid="{00000000-0005-0000-0000-0000954C0000}"/>
    <cellStyle name="常规 67 5" xfId="24929" xr:uid="{00000000-0005-0000-0000-0000964C0000}"/>
    <cellStyle name="常规 68" xfId="24930" xr:uid="{00000000-0005-0000-0000-0000974C0000}"/>
    <cellStyle name="常规 68 2" xfId="24931" xr:uid="{00000000-0005-0000-0000-0000984C0000}"/>
    <cellStyle name="常规 68 2 2" xfId="24932" xr:uid="{00000000-0005-0000-0000-0000994C0000}"/>
    <cellStyle name="常规 68 2 2 2" xfId="24933" xr:uid="{00000000-0005-0000-0000-00009A4C0000}"/>
    <cellStyle name="常规 68 2 2 3" xfId="24934" xr:uid="{00000000-0005-0000-0000-00009B4C0000}"/>
    <cellStyle name="常规 68 2 3" xfId="24935" xr:uid="{00000000-0005-0000-0000-00009C4C0000}"/>
    <cellStyle name="常规 68 2 4" xfId="24936" xr:uid="{00000000-0005-0000-0000-00009D4C0000}"/>
    <cellStyle name="常规 68 2 5" xfId="24937" xr:uid="{00000000-0005-0000-0000-00009E4C0000}"/>
    <cellStyle name="常规 68 3" xfId="24938" xr:uid="{00000000-0005-0000-0000-00009F4C0000}"/>
    <cellStyle name="常规 68 3 2" xfId="24939" xr:uid="{00000000-0005-0000-0000-0000A04C0000}"/>
    <cellStyle name="常规 68 3 3" xfId="24940" xr:uid="{00000000-0005-0000-0000-0000A14C0000}"/>
    <cellStyle name="常规 68 4" xfId="24941" xr:uid="{00000000-0005-0000-0000-0000A24C0000}"/>
    <cellStyle name="常规 68 5" xfId="24942" xr:uid="{00000000-0005-0000-0000-0000A34C0000}"/>
    <cellStyle name="常规 68 6" xfId="24943" xr:uid="{00000000-0005-0000-0000-0000A44C0000}"/>
    <cellStyle name="常规 68_06烟台" xfId="24944" xr:uid="{00000000-0005-0000-0000-0000A54C0000}"/>
    <cellStyle name="常规 69" xfId="24945" xr:uid="{00000000-0005-0000-0000-0000A64C0000}"/>
    <cellStyle name="常规 69 2" xfId="24946" xr:uid="{00000000-0005-0000-0000-0000A74C0000}"/>
    <cellStyle name="常规 69 2 2" xfId="24947" xr:uid="{00000000-0005-0000-0000-0000A84C0000}"/>
    <cellStyle name="常规 69 2 3" xfId="24948" xr:uid="{00000000-0005-0000-0000-0000A94C0000}"/>
    <cellStyle name="常规 69 3" xfId="24949" xr:uid="{00000000-0005-0000-0000-0000AA4C0000}"/>
    <cellStyle name="常规 69 4" xfId="24950" xr:uid="{00000000-0005-0000-0000-0000AB4C0000}"/>
    <cellStyle name="常规 69 5" xfId="24951" xr:uid="{00000000-0005-0000-0000-0000AC4C0000}"/>
    <cellStyle name="常规 7" xfId="175" xr:uid="{00000000-0005-0000-0000-0000AD4C0000}"/>
    <cellStyle name="常规 7 10" xfId="24952" xr:uid="{00000000-0005-0000-0000-0000AE4C0000}"/>
    <cellStyle name="常规 7 10 2" xfId="24953" xr:uid="{00000000-0005-0000-0000-0000AF4C0000}"/>
    <cellStyle name="常规 7 10 3" xfId="24954" xr:uid="{00000000-0005-0000-0000-0000B04C0000}"/>
    <cellStyle name="常规 7 11" xfId="24955" xr:uid="{00000000-0005-0000-0000-0000B14C0000}"/>
    <cellStyle name="常规 7 11 2" xfId="24956" xr:uid="{00000000-0005-0000-0000-0000B24C0000}"/>
    <cellStyle name="常规 7 11 3" xfId="24957" xr:uid="{00000000-0005-0000-0000-0000B34C0000}"/>
    <cellStyle name="常规 7 12" xfId="24958" xr:uid="{00000000-0005-0000-0000-0000B44C0000}"/>
    <cellStyle name="常规 7 13" xfId="24959" xr:uid="{00000000-0005-0000-0000-0000B54C0000}"/>
    <cellStyle name="常规 7 14" xfId="24960" xr:uid="{00000000-0005-0000-0000-0000B64C0000}"/>
    <cellStyle name="常规 7 15" xfId="27480" xr:uid="{00000000-0005-0000-0000-0000B74C0000}"/>
    <cellStyle name="常规 7 16" xfId="28331" xr:uid="{00000000-0005-0000-0000-0000B84C0000}"/>
    <cellStyle name="常规 7 2" xfId="176" xr:uid="{00000000-0005-0000-0000-0000B94C0000}"/>
    <cellStyle name="常规 7 2 2" xfId="311" xr:uid="{00000000-0005-0000-0000-0000BA4C0000}"/>
    <cellStyle name="常规 7 2 2 2" xfId="4869" xr:uid="{00000000-0005-0000-0000-0000BB4C0000}"/>
    <cellStyle name="常规 7 2 2 2 2" xfId="4870" xr:uid="{00000000-0005-0000-0000-0000BC4C0000}"/>
    <cellStyle name="常规 7 2 2 2 2 2" xfId="4871" xr:uid="{00000000-0005-0000-0000-0000BD4C0000}"/>
    <cellStyle name="常规 7 2 2 2 2 2 2" xfId="12525" xr:uid="{00000000-0005-0000-0000-0000BE4C0000}"/>
    <cellStyle name="常规 7 2 2 2 2 2 3" xfId="8696" xr:uid="{00000000-0005-0000-0000-0000BF4C0000}"/>
    <cellStyle name="常规 7 2 2 2 3" xfId="4872" xr:uid="{00000000-0005-0000-0000-0000C04C0000}"/>
    <cellStyle name="常规 7 2 2 2 3 2" xfId="12526" xr:uid="{00000000-0005-0000-0000-0000C14C0000}"/>
    <cellStyle name="常规 7 2 2 2 3 3" xfId="8697" xr:uid="{00000000-0005-0000-0000-0000C24C0000}"/>
    <cellStyle name="常规 7 2 2 3" xfId="4873" xr:uid="{00000000-0005-0000-0000-0000C34C0000}"/>
    <cellStyle name="常规 7 2 2 3 2" xfId="4874" xr:uid="{00000000-0005-0000-0000-0000C44C0000}"/>
    <cellStyle name="常规 7 2 2 3 2 2" xfId="12527" xr:uid="{00000000-0005-0000-0000-0000C54C0000}"/>
    <cellStyle name="常规 7 2 2 3 2 3" xfId="8698" xr:uid="{00000000-0005-0000-0000-0000C64C0000}"/>
    <cellStyle name="常规 7 2 2 4" xfId="4875" xr:uid="{00000000-0005-0000-0000-0000C74C0000}"/>
    <cellStyle name="常规 7 2 2 4 2" xfId="12528" xr:uid="{00000000-0005-0000-0000-0000C84C0000}"/>
    <cellStyle name="常规 7 2 2 4 3" xfId="8699" xr:uid="{00000000-0005-0000-0000-0000C94C0000}"/>
    <cellStyle name="常规 7 2 2 5" xfId="24961" xr:uid="{00000000-0005-0000-0000-0000CA4C0000}"/>
    <cellStyle name="常规 7 2 3" xfId="4876" xr:uid="{00000000-0005-0000-0000-0000CB4C0000}"/>
    <cellStyle name="常规 7 2 3 2" xfId="4877" xr:uid="{00000000-0005-0000-0000-0000CC4C0000}"/>
    <cellStyle name="常规 7 2 3 2 2" xfId="4878" xr:uid="{00000000-0005-0000-0000-0000CD4C0000}"/>
    <cellStyle name="常规 7 2 3 2 2 2" xfId="12529" xr:uid="{00000000-0005-0000-0000-0000CE4C0000}"/>
    <cellStyle name="常规 7 2 3 2 2 3" xfId="8700" xr:uid="{00000000-0005-0000-0000-0000CF4C0000}"/>
    <cellStyle name="常规 7 2 3 3" xfId="4879" xr:uid="{00000000-0005-0000-0000-0000D04C0000}"/>
    <cellStyle name="常规 7 2 3 3 2" xfId="12530" xr:uid="{00000000-0005-0000-0000-0000D14C0000}"/>
    <cellStyle name="常规 7 2 3 3 3" xfId="8701" xr:uid="{00000000-0005-0000-0000-0000D24C0000}"/>
    <cellStyle name="常规 7 2 3 4" xfId="24962" xr:uid="{00000000-0005-0000-0000-0000D34C0000}"/>
    <cellStyle name="常规 7 2 4" xfId="4880" xr:uid="{00000000-0005-0000-0000-0000D44C0000}"/>
    <cellStyle name="常规 7 2 4 2" xfId="4881" xr:uid="{00000000-0005-0000-0000-0000D54C0000}"/>
    <cellStyle name="常规 7 2 4 2 2" xfId="12531" xr:uid="{00000000-0005-0000-0000-0000D64C0000}"/>
    <cellStyle name="常规 7 2 4 2 3" xfId="8702" xr:uid="{00000000-0005-0000-0000-0000D74C0000}"/>
    <cellStyle name="常规 7 2 5" xfId="4882" xr:uid="{00000000-0005-0000-0000-0000D84C0000}"/>
    <cellStyle name="常规 7 2 5 2" xfId="12532" xr:uid="{00000000-0005-0000-0000-0000D94C0000}"/>
    <cellStyle name="常规 7 2 5 3" xfId="8703" xr:uid="{00000000-0005-0000-0000-0000DA4C0000}"/>
    <cellStyle name="常规 7 2 6" xfId="9497" xr:uid="{00000000-0005-0000-0000-0000DB4C0000}"/>
    <cellStyle name="常规 7 2 7" xfId="28332" xr:uid="{00000000-0005-0000-0000-0000DC4C0000}"/>
    <cellStyle name="常规 7 2_龙口修改15" xfId="24963" xr:uid="{00000000-0005-0000-0000-0000DD4C0000}"/>
    <cellStyle name="常规 7 3" xfId="312" xr:uid="{00000000-0005-0000-0000-0000DE4C0000}"/>
    <cellStyle name="常规 7 3 2" xfId="4883" xr:uid="{00000000-0005-0000-0000-0000DF4C0000}"/>
    <cellStyle name="常规 7 3 2 2" xfId="4884" xr:uid="{00000000-0005-0000-0000-0000E04C0000}"/>
    <cellStyle name="常规 7 3 2 2 2" xfId="4885" xr:uid="{00000000-0005-0000-0000-0000E14C0000}"/>
    <cellStyle name="常规 7 3 2 2 2 2" xfId="12533" xr:uid="{00000000-0005-0000-0000-0000E24C0000}"/>
    <cellStyle name="常规 7 3 2 2 2 3" xfId="8704" xr:uid="{00000000-0005-0000-0000-0000E34C0000}"/>
    <cellStyle name="常规 7 3 2 3" xfId="4886" xr:uid="{00000000-0005-0000-0000-0000E44C0000}"/>
    <cellStyle name="常规 7 3 2 3 2" xfId="12534" xr:uid="{00000000-0005-0000-0000-0000E54C0000}"/>
    <cellStyle name="常规 7 3 2 3 3" xfId="8705" xr:uid="{00000000-0005-0000-0000-0000E64C0000}"/>
    <cellStyle name="常规 7 3 3" xfId="4887" xr:uid="{00000000-0005-0000-0000-0000E74C0000}"/>
    <cellStyle name="常规 7 3 3 2" xfId="4888" xr:uid="{00000000-0005-0000-0000-0000E84C0000}"/>
    <cellStyle name="常规 7 3 3 2 2" xfId="12535" xr:uid="{00000000-0005-0000-0000-0000E94C0000}"/>
    <cellStyle name="常规 7 3 3 2 3" xfId="8706" xr:uid="{00000000-0005-0000-0000-0000EA4C0000}"/>
    <cellStyle name="常规 7 3 4" xfId="4889" xr:uid="{00000000-0005-0000-0000-0000EB4C0000}"/>
    <cellStyle name="常规 7 3 4 2" xfId="12536" xr:uid="{00000000-0005-0000-0000-0000EC4C0000}"/>
    <cellStyle name="常规 7 3 4 3" xfId="8707" xr:uid="{00000000-0005-0000-0000-0000ED4C0000}"/>
    <cellStyle name="常规 7 3 5" xfId="24964" xr:uid="{00000000-0005-0000-0000-0000EE4C0000}"/>
    <cellStyle name="常规 7 4" xfId="4890" xr:uid="{00000000-0005-0000-0000-0000EF4C0000}"/>
    <cellStyle name="常规 7 4 2" xfId="4891" xr:uid="{00000000-0005-0000-0000-0000F04C0000}"/>
    <cellStyle name="常规 7 4 2 2" xfId="4892" xr:uid="{00000000-0005-0000-0000-0000F14C0000}"/>
    <cellStyle name="常规 7 4 2 2 2" xfId="12537" xr:uid="{00000000-0005-0000-0000-0000F24C0000}"/>
    <cellStyle name="常规 7 4 2 2 3" xfId="8708" xr:uid="{00000000-0005-0000-0000-0000F34C0000}"/>
    <cellStyle name="常规 7 4 3" xfId="4893" xr:uid="{00000000-0005-0000-0000-0000F44C0000}"/>
    <cellStyle name="常规 7 4 3 2" xfId="12538" xr:uid="{00000000-0005-0000-0000-0000F54C0000}"/>
    <cellStyle name="常规 7 4 3 3" xfId="8709" xr:uid="{00000000-0005-0000-0000-0000F64C0000}"/>
    <cellStyle name="常规 7 4 4" xfId="24965" xr:uid="{00000000-0005-0000-0000-0000F74C0000}"/>
    <cellStyle name="常规 7 5" xfId="4894" xr:uid="{00000000-0005-0000-0000-0000F84C0000}"/>
    <cellStyle name="常规 7 5 2" xfId="4895" xr:uid="{00000000-0005-0000-0000-0000F94C0000}"/>
    <cellStyle name="常规 7 5 2 2" xfId="12539" xr:uid="{00000000-0005-0000-0000-0000FA4C0000}"/>
    <cellStyle name="常规 7 5 2 3" xfId="8710" xr:uid="{00000000-0005-0000-0000-0000FB4C0000}"/>
    <cellStyle name="常规 7 5 3" xfId="24966" xr:uid="{00000000-0005-0000-0000-0000FC4C0000}"/>
    <cellStyle name="常规 7 6" xfId="4896" xr:uid="{00000000-0005-0000-0000-0000FD4C0000}"/>
    <cellStyle name="常规 7 6 2" xfId="12540" xr:uid="{00000000-0005-0000-0000-0000FE4C0000}"/>
    <cellStyle name="常规 7 6 3" xfId="8711" xr:uid="{00000000-0005-0000-0000-0000FF4C0000}"/>
    <cellStyle name="常规 7 7" xfId="7862" xr:uid="{00000000-0005-0000-0000-0000004D0000}"/>
    <cellStyle name="常规 7 7 2" xfId="24967" xr:uid="{00000000-0005-0000-0000-0000014D0000}"/>
    <cellStyle name="常规 7 7 3" xfId="24968" xr:uid="{00000000-0005-0000-0000-0000024D0000}"/>
    <cellStyle name="常规 7 8" xfId="9496" xr:uid="{00000000-0005-0000-0000-0000034D0000}"/>
    <cellStyle name="常规 7 8 2" xfId="24969" xr:uid="{00000000-0005-0000-0000-0000044D0000}"/>
    <cellStyle name="常规 7 8 3" xfId="24970" xr:uid="{00000000-0005-0000-0000-0000054D0000}"/>
    <cellStyle name="常规 7 9" xfId="24971" xr:uid="{00000000-0005-0000-0000-0000064D0000}"/>
    <cellStyle name="常规 7 9 2" xfId="24972" xr:uid="{00000000-0005-0000-0000-0000074D0000}"/>
    <cellStyle name="常规 7 9 3" xfId="24973" xr:uid="{00000000-0005-0000-0000-0000084D0000}"/>
    <cellStyle name="常规 7_★2014年海阳市财政预算收支安排草案" xfId="24974" xr:uid="{00000000-0005-0000-0000-0000094D0000}"/>
    <cellStyle name="常规 70" xfId="24975" xr:uid="{00000000-0005-0000-0000-00000A4D0000}"/>
    <cellStyle name="常规 70 2" xfId="24976" xr:uid="{00000000-0005-0000-0000-00000B4D0000}"/>
    <cellStyle name="常规 70 2 2" xfId="24977" xr:uid="{00000000-0005-0000-0000-00000C4D0000}"/>
    <cellStyle name="常规 70 2 3" xfId="24978" xr:uid="{00000000-0005-0000-0000-00000D4D0000}"/>
    <cellStyle name="常规 70 3" xfId="24979" xr:uid="{00000000-0005-0000-0000-00000E4D0000}"/>
    <cellStyle name="常规 70 4" xfId="24980" xr:uid="{00000000-0005-0000-0000-00000F4D0000}"/>
    <cellStyle name="常规 70 5" xfId="24981" xr:uid="{00000000-0005-0000-0000-0000104D0000}"/>
    <cellStyle name="常规 71" xfId="24982" xr:uid="{00000000-0005-0000-0000-0000114D0000}"/>
    <cellStyle name="常规 71 2" xfId="24983" xr:uid="{00000000-0005-0000-0000-0000124D0000}"/>
    <cellStyle name="常规 71 2 2" xfId="24984" xr:uid="{00000000-0005-0000-0000-0000134D0000}"/>
    <cellStyle name="常规 71 2 3" xfId="24985" xr:uid="{00000000-0005-0000-0000-0000144D0000}"/>
    <cellStyle name="常规 71 3" xfId="24986" xr:uid="{00000000-0005-0000-0000-0000154D0000}"/>
    <cellStyle name="常规 71 4" xfId="24987" xr:uid="{00000000-0005-0000-0000-0000164D0000}"/>
    <cellStyle name="常规 71 5" xfId="24988" xr:uid="{00000000-0005-0000-0000-0000174D0000}"/>
    <cellStyle name="常规 71 6" xfId="28494" xr:uid="{00000000-0005-0000-0000-0000184D0000}"/>
    <cellStyle name="常规 72" xfId="24989" xr:uid="{00000000-0005-0000-0000-0000194D0000}"/>
    <cellStyle name="常规 72 2" xfId="24990" xr:uid="{00000000-0005-0000-0000-00001A4D0000}"/>
    <cellStyle name="常规 72 2 2" xfId="24991" xr:uid="{00000000-0005-0000-0000-00001B4D0000}"/>
    <cellStyle name="常规 72 2 3" xfId="24992" xr:uid="{00000000-0005-0000-0000-00001C4D0000}"/>
    <cellStyle name="常规 72 3" xfId="24993" xr:uid="{00000000-0005-0000-0000-00001D4D0000}"/>
    <cellStyle name="常规 72 4" xfId="24994" xr:uid="{00000000-0005-0000-0000-00001E4D0000}"/>
    <cellStyle name="常规 72 5" xfId="24995" xr:uid="{00000000-0005-0000-0000-00001F4D0000}"/>
    <cellStyle name="常规 72 6" xfId="28495" xr:uid="{00000000-0005-0000-0000-0000204D0000}"/>
    <cellStyle name="常规 73" xfId="24996" xr:uid="{00000000-0005-0000-0000-0000214D0000}"/>
    <cellStyle name="常规 73 2" xfId="24997" xr:uid="{00000000-0005-0000-0000-0000224D0000}"/>
    <cellStyle name="常规 73 2 2" xfId="24998" xr:uid="{00000000-0005-0000-0000-0000234D0000}"/>
    <cellStyle name="常规 73 2 3" xfId="24999" xr:uid="{00000000-0005-0000-0000-0000244D0000}"/>
    <cellStyle name="常规 73 3" xfId="25000" xr:uid="{00000000-0005-0000-0000-0000254D0000}"/>
    <cellStyle name="常规 73 4" xfId="25001" xr:uid="{00000000-0005-0000-0000-0000264D0000}"/>
    <cellStyle name="常规 73 5" xfId="25002" xr:uid="{00000000-0005-0000-0000-0000274D0000}"/>
    <cellStyle name="常规 73 6" xfId="28496" xr:uid="{00000000-0005-0000-0000-0000284D0000}"/>
    <cellStyle name="常规 74" xfId="25003" xr:uid="{00000000-0005-0000-0000-0000294D0000}"/>
    <cellStyle name="常规 74 2" xfId="25004" xr:uid="{00000000-0005-0000-0000-00002A4D0000}"/>
    <cellStyle name="常规 74 2 2" xfId="25005" xr:uid="{00000000-0005-0000-0000-00002B4D0000}"/>
    <cellStyle name="常规 74 2 3" xfId="25006" xr:uid="{00000000-0005-0000-0000-00002C4D0000}"/>
    <cellStyle name="常规 74 3" xfId="25007" xr:uid="{00000000-0005-0000-0000-00002D4D0000}"/>
    <cellStyle name="常规 74 4" xfId="25008" xr:uid="{00000000-0005-0000-0000-00002E4D0000}"/>
    <cellStyle name="常规 74 5" xfId="25009" xr:uid="{00000000-0005-0000-0000-00002F4D0000}"/>
    <cellStyle name="常规 74 6" xfId="28497" xr:uid="{00000000-0005-0000-0000-0000304D0000}"/>
    <cellStyle name="常规 75" xfId="25010" xr:uid="{00000000-0005-0000-0000-0000314D0000}"/>
    <cellStyle name="常规 75 2" xfId="25011" xr:uid="{00000000-0005-0000-0000-0000324D0000}"/>
    <cellStyle name="常规 75 2 2" xfId="25012" xr:uid="{00000000-0005-0000-0000-0000334D0000}"/>
    <cellStyle name="常规 75 2 3" xfId="25013" xr:uid="{00000000-0005-0000-0000-0000344D0000}"/>
    <cellStyle name="常规 75 3" xfId="25014" xr:uid="{00000000-0005-0000-0000-0000354D0000}"/>
    <cellStyle name="常规 75 4" xfId="25015" xr:uid="{00000000-0005-0000-0000-0000364D0000}"/>
    <cellStyle name="常规 75 5" xfId="25016" xr:uid="{00000000-0005-0000-0000-0000374D0000}"/>
    <cellStyle name="常规 75 6" xfId="28498" xr:uid="{00000000-0005-0000-0000-0000384D0000}"/>
    <cellStyle name="常规 76" xfId="25017" xr:uid="{00000000-0005-0000-0000-0000394D0000}"/>
    <cellStyle name="常规 76 2" xfId="25018" xr:uid="{00000000-0005-0000-0000-00003A4D0000}"/>
    <cellStyle name="常规 76 2 2" xfId="25019" xr:uid="{00000000-0005-0000-0000-00003B4D0000}"/>
    <cellStyle name="常规 76 2 3" xfId="25020" xr:uid="{00000000-0005-0000-0000-00003C4D0000}"/>
    <cellStyle name="常规 76 3" xfId="25021" xr:uid="{00000000-0005-0000-0000-00003D4D0000}"/>
    <cellStyle name="常规 76 4" xfId="25022" xr:uid="{00000000-0005-0000-0000-00003E4D0000}"/>
    <cellStyle name="常规 76 5" xfId="25023" xr:uid="{00000000-0005-0000-0000-00003F4D0000}"/>
    <cellStyle name="常规 76 6" xfId="28499" xr:uid="{00000000-0005-0000-0000-0000404D0000}"/>
    <cellStyle name="常规 77" xfId="25024" xr:uid="{00000000-0005-0000-0000-0000414D0000}"/>
    <cellStyle name="常规 77 2" xfId="25025" xr:uid="{00000000-0005-0000-0000-0000424D0000}"/>
    <cellStyle name="常规 77 2 2" xfId="25026" xr:uid="{00000000-0005-0000-0000-0000434D0000}"/>
    <cellStyle name="常规 77 2 3" xfId="25027" xr:uid="{00000000-0005-0000-0000-0000444D0000}"/>
    <cellStyle name="常规 77 3" xfId="25028" xr:uid="{00000000-0005-0000-0000-0000454D0000}"/>
    <cellStyle name="常规 77 4" xfId="25029" xr:uid="{00000000-0005-0000-0000-0000464D0000}"/>
    <cellStyle name="常规 77 5" xfId="25030" xr:uid="{00000000-0005-0000-0000-0000474D0000}"/>
    <cellStyle name="常规 77 6" xfId="28500" xr:uid="{00000000-0005-0000-0000-0000484D0000}"/>
    <cellStyle name="常规 78" xfId="25031" xr:uid="{00000000-0005-0000-0000-0000494D0000}"/>
    <cellStyle name="常规 78 2" xfId="25032" xr:uid="{00000000-0005-0000-0000-00004A4D0000}"/>
    <cellStyle name="常规 78 2 2" xfId="25033" xr:uid="{00000000-0005-0000-0000-00004B4D0000}"/>
    <cellStyle name="常规 78 2 3" xfId="25034" xr:uid="{00000000-0005-0000-0000-00004C4D0000}"/>
    <cellStyle name="常规 78 3" xfId="25035" xr:uid="{00000000-0005-0000-0000-00004D4D0000}"/>
    <cellStyle name="常规 78 4" xfId="25036" xr:uid="{00000000-0005-0000-0000-00004E4D0000}"/>
    <cellStyle name="常规 78 5" xfId="25037" xr:uid="{00000000-0005-0000-0000-00004F4D0000}"/>
    <cellStyle name="常规 78 6" xfId="28501" xr:uid="{00000000-0005-0000-0000-0000504D0000}"/>
    <cellStyle name="常规 79" xfId="25038" xr:uid="{00000000-0005-0000-0000-0000514D0000}"/>
    <cellStyle name="常规 79 2" xfId="25039" xr:uid="{00000000-0005-0000-0000-0000524D0000}"/>
    <cellStyle name="常规 79 2 2" xfId="25040" xr:uid="{00000000-0005-0000-0000-0000534D0000}"/>
    <cellStyle name="常规 79 2 3" xfId="25041" xr:uid="{00000000-0005-0000-0000-0000544D0000}"/>
    <cellStyle name="常规 79 3" xfId="25042" xr:uid="{00000000-0005-0000-0000-0000554D0000}"/>
    <cellStyle name="常规 79 4" xfId="25043" xr:uid="{00000000-0005-0000-0000-0000564D0000}"/>
    <cellStyle name="常规 79 5" xfId="25044" xr:uid="{00000000-0005-0000-0000-0000574D0000}"/>
    <cellStyle name="常规 79 6" xfId="28502" xr:uid="{00000000-0005-0000-0000-0000584D0000}"/>
    <cellStyle name="常规 8" xfId="177" xr:uid="{00000000-0005-0000-0000-0000594D0000}"/>
    <cellStyle name="常规 8 2" xfId="310" xr:uid="{00000000-0005-0000-0000-00005A4D0000}"/>
    <cellStyle name="常规 8 2 2" xfId="4897" xr:uid="{00000000-0005-0000-0000-00005B4D0000}"/>
    <cellStyle name="常规 8 2 2 2" xfId="4898" xr:uid="{00000000-0005-0000-0000-00005C4D0000}"/>
    <cellStyle name="常规 8 2 2 2 2" xfId="4899" xr:uid="{00000000-0005-0000-0000-00005D4D0000}"/>
    <cellStyle name="常规 8 2 2 2 3" xfId="4900" xr:uid="{00000000-0005-0000-0000-00005E4D0000}"/>
    <cellStyle name="常规 8 2 2 2 3 2" xfId="12543" xr:uid="{00000000-0005-0000-0000-00005F4D0000}"/>
    <cellStyle name="常规 8 2 2 2 4" xfId="12542" xr:uid="{00000000-0005-0000-0000-0000604D0000}"/>
    <cellStyle name="常规 8 2 2 3" xfId="4901" xr:uid="{00000000-0005-0000-0000-0000614D0000}"/>
    <cellStyle name="常规 8 2 2 4" xfId="4902" xr:uid="{00000000-0005-0000-0000-0000624D0000}"/>
    <cellStyle name="常规 8 2 2 4 2" xfId="12544" xr:uid="{00000000-0005-0000-0000-0000634D0000}"/>
    <cellStyle name="常规 8 2 2 5" xfId="12541" xr:uid="{00000000-0005-0000-0000-0000644D0000}"/>
    <cellStyle name="常规 8 2 3" xfId="4903" xr:uid="{00000000-0005-0000-0000-0000654D0000}"/>
    <cellStyle name="常规 8 2 3 2" xfId="4904" xr:uid="{00000000-0005-0000-0000-0000664D0000}"/>
    <cellStyle name="常规 8 2 3 3" xfId="4905" xr:uid="{00000000-0005-0000-0000-0000674D0000}"/>
    <cellStyle name="常规 8 2 3 3 2" xfId="12546" xr:uid="{00000000-0005-0000-0000-0000684D0000}"/>
    <cellStyle name="常规 8 2 3 4" xfId="12545" xr:uid="{00000000-0005-0000-0000-0000694D0000}"/>
    <cellStyle name="常规 8 2 4" xfId="4906" xr:uid="{00000000-0005-0000-0000-00006A4D0000}"/>
    <cellStyle name="常规 8 2 4 2" xfId="4907" xr:uid="{00000000-0005-0000-0000-00006B4D0000}"/>
    <cellStyle name="常规 8 2 4 3" xfId="4908" xr:uid="{00000000-0005-0000-0000-00006C4D0000}"/>
    <cellStyle name="常规 8 2 4 3 2" xfId="12548" xr:uid="{00000000-0005-0000-0000-00006D4D0000}"/>
    <cellStyle name="常规 8 2 4 4" xfId="12547" xr:uid="{00000000-0005-0000-0000-00006E4D0000}"/>
    <cellStyle name="常规 8 2 5" xfId="4909" xr:uid="{00000000-0005-0000-0000-00006F4D0000}"/>
    <cellStyle name="常规 8 2 6" xfId="9589" xr:uid="{00000000-0005-0000-0000-0000704D0000}"/>
    <cellStyle name="常规 8 2 7" xfId="27482" xr:uid="{00000000-0005-0000-0000-0000714D0000}"/>
    <cellStyle name="常规 8 2 8" xfId="28334" xr:uid="{00000000-0005-0000-0000-0000724D0000}"/>
    <cellStyle name="常规 8 3" xfId="581" xr:uid="{00000000-0005-0000-0000-0000734D0000}"/>
    <cellStyle name="常规 8 3 2" xfId="4910" xr:uid="{00000000-0005-0000-0000-0000744D0000}"/>
    <cellStyle name="常规 8 3 2 2" xfId="4911" xr:uid="{00000000-0005-0000-0000-0000754D0000}"/>
    <cellStyle name="常规 8 3 2 3" xfId="4912" xr:uid="{00000000-0005-0000-0000-0000764D0000}"/>
    <cellStyle name="常规 8 3 2 3 2" xfId="12550" xr:uid="{00000000-0005-0000-0000-0000774D0000}"/>
    <cellStyle name="常规 8 3 2 4" xfId="12549" xr:uid="{00000000-0005-0000-0000-0000784D0000}"/>
    <cellStyle name="常规 8 3 3" xfId="4913" xr:uid="{00000000-0005-0000-0000-0000794D0000}"/>
    <cellStyle name="常规 8 3 4" xfId="4914" xr:uid="{00000000-0005-0000-0000-00007A4D0000}"/>
    <cellStyle name="常规 8 3 4 2" xfId="12551" xr:uid="{00000000-0005-0000-0000-00007B4D0000}"/>
    <cellStyle name="常规 8 3 5" xfId="27483" xr:uid="{00000000-0005-0000-0000-00007C4D0000}"/>
    <cellStyle name="常规 8 4" xfId="4915" xr:uid="{00000000-0005-0000-0000-00007D4D0000}"/>
    <cellStyle name="常规 8 4 2" xfId="4916" xr:uid="{00000000-0005-0000-0000-00007E4D0000}"/>
    <cellStyle name="常规 8 4 3" xfId="4917" xr:uid="{00000000-0005-0000-0000-00007F4D0000}"/>
    <cellStyle name="常规 8 4 3 2" xfId="12553" xr:uid="{00000000-0005-0000-0000-0000804D0000}"/>
    <cellStyle name="常规 8 4 4" xfId="12552" xr:uid="{00000000-0005-0000-0000-0000814D0000}"/>
    <cellStyle name="常规 8 4 5" xfId="27484" xr:uid="{00000000-0005-0000-0000-0000824D0000}"/>
    <cellStyle name="常规 8 5" xfId="4918" xr:uid="{00000000-0005-0000-0000-0000834D0000}"/>
    <cellStyle name="常规 8 5 2" xfId="4919" xr:uid="{00000000-0005-0000-0000-0000844D0000}"/>
    <cellStyle name="常规 8 5 3" xfId="4920" xr:uid="{00000000-0005-0000-0000-0000854D0000}"/>
    <cellStyle name="常规 8 5 3 2" xfId="12555" xr:uid="{00000000-0005-0000-0000-0000864D0000}"/>
    <cellStyle name="常规 8 5 4" xfId="12554" xr:uid="{00000000-0005-0000-0000-0000874D0000}"/>
    <cellStyle name="常规 8 6" xfId="4921" xr:uid="{00000000-0005-0000-0000-0000884D0000}"/>
    <cellStyle name="常规 8 7" xfId="27481" xr:uid="{00000000-0005-0000-0000-0000894D0000}"/>
    <cellStyle name="常规 8 8" xfId="28333" xr:uid="{00000000-0005-0000-0000-00008A4D0000}"/>
    <cellStyle name="常规 8_14聊城" xfId="28335" xr:uid="{00000000-0005-0000-0000-00008B4D0000}"/>
    <cellStyle name="常规 80" xfId="25045" xr:uid="{00000000-0005-0000-0000-00008C4D0000}"/>
    <cellStyle name="常规 80 2" xfId="25046" xr:uid="{00000000-0005-0000-0000-00008D4D0000}"/>
    <cellStyle name="常规 80 2 2" xfId="25047" xr:uid="{00000000-0005-0000-0000-00008E4D0000}"/>
    <cellStyle name="常规 80 2 3" xfId="25048" xr:uid="{00000000-0005-0000-0000-00008F4D0000}"/>
    <cellStyle name="常规 80 3" xfId="25049" xr:uid="{00000000-0005-0000-0000-0000904D0000}"/>
    <cellStyle name="常规 80 4" xfId="25050" xr:uid="{00000000-0005-0000-0000-0000914D0000}"/>
    <cellStyle name="常规 80 5" xfId="25051" xr:uid="{00000000-0005-0000-0000-0000924D0000}"/>
    <cellStyle name="常规 80 6" xfId="28503" xr:uid="{00000000-0005-0000-0000-0000934D0000}"/>
    <cellStyle name="常规 81" xfId="25052" xr:uid="{00000000-0005-0000-0000-0000944D0000}"/>
    <cellStyle name="常规 81 2" xfId="25053" xr:uid="{00000000-0005-0000-0000-0000954D0000}"/>
    <cellStyle name="常规 81 2 2" xfId="25054" xr:uid="{00000000-0005-0000-0000-0000964D0000}"/>
    <cellStyle name="常规 81 2 3" xfId="25055" xr:uid="{00000000-0005-0000-0000-0000974D0000}"/>
    <cellStyle name="常规 81 3" xfId="25056" xr:uid="{00000000-0005-0000-0000-0000984D0000}"/>
    <cellStyle name="常规 81 4" xfId="25057" xr:uid="{00000000-0005-0000-0000-0000994D0000}"/>
    <cellStyle name="常规 81 5" xfId="25058" xr:uid="{00000000-0005-0000-0000-00009A4D0000}"/>
    <cellStyle name="常规 81 6" xfId="28504" xr:uid="{00000000-0005-0000-0000-00009B4D0000}"/>
    <cellStyle name="常规 82" xfId="25059" xr:uid="{00000000-0005-0000-0000-00009C4D0000}"/>
    <cellStyle name="常规 82 2" xfId="25060" xr:uid="{00000000-0005-0000-0000-00009D4D0000}"/>
    <cellStyle name="常规 82 2 2" xfId="25061" xr:uid="{00000000-0005-0000-0000-00009E4D0000}"/>
    <cellStyle name="常规 82 2 3" xfId="25062" xr:uid="{00000000-0005-0000-0000-00009F4D0000}"/>
    <cellStyle name="常规 82 3" xfId="25063" xr:uid="{00000000-0005-0000-0000-0000A04D0000}"/>
    <cellStyle name="常规 82 4" xfId="25064" xr:uid="{00000000-0005-0000-0000-0000A14D0000}"/>
    <cellStyle name="常规 82 5" xfId="25065" xr:uid="{00000000-0005-0000-0000-0000A24D0000}"/>
    <cellStyle name="常规 82 6" xfId="28505" xr:uid="{00000000-0005-0000-0000-0000A34D0000}"/>
    <cellStyle name="常规 83" xfId="25066" xr:uid="{00000000-0005-0000-0000-0000A44D0000}"/>
    <cellStyle name="常规 83 2" xfId="25067" xr:uid="{00000000-0005-0000-0000-0000A54D0000}"/>
    <cellStyle name="常规 83 2 2" xfId="25068" xr:uid="{00000000-0005-0000-0000-0000A64D0000}"/>
    <cellStyle name="常规 83 2 3" xfId="25069" xr:uid="{00000000-0005-0000-0000-0000A74D0000}"/>
    <cellStyle name="常规 83 3" xfId="25070" xr:uid="{00000000-0005-0000-0000-0000A84D0000}"/>
    <cellStyle name="常规 83 4" xfId="25071" xr:uid="{00000000-0005-0000-0000-0000A94D0000}"/>
    <cellStyle name="常规 83 5" xfId="25072" xr:uid="{00000000-0005-0000-0000-0000AA4D0000}"/>
    <cellStyle name="常规 83 6" xfId="28506" xr:uid="{00000000-0005-0000-0000-0000AB4D0000}"/>
    <cellStyle name="常规 84" xfId="25073" xr:uid="{00000000-0005-0000-0000-0000AC4D0000}"/>
    <cellStyle name="常规 84 2" xfId="25074" xr:uid="{00000000-0005-0000-0000-0000AD4D0000}"/>
    <cellStyle name="常规 84 2 2" xfId="25075" xr:uid="{00000000-0005-0000-0000-0000AE4D0000}"/>
    <cellStyle name="常规 84 2 3" xfId="25076" xr:uid="{00000000-0005-0000-0000-0000AF4D0000}"/>
    <cellStyle name="常规 84 3" xfId="25077" xr:uid="{00000000-0005-0000-0000-0000B04D0000}"/>
    <cellStyle name="常规 84 4" xfId="25078" xr:uid="{00000000-0005-0000-0000-0000B14D0000}"/>
    <cellStyle name="常规 84 5" xfId="25079" xr:uid="{00000000-0005-0000-0000-0000B24D0000}"/>
    <cellStyle name="常规 84 6" xfId="28507" xr:uid="{00000000-0005-0000-0000-0000B34D0000}"/>
    <cellStyle name="常规 85" xfId="25080" xr:uid="{00000000-0005-0000-0000-0000B44D0000}"/>
    <cellStyle name="常规 85 2" xfId="25081" xr:uid="{00000000-0005-0000-0000-0000B54D0000}"/>
    <cellStyle name="常规 85 2 2" xfId="25082" xr:uid="{00000000-0005-0000-0000-0000B64D0000}"/>
    <cellStyle name="常规 85 2 3" xfId="25083" xr:uid="{00000000-0005-0000-0000-0000B74D0000}"/>
    <cellStyle name="常规 85 3" xfId="25084" xr:uid="{00000000-0005-0000-0000-0000B84D0000}"/>
    <cellStyle name="常规 85 4" xfId="25085" xr:uid="{00000000-0005-0000-0000-0000B94D0000}"/>
    <cellStyle name="常规 85 5" xfId="25086" xr:uid="{00000000-0005-0000-0000-0000BA4D0000}"/>
    <cellStyle name="常规 85 6" xfId="28508" xr:uid="{00000000-0005-0000-0000-0000BB4D0000}"/>
    <cellStyle name="常规 86" xfId="25087" xr:uid="{00000000-0005-0000-0000-0000BC4D0000}"/>
    <cellStyle name="常规 86 2" xfId="25088" xr:uid="{00000000-0005-0000-0000-0000BD4D0000}"/>
    <cellStyle name="常规 86 2 2" xfId="25089" xr:uid="{00000000-0005-0000-0000-0000BE4D0000}"/>
    <cellStyle name="常规 86 2 3" xfId="25090" xr:uid="{00000000-0005-0000-0000-0000BF4D0000}"/>
    <cellStyle name="常规 86 3" xfId="25091" xr:uid="{00000000-0005-0000-0000-0000C04D0000}"/>
    <cellStyle name="常规 86 4" xfId="25092" xr:uid="{00000000-0005-0000-0000-0000C14D0000}"/>
    <cellStyle name="常规 86 5" xfId="25093" xr:uid="{00000000-0005-0000-0000-0000C24D0000}"/>
    <cellStyle name="常规 86 6" xfId="28509" xr:uid="{00000000-0005-0000-0000-0000C34D0000}"/>
    <cellStyle name="常规 87" xfId="25094" xr:uid="{00000000-0005-0000-0000-0000C44D0000}"/>
    <cellStyle name="常规 87 2" xfId="25095" xr:uid="{00000000-0005-0000-0000-0000C54D0000}"/>
    <cellStyle name="常规 87 2 2" xfId="25096" xr:uid="{00000000-0005-0000-0000-0000C64D0000}"/>
    <cellStyle name="常规 87 2 3" xfId="25097" xr:uid="{00000000-0005-0000-0000-0000C74D0000}"/>
    <cellStyle name="常规 87 3" xfId="25098" xr:uid="{00000000-0005-0000-0000-0000C84D0000}"/>
    <cellStyle name="常规 87 4" xfId="25099" xr:uid="{00000000-0005-0000-0000-0000C94D0000}"/>
    <cellStyle name="常规 87 5" xfId="25100" xr:uid="{00000000-0005-0000-0000-0000CA4D0000}"/>
    <cellStyle name="常规 87 6" xfId="28510" xr:uid="{00000000-0005-0000-0000-0000CB4D0000}"/>
    <cellStyle name="常规 88" xfId="25101" xr:uid="{00000000-0005-0000-0000-0000CC4D0000}"/>
    <cellStyle name="常规 88 2" xfId="25102" xr:uid="{00000000-0005-0000-0000-0000CD4D0000}"/>
    <cellStyle name="常规 88 2 2" xfId="25103" xr:uid="{00000000-0005-0000-0000-0000CE4D0000}"/>
    <cellStyle name="常规 88 2 3" xfId="25104" xr:uid="{00000000-0005-0000-0000-0000CF4D0000}"/>
    <cellStyle name="常规 88 3" xfId="25105" xr:uid="{00000000-0005-0000-0000-0000D04D0000}"/>
    <cellStyle name="常规 88 4" xfId="25106" xr:uid="{00000000-0005-0000-0000-0000D14D0000}"/>
    <cellStyle name="常规 88 5" xfId="25107" xr:uid="{00000000-0005-0000-0000-0000D24D0000}"/>
    <cellStyle name="常规 88 6" xfId="28511" xr:uid="{00000000-0005-0000-0000-0000D34D0000}"/>
    <cellStyle name="常规 89" xfId="25108" xr:uid="{00000000-0005-0000-0000-0000D44D0000}"/>
    <cellStyle name="常规 89 2" xfId="25109" xr:uid="{00000000-0005-0000-0000-0000D54D0000}"/>
    <cellStyle name="常规 89 2 2" xfId="25110" xr:uid="{00000000-0005-0000-0000-0000D64D0000}"/>
    <cellStyle name="常规 89 2 3" xfId="25111" xr:uid="{00000000-0005-0000-0000-0000D74D0000}"/>
    <cellStyle name="常规 89 3" xfId="25112" xr:uid="{00000000-0005-0000-0000-0000D84D0000}"/>
    <cellStyle name="常规 89 4" xfId="25113" xr:uid="{00000000-0005-0000-0000-0000D94D0000}"/>
    <cellStyle name="常规 89 5" xfId="25114" xr:uid="{00000000-0005-0000-0000-0000DA4D0000}"/>
    <cellStyle name="常规 89 6" xfId="28512" xr:uid="{00000000-0005-0000-0000-0000DB4D0000}"/>
    <cellStyle name="常规 9" xfId="178" xr:uid="{00000000-0005-0000-0000-0000DC4D0000}"/>
    <cellStyle name="常规 9 10" xfId="27485" xr:uid="{00000000-0005-0000-0000-0000DD4D0000}"/>
    <cellStyle name="常规 9 11" xfId="28336" xr:uid="{00000000-0005-0000-0000-0000DE4D0000}"/>
    <cellStyle name="常规 9 2" xfId="309" xr:uid="{00000000-0005-0000-0000-0000DF4D0000}"/>
    <cellStyle name="常规 9 2 2" xfId="4922" xr:uid="{00000000-0005-0000-0000-0000E04D0000}"/>
    <cellStyle name="常规 9 2 2 2" xfId="4923" xr:uid="{00000000-0005-0000-0000-0000E14D0000}"/>
    <cellStyle name="常规 9 2 2 2 2" xfId="4924" xr:uid="{00000000-0005-0000-0000-0000E24D0000}"/>
    <cellStyle name="常规 9 2 2 2 3" xfId="4925" xr:uid="{00000000-0005-0000-0000-0000E34D0000}"/>
    <cellStyle name="常规 9 2 2 2 3 2" xfId="12558" xr:uid="{00000000-0005-0000-0000-0000E44D0000}"/>
    <cellStyle name="常规 9 2 2 2 4" xfId="12557" xr:uid="{00000000-0005-0000-0000-0000E54D0000}"/>
    <cellStyle name="常规 9 2 2 2 5" xfId="28339" xr:uid="{00000000-0005-0000-0000-0000E64D0000}"/>
    <cellStyle name="常规 9 2 2 3" xfId="4926" xr:uid="{00000000-0005-0000-0000-0000E74D0000}"/>
    <cellStyle name="常规 9 2 2 4" xfId="4927" xr:uid="{00000000-0005-0000-0000-0000E84D0000}"/>
    <cellStyle name="常规 9 2 2 4 2" xfId="12559" xr:uid="{00000000-0005-0000-0000-0000E94D0000}"/>
    <cellStyle name="常规 9 2 2 5" xfId="12556" xr:uid="{00000000-0005-0000-0000-0000EA4D0000}"/>
    <cellStyle name="常规 9 2 2 6" xfId="28338" xr:uid="{00000000-0005-0000-0000-0000EB4D0000}"/>
    <cellStyle name="常规 9 2 3" xfId="4928" xr:uid="{00000000-0005-0000-0000-0000EC4D0000}"/>
    <cellStyle name="常规 9 2 3 2" xfId="4929" xr:uid="{00000000-0005-0000-0000-0000ED4D0000}"/>
    <cellStyle name="常规 9 2 3 3" xfId="4930" xr:uid="{00000000-0005-0000-0000-0000EE4D0000}"/>
    <cellStyle name="常规 9 2 3 3 2" xfId="12561" xr:uid="{00000000-0005-0000-0000-0000EF4D0000}"/>
    <cellStyle name="常规 9 2 3 4" xfId="12560" xr:uid="{00000000-0005-0000-0000-0000F04D0000}"/>
    <cellStyle name="常规 9 2 3 5" xfId="28340" xr:uid="{00000000-0005-0000-0000-0000F14D0000}"/>
    <cellStyle name="常规 9 2 4" xfId="4931" xr:uid="{00000000-0005-0000-0000-0000F24D0000}"/>
    <cellStyle name="常规 9 2 4 2" xfId="4932" xr:uid="{00000000-0005-0000-0000-0000F34D0000}"/>
    <cellStyle name="常规 9 2 4 3" xfId="4933" xr:uid="{00000000-0005-0000-0000-0000F44D0000}"/>
    <cellStyle name="常规 9 2 4 3 2" xfId="12563" xr:uid="{00000000-0005-0000-0000-0000F54D0000}"/>
    <cellStyle name="常规 9 2 4 4" xfId="12562" xr:uid="{00000000-0005-0000-0000-0000F64D0000}"/>
    <cellStyle name="常规 9 2 5" xfId="4934" xr:uid="{00000000-0005-0000-0000-0000F74D0000}"/>
    <cellStyle name="常规 9 2 6" xfId="7863" xr:uid="{00000000-0005-0000-0000-0000F84D0000}"/>
    <cellStyle name="常规 9 2 7" xfId="9588" xr:uid="{00000000-0005-0000-0000-0000F94D0000}"/>
    <cellStyle name="常规 9 2 8" xfId="27486" xr:uid="{00000000-0005-0000-0000-0000FA4D0000}"/>
    <cellStyle name="常规 9 2 9" xfId="28337" xr:uid="{00000000-0005-0000-0000-0000FB4D0000}"/>
    <cellStyle name="常规 9 2_15滨州" xfId="28341" xr:uid="{00000000-0005-0000-0000-0000FC4D0000}"/>
    <cellStyle name="常规 9 3" xfId="582" xr:uid="{00000000-0005-0000-0000-0000FD4D0000}"/>
    <cellStyle name="常规 9 3 2" xfId="4935" xr:uid="{00000000-0005-0000-0000-0000FE4D0000}"/>
    <cellStyle name="常规 9 3 2 2" xfId="4936" xr:uid="{00000000-0005-0000-0000-0000FF4D0000}"/>
    <cellStyle name="常规 9 3 2 3" xfId="4937" xr:uid="{00000000-0005-0000-0000-0000004E0000}"/>
    <cellStyle name="常规 9 3 2 3 2" xfId="12565" xr:uid="{00000000-0005-0000-0000-0000014E0000}"/>
    <cellStyle name="常规 9 3 2 4" xfId="12564" xr:uid="{00000000-0005-0000-0000-0000024E0000}"/>
    <cellStyle name="常规 9 3 2 5" xfId="28342" xr:uid="{00000000-0005-0000-0000-0000034E0000}"/>
    <cellStyle name="常规 9 3 3" xfId="4938" xr:uid="{00000000-0005-0000-0000-0000044E0000}"/>
    <cellStyle name="常规 9 3 4" xfId="4939" xr:uid="{00000000-0005-0000-0000-0000054E0000}"/>
    <cellStyle name="常规 9 3 4 2" xfId="12566" xr:uid="{00000000-0005-0000-0000-0000064E0000}"/>
    <cellStyle name="常规 9 3 5" xfId="25115" xr:uid="{00000000-0005-0000-0000-0000074E0000}"/>
    <cellStyle name="常规 9 4" xfId="4940" xr:uid="{00000000-0005-0000-0000-0000084E0000}"/>
    <cellStyle name="常规 9 4 2" xfId="4941" xr:uid="{00000000-0005-0000-0000-0000094E0000}"/>
    <cellStyle name="常规 9 4 2 2" xfId="28344" xr:uid="{00000000-0005-0000-0000-00000A4E0000}"/>
    <cellStyle name="常规 9 4 3" xfId="4942" xr:uid="{00000000-0005-0000-0000-00000B4E0000}"/>
    <cellStyle name="常规 9 4 3 2" xfId="12568" xr:uid="{00000000-0005-0000-0000-00000C4E0000}"/>
    <cellStyle name="常规 9 4 4" xfId="12567" xr:uid="{00000000-0005-0000-0000-00000D4E0000}"/>
    <cellStyle name="常规 9 4 5" xfId="27487" xr:uid="{00000000-0005-0000-0000-00000E4E0000}"/>
    <cellStyle name="常规 9 4 6" xfId="28343" xr:uid="{00000000-0005-0000-0000-00000F4E0000}"/>
    <cellStyle name="常规 9 5" xfId="4943" xr:uid="{00000000-0005-0000-0000-0000104E0000}"/>
    <cellStyle name="常规 9 5 2" xfId="4944" xr:uid="{00000000-0005-0000-0000-0000114E0000}"/>
    <cellStyle name="常规 9 5 3" xfId="4945" xr:uid="{00000000-0005-0000-0000-0000124E0000}"/>
    <cellStyle name="常规 9 5 3 2" xfId="12570" xr:uid="{00000000-0005-0000-0000-0000134E0000}"/>
    <cellStyle name="常规 9 5 4" xfId="12569" xr:uid="{00000000-0005-0000-0000-0000144E0000}"/>
    <cellStyle name="常规 9 5 5" xfId="27488" xr:uid="{00000000-0005-0000-0000-0000154E0000}"/>
    <cellStyle name="常规 9 5 6" xfId="28345" xr:uid="{00000000-0005-0000-0000-0000164E0000}"/>
    <cellStyle name="常规 9 6" xfId="4946" xr:uid="{00000000-0005-0000-0000-0000174E0000}"/>
    <cellStyle name="常规 9 6 2" xfId="25116" xr:uid="{00000000-0005-0000-0000-0000184E0000}"/>
    <cellStyle name="常规 9 6 3" xfId="25117" xr:uid="{00000000-0005-0000-0000-0000194E0000}"/>
    <cellStyle name="常规 9 7" xfId="25118" xr:uid="{00000000-0005-0000-0000-00001A4E0000}"/>
    <cellStyle name="常规 9 8" xfId="25119" xr:uid="{00000000-0005-0000-0000-00001B4E0000}"/>
    <cellStyle name="常规 9 9" xfId="25120" xr:uid="{00000000-0005-0000-0000-00001C4E0000}"/>
    <cellStyle name="常规 9_★2014年海阳市财政预算收支安排草案" xfId="25121" xr:uid="{00000000-0005-0000-0000-00001D4E0000}"/>
    <cellStyle name="常规 90" xfId="25122" xr:uid="{00000000-0005-0000-0000-00001E4E0000}"/>
    <cellStyle name="常规 90 2" xfId="25123" xr:uid="{00000000-0005-0000-0000-00001F4E0000}"/>
    <cellStyle name="常规 90 2 2" xfId="25124" xr:uid="{00000000-0005-0000-0000-0000204E0000}"/>
    <cellStyle name="常规 90 2 3" xfId="25125" xr:uid="{00000000-0005-0000-0000-0000214E0000}"/>
    <cellStyle name="常规 90 3" xfId="25126" xr:uid="{00000000-0005-0000-0000-0000224E0000}"/>
    <cellStyle name="常规 90 4" xfId="25127" xr:uid="{00000000-0005-0000-0000-0000234E0000}"/>
    <cellStyle name="常规 90 5" xfId="25128" xr:uid="{00000000-0005-0000-0000-0000244E0000}"/>
    <cellStyle name="常规 90 6" xfId="28513" xr:uid="{00000000-0005-0000-0000-0000254E0000}"/>
    <cellStyle name="常规 91" xfId="25129" xr:uid="{00000000-0005-0000-0000-0000264E0000}"/>
    <cellStyle name="常规 91 2" xfId="25130" xr:uid="{00000000-0005-0000-0000-0000274E0000}"/>
    <cellStyle name="常规 91 2 2" xfId="25131" xr:uid="{00000000-0005-0000-0000-0000284E0000}"/>
    <cellStyle name="常规 91 2 3" xfId="25132" xr:uid="{00000000-0005-0000-0000-0000294E0000}"/>
    <cellStyle name="常规 91 3" xfId="25133" xr:uid="{00000000-0005-0000-0000-00002A4E0000}"/>
    <cellStyle name="常规 91 4" xfId="25134" xr:uid="{00000000-0005-0000-0000-00002B4E0000}"/>
    <cellStyle name="常规 91 5" xfId="25135" xr:uid="{00000000-0005-0000-0000-00002C4E0000}"/>
    <cellStyle name="常规 91 6" xfId="28514" xr:uid="{00000000-0005-0000-0000-00002D4E0000}"/>
    <cellStyle name="常规 92" xfId="25136" xr:uid="{00000000-0005-0000-0000-00002E4E0000}"/>
    <cellStyle name="常规 92 2" xfId="25137" xr:uid="{00000000-0005-0000-0000-00002F4E0000}"/>
    <cellStyle name="常规 92 2 2" xfId="25138" xr:uid="{00000000-0005-0000-0000-0000304E0000}"/>
    <cellStyle name="常规 92 2 3" xfId="25139" xr:uid="{00000000-0005-0000-0000-0000314E0000}"/>
    <cellStyle name="常规 92 3" xfId="25140" xr:uid="{00000000-0005-0000-0000-0000324E0000}"/>
    <cellStyle name="常规 92 4" xfId="25141" xr:uid="{00000000-0005-0000-0000-0000334E0000}"/>
    <cellStyle name="常规 92 5" xfId="25142" xr:uid="{00000000-0005-0000-0000-0000344E0000}"/>
    <cellStyle name="常规 92 6" xfId="28515" xr:uid="{00000000-0005-0000-0000-0000354E0000}"/>
    <cellStyle name="常规 93" xfId="25143" xr:uid="{00000000-0005-0000-0000-0000364E0000}"/>
    <cellStyle name="常规 93 2" xfId="25144" xr:uid="{00000000-0005-0000-0000-0000374E0000}"/>
    <cellStyle name="常规 93 2 2" xfId="25145" xr:uid="{00000000-0005-0000-0000-0000384E0000}"/>
    <cellStyle name="常规 93 2 3" xfId="25146" xr:uid="{00000000-0005-0000-0000-0000394E0000}"/>
    <cellStyle name="常规 93 3" xfId="25147" xr:uid="{00000000-0005-0000-0000-00003A4E0000}"/>
    <cellStyle name="常规 93 4" xfId="25148" xr:uid="{00000000-0005-0000-0000-00003B4E0000}"/>
    <cellStyle name="常规 93 5" xfId="25149" xr:uid="{00000000-0005-0000-0000-00003C4E0000}"/>
    <cellStyle name="常规 93 6" xfId="28516" xr:uid="{00000000-0005-0000-0000-00003D4E0000}"/>
    <cellStyle name="常规 94" xfId="25150" xr:uid="{00000000-0005-0000-0000-00003E4E0000}"/>
    <cellStyle name="常规 94 2" xfId="25151" xr:uid="{00000000-0005-0000-0000-00003F4E0000}"/>
    <cellStyle name="常规 94 2 2" xfId="25152" xr:uid="{00000000-0005-0000-0000-0000404E0000}"/>
    <cellStyle name="常规 94 2 3" xfId="25153" xr:uid="{00000000-0005-0000-0000-0000414E0000}"/>
    <cellStyle name="常规 94 3" xfId="25154" xr:uid="{00000000-0005-0000-0000-0000424E0000}"/>
    <cellStyle name="常规 94 4" xfId="25155" xr:uid="{00000000-0005-0000-0000-0000434E0000}"/>
    <cellStyle name="常规 94 5" xfId="25156" xr:uid="{00000000-0005-0000-0000-0000444E0000}"/>
    <cellStyle name="常规 94 6" xfId="28517" xr:uid="{00000000-0005-0000-0000-0000454E0000}"/>
    <cellStyle name="常规 95" xfId="25157" xr:uid="{00000000-0005-0000-0000-0000464E0000}"/>
    <cellStyle name="常规 95 2" xfId="25158" xr:uid="{00000000-0005-0000-0000-0000474E0000}"/>
    <cellStyle name="常规 95 2 2" xfId="25159" xr:uid="{00000000-0005-0000-0000-0000484E0000}"/>
    <cellStyle name="常规 95 2 3" xfId="25160" xr:uid="{00000000-0005-0000-0000-0000494E0000}"/>
    <cellStyle name="常规 95 3" xfId="25161" xr:uid="{00000000-0005-0000-0000-00004A4E0000}"/>
    <cellStyle name="常规 95 4" xfId="25162" xr:uid="{00000000-0005-0000-0000-00004B4E0000}"/>
    <cellStyle name="常规 95 5" xfId="25163" xr:uid="{00000000-0005-0000-0000-00004C4E0000}"/>
    <cellStyle name="常规 95 6" xfId="28518" xr:uid="{00000000-0005-0000-0000-00004D4E0000}"/>
    <cellStyle name="常规 96" xfId="25164" xr:uid="{00000000-0005-0000-0000-00004E4E0000}"/>
    <cellStyle name="常规 96 2" xfId="25165" xr:uid="{00000000-0005-0000-0000-00004F4E0000}"/>
    <cellStyle name="常规 96 2 2" xfId="25166" xr:uid="{00000000-0005-0000-0000-0000504E0000}"/>
    <cellStyle name="常规 96 2 3" xfId="25167" xr:uid="{00000000-0005-0000-0000-0000514E0000}"/>
    <cellStyle name="常规 96 3" xfId="25168" xr:uid="{00000000-0005-0000-0000-0000524E0000}"/>
    <cellStyle name="常规 96 4" xfId="25169" xr:uid="{00000000-0005-0000-0000-0000534E0000}"/>
    <cellStyle name="常规 96 5" xfId="25170" xr:uid="{00000000-0005-0000-0000-0000544E0000}"/>
    <cellStyle name="常规 96 6" xfId="28519" xr:uid="{00000000-0005-0000-0000-0000554E0000}"/>
    <cellStyle name="常规 97" xfId="25171" xr:uid="{00000000-0005-0000-0000-0000564E0000}"/>
    <cellStyle name="常规 97 2" xfId="25172" xr:uid="{00000000-0005-0000-0000-0000574E0000}"/>
    <cellStyle name="常规 97 2 2" xfId="25173" xr:uid="{00000000-0005-0000-0000-0000584E0000}"/>
    <cellStyle name="常规 97 2 3" xfId="25174" xr:uid="{00000000-0005-0000-0000-0000594E0000}"/>
    <cellStyle name="常规 97 3" xfId="25175" xr:uid="{00000000-0005-0000-0000-00005A4E0000}"/>
    <cellStyle name="常规 97 4" xfId="25176" xr:uid="{00000000-0005-0000-0000-00005B4E0000}"/>
    <cellStyle name="常规 97 5" xfId="25177" xr:uid="{00000000-0005-0000-0000-00005C4E0000}"/>
    <cellStyle name="常规 97 6" xfId="28520" xr:uid="{00000000-0005-0000-0000-00005D4E0000}"/>
    <cellStyle name="常规 98" xfId="25178" xr:uid="{00000000-0005-0000-0000-00005E4E0000}"/>
    <cellStyle name="常规 98 2" xfId="25179" xr:uid="{00000000-0005-0000-0000-00005F4E0000}"/>
    <cellStyle name="常规 98 2 2" xfId="25180" xr:uid="{00000000-0005-0000-0000-0000604E0000}"/>
    <cellStyle name="常规 98 2 3" xfId="25181" xr:uid="{00000000-0005-0000-0000-0000614E0000}"/>
    <cellStyle name="常规 98 3" xfId="25182" xr:uid="{00000000-0005-0000-0000-0000624E0000}"/>
    <cellStyle name="常规 98 4" xfId="25183" xr:uid="{00000000-0005-0000-0000-0000634E0000}"/>
    <cellStyle name="常规 98 5" xfId="25184" xr:uid="{00000000-0005-0000-0000-0000644E0000}"/>
    <cellStyle name="常规 98 6" xfId="28521" xr:uid="{00000000-0005-0000-0000-0000654E0000}"/>
    <cellStyle name="常规 99" xfId="25185" xr:uid="{00000000-0005-0000-0000-0000664E0000}"/>
    <cellStyle name="常规 99 2" xfId="25186" xr:uid="{00000000-0005-0000-0000-0000674E0000}"/>
    <cellStyle name="常规 99 2 2" xfId="25187" xr:uid="{00000000-0005-0000-0000-0000684E0000}"/>
    <cellStyle name="常规 99 2 3" xfId="25188" xr:uid="{00000000-0005-0000-0000-0000694E0000}"/>
    <cellStyle name="常规 99 3" xfId="25189" xr:uid="{00000000-0005-0000-0000-00006A4E0000}"/>
    <cellStyle name="常规 99 4" xfId="25190" xr:uid="{00000000-0005-0000-0000-00006B4E0000}"/>
    <cellStyle name="常规 99 5" xfId="25191" xr:uid="{00000000-0005-0000-0000-00006C4E0000}"/>
    <cellStyle name="常规 99 6" xfId="28522" xr:uid="{00000000-0005-0000-0000-00006D4E0000}"/>
    <cellStyle name="常规_03-附表（1-9）" xfId="179" xr:uid="{00000000-0005-0000-0000-00006E4E0000}"/>
    <cellStyle name="常规_11月小本 3" xfId="28579" xr:uid="{070AFED6-31A4-4586-B192-7E3585684A1A}"/>
    <cellStyle name="常规_2002年地方预算表市级" xfId="180" xr:uid="{00000000-0005-0000-0000-00006F4E0000}"/>
    <cellStyle name="常规_2007年保工资、保运转最低支出标准 2 2" xfId="609" xr:uid="{00000000-0005-0000-0000-0000704E0000}"/>
    <cellStyle name="常规_2007年保工资、保运转最低支出标准 3" xfId="608" xr:uid="{00000000-0005-0000-0000-0000714E0000}"/>
    <cellStyle name="常规_2010年乡镇年终体制结算" xfId="27489" xr:uid="{00000000-0005-0000-0000-0000724E0000}"/>
    <cellStyle name="常规_2012年国有资本经营预算报表（只含山东省本级报省人代会审议2） 2" xfId="28578" xr:uid="{166F1291-4633-48D3-8E60-24DD58E2707D}"/>
    <cellStyle name="常规_2012年预算执行情况和2013年预算草案表（印刷稿）" xfId="181" xr:uid="{00000000-0005-0000-0000-0000734E0000}"/>
    <cellStyle name="常规_2012年预算执行情况和2013年预算草案表（印刷稿） 2 2" xfId="7851" xr:uid="{00000000-0005-0000-0000-0000744E0000}"/>
    <cellStyle name="常规_2015年人大五次会议财政预算报告附表（印刷稿）" xfId="182" xr:uid="{00000000-0005-0000-0000-0000754E0000}"/>
    <cellStyle name="常规_2015年人大五次会议财政预算报告附表（印刷稿） 3" xfId="7867" xr:uid="{00000000-0005-0000-0000-0000764E0000}"/>
    <cellStyle name="常规_各市及省级预算外年终数据(2008年1月1日) 2" xfId="28581" xr:uid="{0FA24652-48DF-41C4-B223-47DE3BCA449F}"/>
    <cellStyle name="常规_人代会表(0107填报） 2" xfId="28577" xr:uid="{590E0E42-9A18-4DA4-A5DF-3D618B2003AF}"/>
    <cellStyle name="超级链接" xfId="25192" xr:uid="{00000000-0005-0000-0000-0000784E0000}"/>
    <cellStyle name="超级链接 2" xfId="25193" xr:uid="{00000000-0005-0000-0000-0000794E0000}"/>
    <cellStyle name="超级链接 2 2" xfId="25194" xr:uid="{00000000-0005-0000-0000-00007A4E0000}"/>
    <cellStyle name="超级链接 2 3" xfId="25195" xr:uid="{00000000-0005-0000-0000-00007B4E0000}"/>
    <cellStyle name="超级链接 3" xfId="25196" xr:uid="{00000000-0005-0000-0000-00007C4E0000}"/>
    <cellStyle name="超级链接 4" xfId="25197" xr:uid="{00000000-0005-0000-0000-00007D4E0000}"/>
    <cellStyle name="超级链接 5" xfId="25198" xr:uid="{00000000-0005-0000-0000-00007E4E0000}"/>
    <cellStyle name="分级显示行_1_13区汇总" xfId="25199" xr:uid="{00000000-0005-0000-0000-00007F4E0000}"/>
    <cellStyle name="分级显示列_1_Book1" xfId="25200" xr:uid="{00000000-0005-0000-0000-0000804E0000}"/>
    <cellStyle name="归盒啦_95" xfId="25201" xr:uid="{00000000-0005-0000-0000-0000814E0000}"/>
    <cellStyle name="好 2" xfId="25202" xr:uid="{00000000-0005-0000-0000-0000824E0000}"/>
    <cellStyle name="好 2 2" xfId="25203" xr:uid="{00000000-0005-0000-0000-0000834E0000}"/>
    <cellStyle name="好 2 2 2" xfId="25204" xr:uid="{00000000-0005-0000-0000-0000844E0000}"/>
    <cellStyle name="好 2 2 3" xfId="25205" xr:uid="{00000000-0005-0000-0000-0000854E0000}"/>
    <cellStyle name="好 2 2 4" xfId="27491" xr:uid="{00000000-0005-0000-0000-0000864E0000}"/>
    <cellStyle name="好 2 2 5" xfId="28347" xr:uid="{00000000-0005-0000-0000-0000874E0000}"/>
    <cellStyle name="好 2 3" xfId="25206" xr:uid="{00000000-0005-0000-0000-0000884E0000}"/>
    <cellStyle name="好 2 3 2" xfId="25207" xr:uid="{00000000-0005-0000-0000-0000894E0000}"/>
    <cellStyle name="好 2 3 3" xfId="25208" xr:uid="{00000000-0005-0000-0000-00008A4E0000}"/>
    <cellStyle name="好 2 4" xfId="25209" xr:uid="{00000000-0005-0000-0000-00008B4E0000}"/>
    <cellStyle name="好 2 5" xfId="25210" xr:uid="{00000000-0005-0000-0000-00008C4E0000}"/>
    <cellStyle name="好 2 6" xfId="25211" xr:uid="{00000000-0005-0000-0000-00008D4E0000}"/>
    <cellStyle name="好 2 7" xfId="27490" xr:uid="{00000000-0005-0000-0000-00008E4E0000}"/>
    <cellStyle name="好 2 8" xfId="28346" xr:uid="{00000000-0005-0000-0000-00008F4E0000}"/>
    <cellStyle name="好 3" xfId="28348" xr:uid="{00000000-0005-0000-0000-0000904E0000}"/>
    <cellStyle name="好 3 2" xfId="28349" xr:uid="{00000000-0005-0000-0000-0000914E0000}"/>
    <cellStyle name="好_（直比12%） 曹县2015年预算表格" xfId="25212" xr:uid="{00000000-0005-0000-0000-0000924E0000}"/>
    <cellStyle name="好_（直比12%） 曹县2015年预算表格 2" xfId="25213" xr:uid="{00000000-0005-0000-0000-0000934E0000}"/>
    <cellStyle name="好_（直比12%） 曹县2015年预算表格 2 2" xfId="25214" xr:uid="{00000000-0005-0000-0000-0000944E0000}"/>
    <cellStyle name="好_（直比12%） 曹县2015年预算表格 2 3" xfId="25215" xr:uid="{00000000-0005-0000-0000-0000954E0000}"/>
    <cellStyle name="好_（直比12%） 曹县2015年预算表格 3" xfId="25216" xr:uid="{00000000-0005-0000-0000-0000964E0000}"/>
    <cellStyle name="好_（直比12%） 曹县2015年预算表格 4" xfId="25217" xr:uid="{00000000-0005-0000-0000-0000974E0000}"/>
    <cellStyle name="好_（直比12%） 曹县2015年预算表格 5" xfId="25218" xr:uid="{00000000-0005-0000-0000-0000984E0000}"/>
    <cellStyle name="好_（直比12%） 曹县2015年预算表格调结余调入" xfId="25219" xr:uid="{00000000-0005-0000-0000-0000994E0000}"/>
    <cellStyle name="好_（直比12%） 曹县2015年预算表格调结余调入 2" xfId="25220" xr:uid="{00000000-0005-0000-0000-00009A4E0000}"/>
    <cellStyle name="好_（直比12%） 曹县2015年预算表格调结余调入 2 2" xfId="25221" xr:uid="{00000000-0005-0000-0000-00009B4E0000}"/>
    <cellStyle name="好_（直比12%） 曹县2015年预算表格调结余调入 2 3" xfId="25222" xr:uid="{00000000-0005-0000-0000-00009C4E0000}"/>
    <cellStyle name="好_（直比12%） 曹县2015年预算表格调结余调入 3" xfId="25223" xr:uid="{00000000-0005-0000-0000-00009D4E0000}"/>
    <cellStyle name="好_（直比12%） 曹县2015年预算表格调结余调入 4" xfId="25224" xr:uid="{00000000-0005-0000-0000-00009E4E0000}"/>
    <cellStyle name="好_（直比12%） 曹县2015年预算表格调结余调入 5" xfId="25225" xr:uid="{00000000-0005-0000-0000-00009F4E0000}"/>
    <cellStyle name="好_★2014年海阳市财政预算收支安排草案" xfId="25226" xr:uid="{00000000-0005-0000-0000-0000A04E0000}"/>
    <cellStyle name="好_★2014年海阳市财政预算收支安排草案 2" xfId="25227" xr:uid="{00000000-0005-0000-0000-0000A14E0000}"/>
    <cellStyle name="好_★2014年海阳市财政预算收支安排草案 2 2" xfId="25228" xr:uid="{00000000-0005-0000-0000-0000A24E0000}"/>
    <cellStyle name="好_★2014年海阳市财政预算收支安排草案 2 2 2" xfId="25229" xr:uid="{00000000-0005-0000-0000-0000A34E0000}"/>
    <cellStyle name="好_★2014年海阳市财政预算收支安排草案 2 2 3" xfId="25230" xr:uid="{00000000-0005-0000-0000-0000A44E0000}"/>
    <cellStyle name="好_★2014年海阳市财政预算收支安排草案 2 3" xfId="25231" xr:uid="{00000000-0005-0000-0000-0000A54E0000}"/>
    <cellStyle name="好_★2014年海阳市财政预算收支安排草案 2 4" xfId="25232" xr:uid="{00000000-0005-0000-0000-0000A64E0000}"/>
    <cellStyle name="好_★2014年海阳市财政预算收支安排草案 2 5" xfId="25233" xr:uid="{00000000-0005-0000-0000-0000A74E0000}"/>
    <cellStyle name="好_★2014年海阳市财政预算收支安排草案 2_龙口修改15" xfId="25234" xr:uid="{00000000-0005-0000-0000-0000A84E0000}"/>
    <cellStyle name="好_★2014年海阳市财政预算收支安排草案 2_龙口修改15 2" xfId="25235" xr:uid="{00000000-0005-0000-0000-0000A94E0000}"/>
    <cellStyle name="好_★2014年海阳市财政预算收支安排草案 2_龙口修改15 2 2" xfId="25236" xr:uid="{00000000-0005-0000-0000-0000AA4E0000}"/>
    <cellStyle name="好_★2014年海阳市财政预算收支安排草案 2_龙口修改15 2 3" xfId="25237" xr:uid="{00000000-0005-0000-0000-0000AB4E0000}"/>
    <cellStyle name="好_★2014年海阳市财政预算收支安排草案 2_龙口修改15 3" xfId="25238" xr:uid="{00000000-0005-0000-0000-0000AC4E0000}"/>
    <cellStyle name="好_★2014年海阳市财政预算收支安排草案 2_龙口修改15 4" xfId="25239" xr:uid="{00000000-0005-0000-0000-0000AD4E0000}"/>
    <cellStyle name="好_★2014年海阳市财政预算收支安排草案 2_龙口修改15 5" xfId="25240" xr:uid="{00000000-0005-0000-0000-0000AE4E0000}"/>
    <cellStyle name="好_★2014年海阳市财政预算收支安排草案 3" xfId="25241" xr:uid="{00000000-0005-0000-0000-0000AF4E0000}"/>
    <cellStyle name="好_★2014年海阳市财政预算收支安排草案 3 2" xfId="25242" xr:uid="{00000000-0005-0000-0000-0000B04E0000}"/>
    <cellStyle name="好_★2014年海阳市财政预算收支安排草案 3 3" xfId="25243" xr:uid="{00000000-0005-0000-0000-0000B14E0000}"/>
    <cellStyle name="好_★2014年海阳市财政预算收支安排草案 4" xfId="25244" xr:uid="{00000000-0005-0000-0000-0000B24E0000}"/>
    <cellStyle name="好_★2014年海阳市财政预算收支安排草案 5" xfId="25245" xr:uid="{00000000-0005-0000-0000-0000B34E0000}"/>
    <cellStyle name="好_★2014年海阳市财政预算收支安排草案 6" xfId="25246" xr:uid="{00000000-0005-0000-0000-0000B44E0000}"/>
    <cellStyle name="好_★2014年海阳市财政预算收支安排草案_龙口修改15" xfId="25247" xr:uid="{00000000-0005-0000-0000-0000B54E0000}"/>
    <cellStyle name="好_★2014年海阳市财政预算收支安排草案_龙口修改15 2" xfId="25248" xr:uid="{00000000-0005-0000-0000-0000B64E0000}"/>
    <cellStyle name="好_★2014年海阳市财政预算收支安排草案_龙口修改15 2 2" xfId="25249" xr:uid="{00000000-0005-0000-0000-0000B74E0000}"/>
    <cellStyle name="好_★2014年海阳市财政预算收支安排草案_龙口修改15 2 3" xfId="25250" xr:uid="{00000000-0005-0000-0000-0000B84E0000}"/>
    <cellStyle name="好_★2014年海阳市财政预算收支安排草案_龙口修改15 3" xfId="25251" xr:uid="{00000000-0005-0000-0000-0000B94E0000}"/>
    <cellStyle name="好_★2014年海阳市财政预算收支安排草案_龙口修改15 4" xfId="25252" xr:uid="{00000000-0005-0000-0000-0000BA4E0000}"/>
    <cellStyle name="好_★2014年海阳市财政预算收支安排草案_龙口修改15 5" xfId="25253" xr:uid="{00000000-0005-0000-0000-0000BB4E0000}"/>
    <cellStyle name="好_00" xfId="25254" xr:uid="{00000000-0005-0000-0000-0000BC4E0000}"/>
    <cellStyle name="好_00 2" xfId="25255" xr:uid="{00000000-0005-0000-0000-0000BD4E0000}"/>
    <cellStyle name="好_00 2 2" xfId="25256" xr:uid="{00000000-0005-0000-0000-0000BE4E0000}"/>
    <cellStyle name="好_00 2 3" xfId="25257" xr:uid="{00000000-0005-0000-0000-0000BF4E0000}"/>
    <cellStyle name="好_00 3" xfId="25258" xr:uid="{00000000-0005-0000-0000-0000C04E0000}"/>
    <cellStyle name="好_00 4" xfId="25259" xr:uid="{00000000-0005-0000-0000-0000C14E0000}"/>
    <cellStyle name="好_00 5" xfId="25260" xr:uid="{00000000-0005-0000-0000-0000C24E0000}"/>
    <cellStyle name="好_00青岛" xfId="25261" xr:uid="{00000000-0005-0000-0000-0000C34E0000}"/>
    <cellStyle name="好_00青岛 2" xfId="25262" xr:uid="{00000000-0005-0000-0000-0000C44E0000}"/>
    <cellStyle name="好_00青岛 2 2" xfId="25263" xr:uid="{00000000-0005-0000-0000-0000C54E0000}"/>
    <cellStyle name="好_00青岛 2 3" xfId="25264" xr:uid="{00000000-0005-0000-0000-0000C64E0000}"/>
    <cellStyle name="好_00青岛 3" xfId="25265" xr:uid="{00000000-0005-0000-0000-0000C74E0000}"/>
    <cellStyle name="好_00青岛 4" xfId="25266" xr:uid="{00000000-0005-0000-0000-0000C84E0000}"/>
    <cellStyle name="好_00青岛 5" xfId="25267" xr:uid="{00000000-0005-0000-0000-0000C94E0000}"/>
    <cellStyle name="好_00青岛 6" xfId="28350" xr:uid="{00000000-0005-0000-0000-0000CA4E0000}"/>
    <cellStyle name="好_02济南" xfId="25268" xr:uid="{00000000-0005-0000-0000-0000CB4E0000}"/>
    <cellStyle name="好_02济南 2" xfId="25269" xr:uid="{00000000-0005-0000-0000-0000CC4E0000}"/>
    <cellStyle name="好_02济南 2 2" xfId="25270" xr:uid="{00000000-0005-0000-0000-0000CD4E0000}"/>
    <cellStyle name="好_02济南 2 3" xfId="25271" xr:uid="{00000000-0005-0000-0000-0000CE4E0000}"/>
    <cellStyle name="好_02济南 3" xfId="25272" xr:uid="{00000000-0005-0000-0000-0000CF4E0000}"/>
    <cellStyle name="好_02济南 4" xfId="25273" xr:uid="{00000000-0005-0000-0000-0000D04E0000}"/>
    <cellStyle name="好_02济南 5" xfId="25274" xr:uid="{00000000-0005-0000-0000-0000D14E0000}"/>
    <cellStyle name="好_04高新区2015年预算表格（20141222）新-发乡镇" xfId="25275" xr:uid="{00000000-0005-0000-0000-0000D24E0000}"/>
    <cellStyle name="好_04高新区2015年预算表格（20141222）新-发乡镇 2" xfId="25276" xr:uid="{00000000-0005-0000-0000-0000D34E0000}"/>
    <cellStyle name="好_04高新区2015年预算表格（20141222）新-发乡镇 2 2" xfId="25277" xr:uid="{00000000-0005-0000-0000-0000D44E0000}"/>
    <cellStyle name="好_04高新区2015年预算表格（20141222）新-发乡镇 2 3" xfId="25278" xr:uid="{00000000-0005-0000-0000-0000D54E0000}"/>
    <cellStyle name="好_04高新区2015年预算表格（20141222）新-发乡镇 3" xfId="25279" xr:uid="{00000000-0005-0000-0000-0000D64E0000}"/>
    <cellStyle name="好_04高新区2015年预算表格（20141222）新-发乡镇 4" xfId="25280" xr:uid="{00000000-0005-0000-0000-0000D74E0000}"/>
    <cellStyle name="好_04高新区2015年预算表格（20141222）新-发乡镇 5" xfId="25281" xr:uid="{00000000-0005-0000-0000-0000D84E0000}"/>
    <cellStyle name="好_05单县2015年预算表" xfId="25282" xr:uid="{00000000-0005-0000-0000-0000D94E0000}"/>
    <cellStyle name="好_05单县2015年预算表 2" xfId="25283" xr:uid="{00000000-0005-0000-0000-0000DA4E0000}"/>
    <cellStyle name="好_05单县2015年预算表 2 2" xfId="25284" xr:uid="{00000000-0005-0000-0000-0000DB4E0000}"/>
    <cellStyle name="好_05单县2015年预算表 2 3" xfId="25285" xr:uid="{00000000-0005-0000-0000-0000DC4E0000}"/>
    <cellStyle name="好_05单县2015年预算表 3" xfId="25286" xr:uid="{00000000-0005-0000-0000-0000DD4E0000}"/>
    <cellStyle name="好_05单县2015年预算表 4" xfId="25287" xr:uid="{00000000-0005-0000-0000-0000DE4E0000}"/>
    <cellStyle name="好_05单县2015年预算表 5" xfId="25288" xr:uid="{00000000-0005-0000-0000-0000DF4E0000}"/>
    <cellStyle name="好_05王瓜店街道2015年财政收支预算表格(修改后）2015.2.2" xfId="25289" xr:uid="{00000000-0005-0000-0000-0000E04E0000}"/>
    <cellStyle name="好_05王瓜店街道2015年财政收支预算表格(修改后）2015.2.2 2" xfId="25290" xr:uid="{00000000-0005-0000-0000-0000E14E0000}"/>
    <cellStyle name="好_05王瓜店街道2015年财政收支预算表格(修改后）2015.2.2 2 2" xfId="25291" xr:uid="{00000000-0005-0000-0000-0000E24E0000}"/>
    <cellStyle name="好_05王瓜店街道2015年财政收支预算表格(修改后）2015.2.2 2 3" xfId="25292" xr:uid="{00000000-0005-0000-0000-0000E34E0000}"/>
    <cellStyle name="好_05王瓜店街道2015年财政收支预算表格(修改后）2015.2.2 3" xfId="25293" xr:uid="{00000000-0005-0000-0000-0000E44E0000}"/>
    <cellStyle name="好_05王瓜店街道2015年财政收支预算表格(修改后）2015.2.2 4" xfId="25294" xr:uid="{00000000-0005-0000-0000-0000E54E0000}"/>
    <cellStyle name="好_05王瓜店街道2015年财政收支预算表格(修改后）2015.2.2 5" xfId="25295" xr:uid="{00000000-0005-0000-0000-0000E64E0000}"/>
    <cellStyle name="好_05潍坊" xfId="25296" xr:uid="{00000000-0005-0000-0000-0000E74E0000}"/>
    <cellStyle name="好_05潍坊 2" xfId="25297" xr:uid="{00000000-0005-0000-0000-0000E84E0000}"/>
    <cellStyle name="好_05潍坊 2 2" xfId="25298" xr:uid="{00000000-0005-0000-0000-0000E94E0000}"/>
    <cellStyle name="好_05潍坊 2 3" xfId="25299" xr:uid="{00000000-0005-0000-0000-0000EA4E0000}"/>
    <cellStyle name="好_05潍坊 3" xfId="25300" xr:uid="{00000000-0005-0000-0000-0000EB4E0000}"/>
    <cellStyle name="好_05潍坊 4" xfId="25301" xr:uid="{00000000-0005-0000-0000-0000EC4E0000}"/>
    <cellStyle name="好_05潍坊 5" xfId="25302" xr:uid="{00000000-0005-0000-0000-0000ED4E0000}"/>
    <cellStyle name="好_05潍坊_2014年省本级支出预算执行情况表（同口径，12月31日定稿）" xfId="25303" xr:uid="{00000000-0005-0000-0000-0000EE4E0000}"/>
    <cellStyle name="好_05潍坊_2014年省本级支出预算执行情况表（同口径，12月31日定稿） 2" xfId="25304" xr:uid="{00000000-0005-0000-0000-0000EF4E0000}"/>
    <cellStyle name="好_05潍坊_2014年省本级支出预算执行情况表（同口径，12月31日定稿） 2 2" xfId="25305" xr:uid="{00000000-0005-0000-0000-0000F04E0000}"/>
    <cellStyle name="好_05潍坊_2014年省本级支出预算执行情况表（同口径，12月31日定稿） 2 3" xfId="25306" xr:uid="{00000000-0005-0000-0000-0000F14E0000}"/>
    <cellStyle name="好_05潍坊_2014年省本级支出预算执行情况表（同口径，12月31日定稿） 3" xfId="25307" xr:uid="{00000000-0005-0000-0000-0000F24E0000}"/>
    <cellStyle name="好_05潍坊_2014年省本级支出预算执行情况表（同口径，12月31日定稿） 4" xfId="25308" xr:uid="{00000000-0005-0000-0000-0000F34E0000}"/>
    <cellStyle name="好_05潍坊_2014年省本级支出预算执行情况表（同口径，12月31日定稿） 5" xfId="25309" xr:uid="{00000000-0005-0000-0000-0000F44E0000}"/>
    <cellStyle name="好_05潍坊_3-2015年人代会预算表格（拟向预工委汇报）" xfId="25310" xr:uid="{00000000-0005-0000-0000-0000F54E0000}"/>
    <cellStyle name="好_05潍坊_3-2015年人代会预算表格（拟向预工委汇报） 2" xfId="25311" xr:uid="{00000000-0005-0000-0000-0000F64E0000}"/>
    <cellStyle name="好_05潍坊_3-2015年人代会预算表格（拟向预工委汇报） 2 2" xfId="25312" xr:uid="{00000000-0005-0000-0000-0000F74E0000}"/>
    <cellStyle name="好_05潍坊_3-2015年人代会预算表格（拟向预工委汇报） 2 3" xfId="25313" xr:uid="{00000000-0005-0000-0000-0000F84E0000}"/>
    <cellStyle name="好_05潍坊_3-2015年人代会预算表格（拟向预工委汇报） 3" xfId="25314" xr:uid="{00000000-0005-0000-0000-0000F94E0000}"/>
    <cellStyle name="好_05潍坊_3-2015年人代会预算表格（拟向预工委汇报） 4" xfId="25315" xr:uid="{00000000-0005-0000-0000-0000FA4E0000}"/>
    <cellStyle name="好_05潍坊_3-2015年人代会预算表格（拟向预工委汇报） 5" xfId="25316" xr:uid="{00000000-0005-0000-0000-0000FB4E0000}"/>
    <cellStyle name="好_06烟台" xfId="28351" xr:uid="{00000000-0005-0000-0000-0000FC4E0000}"/>
    <cellStyle name="好_07临沂" xfId="25317" xr:uid="{00000000-0005-0000-0000-0000FD4E0000}"/>
    <cellStyle name="好_07临沂 2" xfId="25318" xr:uid="{00000000-0005-0000-0000-0000FE4E0000}"/>
    <cellStyle name="好_07临沂 2 2" xfId="25319" xr:uid="{00000000-0005-0000-0000-0000FF4E0000}"/>
    <cellStyle name="好_07临沂 2 3" xfId="25320" xr:uid="{00000000-0005-0000-0000-0000004F0000}"/>
    <cellStyle name="好_07临沂 3" xfId="25321" xr:uid="{00000000-0005-0000-0000-0000014F0000}"/>
    <cellStyle name="好_07临沂 4" xfId="25322" xr:uid="{00000000-0005-0000-0000-0000024F0000}"/>
    <cellStyle name="好_07临沂 5" xfId="25323" xr:uid="{00000000-0005-0000-0000-0000034F0000}"/>
    <cellStyle name="好_07临沂_2014年省本级支出预算执行情况表（同口径，12月31日定稿）" xfId="25324" xr:uid="{00000000-0005-0000-0000-0000044F0000}"/>
    <cellStyle name="好_07临沂_2014年省本级支出预算执行情况表（同口径，12月31日定稿） 2" xfId="25325" xr:uid="{00000000-0005-0000-0000-0000054F0000}"/>
    <cellStyle name="好_07临沂_2014年省本级支出预算执行情况表（同口径，12月31日定稿） 2 2" xfId="25326" xr:uid="{00000000-0005-0000-0000-0000064F0000}"/>
    <cellStyle name="好_07临沂_2014年省本级支出预算执行情况表（同口径，12月31日定稿） 2 3" xfId="25327" xr:uid="{00000000-0005-0000-0000-0000074F0000}"/>
    <cellStyle name="好_07临沂_2014年省本级支出预算执行情况表（同口径，12月31日定稿） 3" xfId="25328" xr:uid="{00000000-0005-0000-0000-0000084F0000}"/>
    <cellStyle name="好_07临沂_2014年省本级支出预算执行情况表（同口径，12月31日定稿） 4" xfId="25329" xr:uid="{00000000-0005-0000-0000-0000094F0000}"/>
    <cellStyle name="好_07临沂_2014年省本级支出预算执行情况表（同口径，12月31日定稿） 5" xfId="25330" xr:uid="{00000000-0005-0000-0000-00000A4F0000}"/>
    <cellStyle name="好_07临沂_3-2015年人代会预算表格（拟向预工委汇报）" xfId="25331" xr:uid="{00000000-0005-0000-0000-00000B4F0000}"/>
    <cellStyle name="好_07临沂_3-2015年人代会预算表格（拟向预工委汇报） 2" xfId="25332" xr:uid="{00000000-0005-0000-0000-00000C4F0000}"/>
    <cellStyle name="好_07临沂_3-2015年人代会预算表格（拟向预工委汇报） 2 2" xfId="25333" xr:uid="{00000000-0005-0000-0000-00000D4F0000}"/>
    <cellStyle name="好_07临沂_3-2015年人代会预算表格（拟向预工委汇报） 2 3" xfId="25334" xr:uid="{00000000-0005-0000-0000-00000E4F0000}"/>
    <cellStyle name="好_07临沂_3-2015年人代会预算表格（拟向预工委汇报） 3" xfId="25335" xr:uid="{00000000-0005-0000-0000-00000F4F0000}"/>
    <cellStyle name="好_07临沂_3-2015年人代会预算表格（拟向预工委汇报） 4" xfId="25336" xr:uid="{00000000-0005-0000-0000-0000104F0000}"/>
    <cellStyle name="好_07临沂_3-2015年人代会预算表格（拟向预工委汇报） 5" xfId="25337" xr:uid="{00000000-0005-0000-0000-0000114F0000}"/>
    <cellStyle name="好_07潍坊" xfId="28352" xr:uid="{00000000-0005-0000-0000-0000124F0000}"/>
    <cellStyle name="好_09泰安" xfId="25338" xr:uid="{00000000-0005-0000-0000-0000134F0000}"/>
    <cellStyle name="好_09泰安 2" xfId="25339" xr:uid="{00000000-0005-0000-0000-0000144F0000}"/>
    <cellStyle name="好_09泰安 2 2" xfId="25340" xr:uid="{00000000-0005-0000-0000-0000154F0000}"/>
    <cellStyle name="好_09泰安 2 3" xfId="25341" xr:uid="{00000000-0005-0000-0000-0000164F0000}"/>
    <cellStyle name="好_09泰安 3" xfId="25342" xr:uid="{00000000-0005-0000-0000-0000174F0000}"/>
    <cellStyle name="好_09泰安 4" xfId="25343" xr:uid="{00000000-0005-0000-0000-0000184F0000}"/>
    <cellStyle name="好_09泰安 5" xfId="25344" xr:uid="{00000000-0005-0000-0000-0000194F0000}"/>
    <cellStyle name="好_10威海" xfId="28353" xr:uid="{00000000-0005-0000-0000-00001A4F0000}"/>
    <cellStyle name="好_10月月报大表" xfId="25345" xr:uid="{00000000-0005-0000-0000-00001B4F0000}"/>
    <cellStyle name="好_10月月报大表 2" xfId="25346" xr:uid="{00000000-0005-0000-0000-00001C4F0000}"/>
    <cellStyle name="好_10月月报大表 3" xfId="25347" xr:uid="{00000000-0005-0000-0000-00001D4F0000}"/>
    <cellStyle name="好_10月月报大表 4" xfId="25348" xr:uid="{00000000-0005-0000-0000-00001E4F0000}"/>
    <cellStyle name="好_10月月报大表_2014年省本级支出预算执行情况表（同口径，12月31日定稿）" xfId="25349" xr:uid="{00000000-0005-0000-0000-00001F4F0000}"/>
    <cellStyle name="好_10月月报大表_2014年省本级支出预算执行情况表（同口径，12月31日定稿） 2" xfId="25350" xr:uid="{00000000-0005-0000-0000-0000204F0000}"/>
    <cellStyle name="好_10月月报大表_2014年省本级支出预算执行情况表（同口径，12月31日定稿） 3" xfId="25351" xr:uid="{00000000-0005-0000-0000-0000214F0000}"/>
    <cellStyle name="好_10月月报大表_2014年省本级支出预算执行情况表（同口径，12月31日定稿） 4" xfId="25352" xr:uid="{00000000-0005-0000-0000-0000224F0000}"/>
    <cellStyle name="好_12滨州" xfId="25353" xr:uid="{00000000-0005-0000-0000-0000234F0000}"/>
    <cellStyle name="好_12滨州 2" xfId="25354" xr:uid="{00000000-0005-0000-0000-0000244F0000}"/>
    <cellStyle name="好_12滨州 2 2" xfId="25355" xr:uid="{00000000-0005-0000-0000-0000254F0000}"/>
    <cellStyle name="好_12滨州 2 3" xfId="25356" xr:uid="{00000000-0005-0000-0000-0000264F0000}"/>
    <cellStyle name="好_12滨州 3" xfId="25357" xr:uid="{00000000-0005-0000-0000-0000274F0000}"/>
    <cellStyle name="好_12滨州 4" xfId="25358" xr:uid="{00000000-0005-0000-0000-0000284F0000}"/>
    <cellStyle name="好_12滨州 5" xfId="25359" xr:uid="{00000000-0005-0000-0000-0000294F0000}"/>
    <cellStyle name="好_12滨州_2014年省本级支出预算执行情况表（同口径，12月31日定稿）" xfId="25360" xr:uid="{00000000-0005-0000-0000-00002A4F0000}"/>
    <cellStyle name="好_12滨州_2014年省本级支出预算执行情况表（同口径，12月31日定稿） 2" xfId="25361" xr:uid="{00000000-0005-0000-0000-00002B4F0000}"/>
    <cellStyle name="好_12滨州_2014年省本级支出预算执行情况表（同口径，12月31日定稿） 2 2" xfId="25362" xr:uid="{00000000-0005-0000-0000-00002C4F0000}"/>
    <cellStyle name="好_12滨州_2014年省本级支出预算执行情况表（同口径，12月31日定稿） 2 3" xfId="25363" xr:uid="{00000000-0005-0000-0000-00002D4F0000}"/>
    <cellStyle name="好_12滨州_2014年省本级支出预算执行情况表（同口径，12月31日定稿） 3" xfId="25364" xr:uid="{00000000-0005-0000-0000-00002E4F0000}"/>
    <cellStyle name="好_12滨州_2014年省本级支出预算执行情况表（同口径，12月31日定稿） 4" xfId="25365" xr:uid="{00000000-0005-0000-0000-00002F4F0000}"/>
    <cellStyle name="好_12滨州_2014年省本级支出预算执行情况表（同口径，12月31日定稿） 5" xfId="25366" xr:uid="{00000000-0005-0000-0000-0000304F0000}"/>
    <cellStyle name="好_12滨州_3-2015年人代会预算表格（拟向预工委汇报）" xfId="25367" xr:uid="{00000000-0005-0000-0000-0000314F0000}"/>
    <cellStyle name="好_12滨州_3-2015年人代会预算表格（拟向预工委汇报） 2" xfId="25368" xr:uid="{00000000-0005-0000-0000-0000324F0000}"/>
    <cellStyle name="好_12滨州_3-2015年人代会预算表格（拟向预工委汇报） 2 2" xfId="25369" xr:uid="{00000000-0005-0000-0000-0000334F0000}"/>
    <cellStyle name="好_12滨州_3-2015年人代会预算表格（拟向预工委汇报） 2 3" xfId="25370" xr:uid="{00000000-0005-0000-0000-0000344F0000}"/>
    <cellStyle name="好_12滨州_3-2015年人代会预算表格（拟向预工委汇报） 3" xfId="25371" xr:uid="{00000000-0005-0000-0000-0000354F0000}"/>
    <cellStyle name="好_12滨州_3-2015年人代会预算表格（拟向预工委汇报） 4" xfId="25372" xr:uid="{00000000-0005-0000-0000-0000364F0000}"/>
    <cellStyle name="好_12滨州_3-2015年人代会预算表格（拟向预工委汇报） 5" xfId="25373" xr:uid="{00000000-0005-0000-0000-0000374F0000}"/>
    <cellStyle name="好_14聊城" xfId="28354" xr:uid="{00000000-0005-0000-0000-0000384F0000}"/>
    <cellStyle name="好_2011年09月月报大表" xfId="25374" xr:uid="{00000000-0005-0000-0000-0000394F0000}"/>
    <cellStyle name="好_2011年09月月报大表 2" xfId="25375" xr:uid="{00000000-0005-0000-0000-00003A4F0000}"/>
    <cellStyle name="好_2011年09月月报大表 3" xfId="25376" xr:uid="{00000000-0005-0000-0000-00003B4F0000}"/>
    <cellStyle name="好_2011年09月月报大表 4" xfId="25377" xr:uid="{00000000-0005-0000-0000-00003C4F0000}"/>
    <cellStyle name="好_2011年09月月报大表_2014年省本级支出预算执行情况表（同口径，12月31日定稿）" xfId="25378" xr:uid="{00000000-0005-0000-0000-00003D4F0000}"/>
    <cellStyle name="好_2011年09月月报大表_2014年省本级支出预算执行情况表（同口径，12月31日定稿） 2" xfId="25379" xr:uid="{00000000-0005-0000-0000-00003E4F0000}"/>
    <cellStyle name="好_2011年09月月报大表_2014年省本级支出预算执行情况表（同口径，12月31日定稿） 3" xfId="25380" xr:uid="{00000000-0005-0000-0000-00003F4F0000}"/>
    <cellStyle name="好_2011年09月月报大表_2014年省本级支出预算执行情况表（同口径，12月31日定稿） 4" xfId="25381" xr:uid="{00000000-0005-0000-0000-0000404F0000}"/>
    <cellStyle name="好_2012年国有资本经营预算报表（只含山东省本级报省人代会审议2）" xfId="25382" xr:uid="{00000000-0005-0000-0000-0000414F0000}"/>
    <cellStyle name="好_2012年国有资本经营预算报表（只含山东省本级报省人代会审议2） 2" xfId="25383" xr:uid="{00000000-0005-0000-0000-0000424F0000}"/>
    <cellStyle name="好_2012年国有资本经营预算报表（只含山东省本级报省人代会审议2） 2 2" xfId="25384" xr:uid="{00000000-0005-0000-0000-0000434F0000}"/>
    <cellStyle name="好_2012年国有资本经营预算报表（只含山东省本级报省人代会审议2） 2 3" xfId="25385" xr:uid="{00000000-0005-0000-0000-0000444F0000}"/>
    <cellStyle name="好_2012年国有资本经营预算报表（只含山东省本级报省人代会审议2） 3" xfId="25386" xr:uid="{00000000-0005-0000-0000-0000454F0000}"/>
    <cellStyle name="好_2012年国有资本经营预算报表（只含山东省本级报省人代会审议2） 4" xfId="25387" xr:uid="{00000000-0005-0000-0000-0000464F0000}"/>
    <cellStyle name="好_2012年国有资本经营预算报表（只含山东省本级报省人代会审议2） 5" xfId="25388" xr:uid="{00000000-0005-0000-0000-0000474F0000}"/>
    <cellStyle name="好_2012年国有资本经营预算报表（只含山东省本级报省人代会审议2）_2014年省本级支出预算执行情况表（同口径，12月31日定稿）" xfId="25389" xr:uid="{00000000-0005-0000-0000-0000484F0000}"/>
    <cellStyle name="好_2012年国有资本经营预算报表（只含山东省本级报省人代会审议2）_2014年省本级支出预算执行情况表（同口径，12月31日定稿） 2" xfId="25390" xr:uid="{00000000-0005-0000-0000-0000494F0000}"/>
    <cellStyle name="好_2012年国有资本经营预算报表（只含山东省本级报省人代会审议2）_2014年省本级支出预算执行情况表（同口径，12月31日定稿） 2 2" xfId="25391" xr:uid="{00000000-0005-0000-0000-00004A4F0000}"/>
    <cellStyle name="好_2012年国有资本经营预算报表（只含山东省本级报省人代会审议2）_2014年省本级支出预算执行情况表（同口径，12月31日定稿） 2 3" xfId="25392" xr:uid="{00000000-0005-0000-0000-00004B4F0000}"/>
    <cellStyle name="好_2012年国有资本经营预算报表（只含山东省本级报省人代会审议2）_2014年省本级支出预算执行情况表（同口径，12月31日定稿） 3" xfId="25393" xr:uid="{00000000-0005-0000-0000-00004C4F0000}"/>
    <cellStyle name="好_2012年国有资本经营预算报表（只含山东省本级报省人代会审议2）_2014年省本级支出预算执行情况表（同口径，12月31日定稿） 4" xfId="25394" xr:uid="{00000000-0005-0000-0000-00004D4F0000}"/>
    <cellStyle name="好_2012年国有资本经营预算报表（只含山东省本级报省人代会审议2）_2014年省本级支出预算执行情况表（同口径，12月31日定稿） 5" xfId="25395" xr:uid="{00000000-0005-0000-0000-00004E4F0000}"/>
    <cellStyle name="好_2014年菏泽市鄄城县人大预算" xfId="25396" xr:uid="{00000000-0005-0000-0000-00004F4F0000}"/>
    <cellStyle name="好_2014年菏泽市鄄城县人大预算 2" xfId="25397" xr:uid="{00000000-0005-0000-0000-0000504F0000}"/>
    <cellStyle name="好_2014年菏泽市鄄城县人大预算 2 2" xfId="25398" xr:uid="{00000000-0005-0000-0000-0000514F0000}"/>
    <cellStyle name="好_2014年菏泽市鄄城县人大预算 2 3" xfId="25399" xr:uid="{00000000-0005-0000-0000-0000524F0000}"/>
    <cellStyle name="好_2014年菏泽市鄄城县人大预算 3" xfId="25400" xr:uid="{00000000-0005-0000-0000-0000534F0000}"/>
    <cellStyle name="好_2014年菏泽市鄄城县人大预算 4" xfId="25401" xr:uid="{00000000-0005-0000-0000-0000544F0000}"/>
    <cellStyle name="好_2014年菏泽市鄄城县人大预算 5" xfId="25402" xr:uid="{00000000-0005-0000-0000-0000554F0000}"/>
    <cellStyle name="好_2014年潍坊市寒亭区人大预算" xfId="25403" xr:uid="{00000000-0005-0000-0000-0000564F0000}"/>
    <cellStyle name="好_2014年潍坊市寒亭区人大预算 2" xfId="25404" xr:uid="{00000000-0005-0000-0000-0000574F0000}"/>
    <cellStyle name="好_2014年潍坊市寒亭区人大预算 2 2" xfId="25405" xr:uid="{00000000-0005-0000-0000-0000584F0000}"/>
    <cellStyle name="好_2014年潍坊市寒亭区人大预算 2 3" xfId="25406" xr:uid="{00000000-0005-0000-0000-0000594F0000}"/>
    <cellStyle name="好_2014年潍坊市寒亭区人大预算 3" xfId="25407" xr:uid="{00000000-0005-0000-0000-00005A4F0000}"/>
    <cellStyle name="好_2014年潍坊市寒亭区人大预算 4" xfId="25408" xr:uid="{00000000-0005-0000-0000-00005B4F0000}"/>
    <cellStyle name="好_2014年潍坊市寒亭区人大预算 5" xfId="25409" xr:uid="{00000000-0005-0000-0000-00005C4F0000}"/>
    <cellStyle name="好_2014年潍坊市奎文区人大预算" xfId="25410" xr:uid="{00000000-0005-0000-0000-00005D4F0000}"/>
    <cellStyle name="好_2014年潍坊市奎文区人大预算 2" xfId="25411" xr:uid="{00000000-0005-0000-0000-00005E4F0000}"/>
    <cellStyle name="好_2014年潍坊市奎文区人大预算 2 2" xfId="25412" xr:uid="{00000000-0005-0000-0000-00005F4F0000}"/>
    <cellStyle name="好_2014年潍坊市奎文区人大预算 2 3" xfId="25413" xr:uid="{00000000-0005-0000-0000-0000604F0000}"/>
    <cellStyle name="好_2014年潍坊市奎文区人大预算 3" xfId="25414" xr:uid="{00000000-0005-0000-0000-0000614F0000}"/>
    <cellStyle name="好_2014年潍坊市奎文区人大预算 4" xfId="25415" xr:uid="{00000000-0005-0000-0000-0000624F0000}"/>
    <cellStyle name="好_2014年潍坊市奎文区人大预算 5" xfId="25416" xr:uid="{00000000-0005-0000-0000-0000634F0000}"/>
    <cellStyle name="好_2014年潍坊市临朐县人大预算" xfId="25417" xr:uid="{00000000-0005-0000-0000-0000644F0000}"/>
    <cellStyle name="好_2014年潍坊市临朐县人大预算 2" xfId="25418" xr:uid="{00000000-0005-0000-0000-0000654F0000}"/>
    <cellStyle name="好_2014年潍坊市临朐县人大预算 2 2" xfId="25419" xr:uid="{00000000-0005-0000-0000-0000664F0000}"/>
    <cellStyle name="好_2014年潍坊市临朐县人大预算 2 3" xfId="25420" xr:uid="{00000000-0005-0000-0000-0000674F0000}"/>
    <cellStyle name="好_2014年潍坊市临朐县人大预算 3" xfId="25421" xr:uid="{00000000-0005-0000-0000-0000684F0000}"/>
    <cellStyle name="好_2014年潍坊市临朐县人大预算 4" xfId="25422" xr:uid="{00000000-0005-0000-0000-0000694F0000}"/>
    <cellStyle name="好_2014年潍坊市临朐县人大预算 5" xfId="25423" xr:uid="{00000000-0005-0000-0000-00006A4F0000}"/>
    <cellStyle name="好_2014年潍坊市寿光市人大预算" xfId="25424" xr:uid="{00000000-0005-0000-0000-00006B4F0000}"/>
    <cellStyle name="好_2014年潍坊市寿光市人大预算 2" xfId="25425" xr:uid="{00000000-0005-0000-0000-00006C4F0000}"/>
    <cellStyle name="好_2014年潍坊市寿光市人大预算 2 2" xfId="25426" xr:uid="{00000000-0005-0000-0000-00006D4F0000}"/>
    <cellStyle name="好_2014年潍坊市寿光市人大预算 2 3" xfId="25427" xr:uid="{00000000-0005-0000-0000-00006E4F0000}"/>
    <cellStyle name="好_2014年潍坊市寿光市人大预算 3" xfId="25428" xr:uid="{00000000-0005-0000-0000-00006F4F0000}"/>
    <cellStyle name="好_2014年潍坊市寿光市人大预算 4" xfId="25429" xr:uid="{00000000-0005-0000-0000-0000704F0000}"/>
    <cellStyle name="好_2014年潍坊市寿光市人大预算 5" xfId="25430" xr:uid="{00000000-0005-0000-0000-0000714F0000}"/>
    <cellStyle name="好_2014年潍坊市潍城区人大预算" xfId="25431" xr:uid="{00000000-0005-0000-0000-0000724F0000}"/>
    <cellStyle name="好_2014年潍坊市潍城区人大预算 2" xfId="25432" xr:uid="{00000000-0005-0000-0000-0000734F0000}"/>
    <cellStyle name="好_2014年潍坊市潍城区人大预算 2 2" xfId="25433" xr:uid="{00000000-0005-0000-0000-0000744F0000}"/>
    <cellStyle name="好_2014年潍坊市潍城区人大预算 2 3" xfId="25434" xr:uid="{00000000-0005-0000-0000-0000754F0000}"/>
    <cellStyle name="好_2014年潍坊市潍城区人大预算 3" xfId="25435" xr:uid="{00000000-0005-0000-0000-0000764F0000}"/>
    <cellStyle name="好_2014年潍坊市潍城区人大预算 4" xfId="25436" xr:uid="{00000000-0005-0000-0000-0000774F0000}"/>
    <cellStyle name="好_2014年潍坊市潍城区人大预算 5" xfId="25437" xr:uid="{00000000-0005-0000-0000-0000784F0000}"/>
    <cellStyle name="好_2014年乡镇体制算账（年终）" xfId="27492" xr:uid="{00000000-0005-0000-0000-0000794F0000}"/>
    <cellStyle name="好_2014年乡镇体制算账（年终） 2" xfId="27493" xr:uid="{00000000-0005-0000-0000-00007A4F0000}"/>
    <cellStyle name="好_2015年保税港区地方财政预算报表（审核通过）" xfId="25438" xr:uid="{00000000-0005-0000-0000-00007B4F0000}"/>
    <cellStyle name="好_2015年保税港区地方财政预算报表（审核通过） 2" xfId="25439" xr:uid="{00000000-0005-0000-0000-00007C4F0000}"/>
    <cellStyle name="好_2015年保税港区地方财政预算报表（审核通过） 2 2" xfId="25440" xr:uid="{00000000-0005-0000-0000-00007D4F0000}"/>
    <cellStyle name="好_2015年保税港区地方财政预算报表（审核通过） 2 3" xfId="25441" xr:uid="{00000000-0005-0000-0000-00007E4F0000}"/>
    <cellStyle name="好_2015年保税港区地方财政预算报表（审核通过） 3" xfId="25442" xr:uid="{00000000-0005-0000-0000-00007F4F0000}"/>
    <cellStyle name="好_2015年保税港区地方财政预算报表（审核通过） 4" xfId="25443" xr:uid="{00000000-0005-0000-0000-0000804F0000}"/>
    <cellStyle name="好_2015年保税港区地方财政预算报表（审核通过） 5" xfId="25444" xr:uid="{00000000-0005-0000-0000-0000814F0000}"/>
    <cellStyle name="好_2015年东营港经济开发区人大预算" xfId="25445" xr:uid="{00000000-0005-0000-0000-0000824F0000}"/>
    <cellStyle name="好_2015年东营港经济开发区人大预算 2" xfId="25446" xr:uid="{00000000-0005-0000-0000-0000834F0000}"/>
    <cellStyle name="好_2015年东营港经济开发区人大预算 2 2" xfId="25447" xr:uid="{00000000-0005-0000-0000-0000844F0000}"/>
    <cellStyle name="好_2015年东营港经济开发区人大预算 2 3" xfId="25448" xr:uid="{00000000-0005-0000-0000-0000854F0000}"/>
    <cellStyle name="好_2015年东营港经济开发区人大预算 3" xfId="25449" xr:uid="{00000000-0005-0000-0000-0000864F0000}"/>
    <cellStyle name="好_2015年东营港经济开发区人大预算 4" xfId="25450" xr:uid="{00000000-0005-0000-0000-0000874F0000}"/>
    <cellStyle name="好_2015年东营港经济开发区人大预算 5" xfId="25451" xr:uid="{00000000-0005-0000-0000-0000884F0000}"/>
    <cellStyle name="好_2015年东营经济技术开发区人大预算" xfId="25452" xr:uid="{00000000-0005-0000-0000-0000894F0000}"/>
    <cellStyle name="好_2015年东营经济技术开发区人大预算 2" xfId="25453" xr:uid="{00000000-0005-0000-0000-00008A4F0000}"/>
    <cellStyle name="好_2015年东营经济技术开发区人大预算 2 2" xfId="25454" xr:uid="{00000000-0005-0000-0000-00008B4F0000}"/>
    <cellStyle name="好_2015年东营经济技术开发区人大预算 2 3" xfId="25455" xr:uid="{00000000-0005-0000-0000-00008C4F0000}"/>
    <cellStyle name="好_2015年东营经济技术开发区人大预算 3" xfId="25456" xr:uid="{00000000-0005-0000-0000-00008D4F0000}"/>
    <cellStyle name="好_2015年东营经济技术开发区人大预算 4" xfId="25457" xr:uid="{00000000-0005-0000-0000-00008E4F0000}"/>
    <cellStyle name="好_2015年东营经济技术开发区人大预算 5" xfId="25458" xr:uid="{00000000-0005-0000-0000-00008F4F0000}"/>
    <cellStyle name="好_2015年高新区人大预算" xfId="25459" xr:uid="{00000000-0005-0000-0000-0000904F0000}"/>
    <cellStyle name="好_2015年高新区人大预算 2" xfId="25460" xr:uid="{00000000-0005-0000-0000-0000914F0000}"/>
    <cellStyle name="好_2015年高新区人大预算 2 2" xfId="25461" xr:uid="{00000000-0005-0000-0000-0000924F0000}"/>
    <cellStyle name="好_2015年高新区人大预算 2 3" xfId="25462" xr:uid="{00000000-0005-0000-0000-0000934F0000}"/>
    <cellStyle name="好_2015年高新区人大预算 3" xfId="25463" xr:uid="{00000000-0005-0000-0000-0000944F0000}"/>
    <cellStyle name="好_2015年高新区人大预算 4" xfId="25464" xr:uid="{00000000-0005-0000-0000-0000954F0000}"/>
    <cellStyle name="好_2015年高新区人大预算 5" xfId="25465" xr:uid="{00000000-0005-0000-0000-0000964F0000}"/>
    <cellStyle name="好_2015年寒亭区人大预算" xfId="25466" xr:uid="{00000000-0005-0000-0000-0000974F0000}"/>
    <cellStyle name="好_2015年寒亭区人大预算 2" xfId="25467" xr:uid="{00000000-0005-0000-0000-0000984F0000}"/>
    <cellStyle name="好_2015年寒亭区人大预算 2 2" xfId="25468" xr:uid="{00000000-0005-0000-0000-0000994F0000}"/>
    <cellStyle name="好_2015年寒亭区人大预算 2 3" xfId="25469" xr:uid="{00000000-0005-0000-0000-00009A4F0000}"/>
    <cellStyle name="好_2015年寒亭区人大预算 3" xfId="25470" xr:uid="{00000000-0005-0000-0000-00009B4F0000}"/>
    <cellStyle name="好_2015年寒亭区人大预算 4" xfId="25471" xr:uid="{00000000-0005-0000-0000-00009C4F0000}"/>
    <cellStyle name="好_2015年寒亭区人大预算 5" xfId="25472" xr:uid="{00000000-0005-0000-0000-00009D4F0000}"/>
    <cellStyle name="好_2015年菏泽市曹县人大预算" xfId="25473" xr:uid="{00000000-0005-0000-0000-00009E4F0000}"/>
    <cellStyle name="好_2015年菏泽市曹县人大预算 2" xfId="25474" xr:uid="{00000000-0005-0000-0000-00009F4F0000}"/>
    <cellStyle name="好_2015年菏泽市曹县人大预算 2 2" xfId="25475" xr:uid="{00000000-0005-0000-0000-0000A04F0000}"/>
    <cellStyle name="好_2015年菏泽市曹县人大预算 2 3" xfId="25476" xr:uid="{00000000-0005-0000-0000-0000A14F0000}"/>
    <cellStyle name="好_2015年菏泽市曹县人大预算 3" xfId="25477" xr:uid="{00000000-0005-0000-0000-0000A24F0000}"/>
    <cellStyle name="好_2015年菏泽市曹县人大预算 4" xfId="25478" xr:uid="{00000000-0005-0000-0000-0000A34F0000}"/>
    <cellStyle name="好_2015年菏泽市曹县人大预算 5" xfId="25479" xr:uid="{00000000-0005-0000-0000-0000A44F0000}"/>
    <cellStyle name="好_2015年菏泽市定陶县人大预算" xfId="25480" xr:uid="{00000000-0005-0000-0000-0000A54F0000}"/>
    <cellStyle name="好_2015年菏泽市定陶县人大预算 2" xfId="25481" xr:uid="{00000000-0005-0000-0000-0000A64F0000}"/>
    <cellStyle name="好_2015年菏泽市定陶县人大预算 2 2" xfId="25482" xr:uid="{00000000-0005-0000-0000-0000A74F0000}"/>
    <cellStyle name="好_2015年菏泽市定陶县人大预算 2 3" xfId="25483" xr:uid="{00000000-0005-0000-0000-0000A84F0000}"/>
    <cellStyle name="好_2015年菏泽市定陶县人大预算 3" xfId="25484" xr:uid="{00000000-0005-0000-0000-0000A94F0000}"/>
    <cellStyle name="好_2015年菏泽市定陶县人大预算 4" xfId="25485" xr:uid="{00000000-0005-0000-0000-0000AA4F0000}"/>
    <cellStyle name="好_2015年菏泽市定陶县人大预算 5" xfId="25486" xr:uid="{00000000-0005-0000-0000-0000AB4F0000}"/>
    <cellStyle name="好_2015年菏泽市高新区人大预算" xfId="25487" xr:uid="{00000000-0005-0000-0000-0000AC4F0000}"/>
    <cellStyle name="好_2015年菏泽市高新区人大预算 2" xfId="25488" xr:uid="{00000000-0005-0000-0000-0000AD4F0000}"/>
    <cellStyle name="好_2015年菏泽市高新区人大预算 2 2" xfId="25489" xr:uid="{00000000-0005-0000-0000-0000AE4F0000}"/>
    <cellStyle name="好_2015年菏泽市高新区人大预算 2 3" xfId="25490" xr:uid="{00000000-0005-0000-0000-0000AF4F0000}"/>
    <cellStyle name="好_2015年菏泽市高新区人大预算 3" xfId="25491" xr:uid="{00000000-0005-0000-0000-0000B04F0000}"/>
    <cellStyle name="好_2015年菏泽市高新区人大预算 4" xfId="25492" xr:uid="{00000000-0005-0000-0000-0000B14F0000}"/>
    <cellStyle name="好_2015年菏泽市高新区人大预算 5" xfId="25493" xr:uid="{00000000-0005-0000-0000-0000B24F0000}"/>
    <cellStyle name="好_2015年菏泽市鄄城县人大预算" xfId="25494" xr:uid="{00000000-0005-0000-0000-0000B34F0000}"/>
    <cellStyle name="好_2015年菏泽市鄄城县人大预算 2" xfId="25495" xr:uid="{00000000-0005-0000-0000-0000B44F0000}"/>
    <cellStyle name="好_2015年菏泽市鄄城县人大预算 2 2" xfId="25496" xr:uid="{00000000-0005-0000-0000-0000B54F0000}"/>
    <cellStyle name="好_2015年菏泽市鄄城县人大预算 2 3" xfId="25497" xr:uid="{00000000-0005-0000-0000-0000B64F0000}"/>
    <cellStyle name="好_2015年菏泽市鄄城县人大预算 3" xfId="25498" xr:uid="{00000000-0005-0000-0000-0000B74F0000}"/>
    <cellStyle name="好_2015年菏泽市鄄城县人大预算 4" xfId="25499" xr:uid="{00000000-0005-0000-0000-0000B84F0000}"/>
    <cellStyle name="好_2015年菏泽市鄄城县人大预算 5" xfId="25500" xr:uid="{00000000-0005-0000-0000-0000B94F0000}"/>
    <cellStyle name="好_2015年奎文区人大预算" xfId="25501" xr:uid="{00000000-0005-0000-0000-0000BA4F0000}"/>
    <cellStyle name="好_2015年奎文区人大预算 2" xfId="25502" xr:uid="{00000000-0005-0000-0000-0000BB4F0000}"/>
    <cellStyle name="好_2015年奎文区人大预算 2 2" xfId="25503" xr:uid="{00000000-0005-0000-0000-0000BC4F0000}"/>
    <cellStyle name="好_2015年奎文区人大预算 2 3" xfId="25504" xr:uid="{00000000-0005-0000-0000-0000BD4F0000}"/>
    <cellStyle name="好_2015年奎文区人大预算 3" xfId="25505" xr:uid="{00000000-0005-0000-0000-0000BE4F0000}"/>
    <cellStyle name="好_2015年奎文区人大预算 4" xfId="25506" xr:uid="{00000000-0005-0000-0000-0000BF4F0000}"/>
    <cellStyle name="好_2015年奎文区人大预算 5" xfId="25507" xr:uid="{00000000-0005-0000-0000-0000C04F0000}"/>
    <cellStyle name="好_2015年临朐县人大预算" xfId="25508" xr:uid="{00000000-0005-0000-0000-0000C14F0000}"/>
    <cellStyle name="好_2015年临朐县人大预算 2" xfId="25509" xr:uid="{00000000-0005-0000-0000-0000C24F0000}"/>
    <cellStyle name="好_2015年临朐县人大预算 2 2" xfId="25510" xr:uid="{00000000-0005-0000-0000-0000C34F0000}"/>
    <cellStyle name="好_2015年临朐县人大预算 2 3" xfId="25511" xr:uid="{00000000-0005-0000-0000-0000C44F0000}"/>
    <cellStyle name="好_2015年临朐县人大预算 3" xfId="25512" xr:uid="{00000000-0005-0000-0000-0000C54F0000}"/>
    <cellStyle name="好_2015年临朐县人大预算 4" xfId="25513" xr:uid="{00000000-0005-0000-0000-0000C64F0000}"/>
    <cellStyle name="好_2015年临朐县人大预算 5" xfId="25514" xr:uid="{00000000-0005-0000-0000-0000C74F0000}"/>
    <cellStyle name="好_2015年区级支出预算" xfId="27494" xr:uid="{00000000-0005-0000-0000-0000C84F0000}"/>
    <cellStyle name="好_2015年区级支出预算 2" xfId="27495" xr:uid="{00000000-0005-0000-0000-0000C94F0000}"/>
    <cellStyle name="好_2015年区级支出预算_xc2015年部门预算控制建议数(定稿）" xfId="27496" xr:uid="{00000000-0005-0000-0000-0000CA4F0000}"/>
    <cellStyle name="好_2015年区级支出预算_xc2015年部门预算控制建议数(定稿） 2" xfId="27497" xr:uid="{00000000-0005-0000-0000-0000CB4F0000}"/>
    <cellStyle name="好_2015年省级预算表格布置（表12-带公式，定稿）" xfId="25515" xr:uid="{00000000-0005-0000-0000-0000CC4F0000}"/>
    <cellStyle name="好_2015年省级预算表格布置（表12-带公式，定稿） 2" xfId="25516" xr:uid="{00000000-0005-0000-0000-0000CD4F0000}"/>
    <cellStyle name="好_2015年省级预算表格布置（表12-带公式，定稿） 2 2" xfId="25517" xr:uid="{00000000-0005-0000-0000-0000CE4F0000}"/>
    <cellStyle name="好_2015年省级预算表格布置（表12-带公式，定稿） 2 3" xfId="25518" xr:uid="{00000000-0005-0000-0000-0000CF4F0000}"/>
    <cellStyle name="好_2015年省级预算表格布置（表12-带公式，定稿） 3" xfId="25519" xr:uid="{00000000-0005-0000-0000-0000D04F0000}"/>
    <cellStyle name="好_2015年省级预算表格布置（表12-带公式，定稿） 4" xfId="25520" xr:uid="{00000000-0005-0000-0000-0000D14F0000}"/>
    <cellStyle name="好_2015年省级预算表格布置（表12-带公式，定稿） 5" xfId="25521" xr:uid="{00000000-0005-0000-0000-0000D24F0000}"/>
    <cellStyle name="好_2015年收入进度" xfId="183" xr:uid="{00000000-0005-0000-0000-0000D34F0000}"/>
    <cellStyle name="好_2015年收入进度 2" xfId="184" xr:uid="{00000000-0005-0000-0000-0000D44F0000}"/>
    <cellStyle name="好_2015年收入进度 2 2" xfId="185" xr:uid="{00000000-0005-0000-0000-0000D54F0000}"/>
    <cellStyle name="好_2015年收入进度 2 2 2" xfId="306" xr:uid="{00000000-0005-0000-0000-0000D64F0000}"/>
    <cellStyle name="好_2015年收入进度 2 2 2 2" xfId="4947" xr:uid="{00000000-0005-0000-0000-0000D74F0000}"/>
    <cellStyle name="好_2015年收入进度 2 2 2 2 2" xfId="4948" xr:uid="{00000000-0005-0000-0000-0000D84F0000}"/>
    <cellStyle name="好_2015年收入进度 2 2 2 2 2 2" xfId="4949" xr:uid="{00000000-0005-0000-0000-0000D94F0000}"/>
    <cellStyle name="好_2015年收入进度 2 2 2 2 2 2 2" xfId="12571" xr:uid="{00000000-0005-0000-0000-0000DA4F0000}"/>
    <cellStyle name="好_2015年收入进度 2 2 2 2 2 2 3" xfId="8712" xr:uid="{00000000-0005-0000-0000-0000DB4F0000}"/>
    <cellStyle name="好_2015年收入进度 2 2 2 2 2 3" xfId="4950" xr:uid="{00000000-0005-0000-0000-0000DC4F0000}"/>
    <cellStyle name="好_2015年收入进度 2 2 2 2 2 3 2" xfId="12572" xr:uid="{00000000-0005-0000-0000-0000DD4F0000}"/>
    <cellStyle name="好_2015年收入进度 2 2 2 2 3" xfId="4951" xr:uid="{00000000-0005-0000-0000-0000DE4F0000}"/>
    <cellStyle name="好_2015年收入进度 2 2 2 2 3 2" xfId="12573" xr:uid="{00000000-0005-0000-0000-0000DF4F0000}"/>
    <cellStyle name="好_2015年收入进度 2 2 2 2 3 3" xfId="8713" xr:uid="{00000000-0005-0000-0000-0000E04F0000}"/>
    <cellStyle name="好_2015年收入进度 2 2 2 2 4" xfId="4952" xr:uid="{00000000-0005-0000-0000-0000E14F0000}"/>
    <cellStyle name="好_2015年收入进度 2 2 2 2 4 2" xfId="12574" xr:uid="{00000000-0005-0000-0000-0000E24F0000}"/>
    <cellStyle name="好_2015年收入进度 2 2 2 3" xfId="4953" xr:uid="{00000000-0005-0000-0000-0000E34F0000}"/>
    <cellStyle name="好_2015年收入进度 2 2 2 3 2" xfId="4954" xr:uid="{00000000-0005-0000-0000-0000E44F0000}"/>
    <cellStyle name="好_2015年收入进度 2 2 2 3 2 2" xfId="12575" xr:uid="{00000000-0005-0000-0000-0000E54F0000}"/>
    <cellStyle name="好_2015年收入进度 2 2 2 3 2 3" xfId="8714" xr:uid="{00000000-0005-0000-0000-0000E64F0000}"/>
    <cellStyle name="好_2015年收入进度 2 2 2 3 3" xfId="4955" xr:uid="{00000000-0005-0000-0000-0000E74F0000}"/>
    <cellStyle name="好_2015年收入进度 2 2 2 3 3 2" xfId="12576" xr:uid="{00000000-0005-0000-0000-0000E84F0000}"/>
    <cellStyle name="好_2015年收入进度 2 2 2 4" xfId="4956" xr:uid="{00000000-0005-0000-0000-0000E94F0000}"/>
    <cellStyle name="好_2015年收入进度 2 2 2 4 2" xfId="4957" xr:uid="{00000000-0005-0000-0000-0000EA4F0000}"/>
    <cellStyle name="好_2015年收入进度 2 2 2 4 2 2" xfId="12577" xr:uid="{00000000-0005-0000-0000-0000EB4F0000}"/>
    <cellStyle name="好_2015年收入进度 2 2 2 4 2 3" xfId="8715" xr:uid="{00000000-0005-0000-0000-0000EC4F0000}"/>
    <cellStyle name="好_2015年收入进度 2 2 2 4 3" xfId="4958" xr:uid="{00000000-0005-0000-0000-0000ED4F0000}"/>
    <cellStyle name="好_2015年收入进度 2 2 2 4 3 2" xfId="12578" xr:uid="{00000000-0005-0000-0000-0000EE4F0000}"/>
    <cellStyle name="好_2015年收入进度 2 2 2 5" xfId="4959" xr:uid="{00000000-0005-0000-0000-0000EF4F0000}"/>
    <cellStyle name="好_2015年收入进度 2 2 2 5 2" xfId="12579" xr:uid="{00000000-0005-0000-0000-0000F04F0000}"/>
    <cellStyle name="好_2015年收入进度 2 2 2 5 3" xfId="8716" xr:uid="{00000000-0005-0000-0000-0000F14F0000}"/>
    <cellStyle name="好_2015年收入进度 2 2 3" xfId="4960" xr:uid="{00000000-0005-0000-0000-0000F24F0000}"/>
    <cellStyle name="好_2015年收入进度 2 2 3 2" xfId="4961" xr:uid="{00000000-0005-0000-0000-0000F34F0000}"/>
    <cellStyle name="好_2015年收入进度 2 2 3 2 2" xfId="4962" xr:uid="{00000000-0005-0000-0000-0000F44F0000}"/>
    <cellStyle name="好_2015年收入进度 2 2 3 2 2 2" xfId="12580" xr:uid="{00000000-0005-0000-0000-0000F54F0000}"/>
    <cellStyle name="好_2015年收入进度 2 2 3 2 2 3" xfId="8717" xr:uid="{00000000-0005-0000-0000-0000F64F0000}"/>
    <cellStyle name="好_2015年收入进度 2 2 3 2 3" xfId="4963" xr:uid="{00000000-0005-0000-0000-0000F74F0000}"/>
    <cellStyle name="好_2015年收入进度 2 2 3 2 3 2" xfId="12581" xr:uid="{00000000-0005-0000-0000-0000F84F0000}"/>
    <cellStyle name="好_2015年收入进度 2 2 3 3" xfId="4964" xr:uid="{00000000-0005-0000-0000-0000F94F0000}"/>
    <cellStyle name="好_2015年收入进度 2 2 3 3 2" xfId="12582" xr:uid="{00000000-0005-0000-0000-0000FA4F0000}"/>
    <cellStyle name="好_2015年收入进度 2 2 3 3 3" xfId="8718" xr:uid="{00000000-0005-0000-0000-0000FB4F0000}"/>
    <cellStyle name="好_2015年收入进度 2 2 3 4" xfId="4965" xr:uid="{00000000-0005-0000-0000-0000FC4F0000}"/>
    <cellStyle name="好_2015年收入进度 2 2 3 4 2" xfId="12583" xr:uid="{00000000-0005-0000-0000-0000FD4F0000}"/>
    <cellStyle name="好_2015年收入进度 2 2 4" xfId="4966" xr:uid="{00000000-0005-0000-0000-0000FE4F0000}"/>
    <cellStyle name="好_2015年收入进度 2 2 4 2" xfId="4967" xr:uid="{00000000-0005-0000-0000-0000FF4F0000}"/>
    <cellStyle name="好_2015年收入进度 2 2 4 2 2" xfId="12584" xr:uid="{00000000-0005-0000-0000-000000500000}"/>
    <cellStyle name="好_2015年收入进度 2 2 4 2 3" xfId="8719" xr:uid="{00000000-0005-0000-0000-000001500000}"/>
    <cellStyle name="好_2015年收入进度 2 2 4 3" xfId="4968" xr:uid="{00000000-0005-0000-0000-000002500000}"/>
    <cellStyle name="好_2015年收入进度 2 2 4 3 2" xfId="12585" xr:uid="{00000000-0005-0000-0000-000003500000}"/>
    <cellStyle name="好_2015年收入进度 2 2 5" xfId="4969" xr:uid="{00000000-0005-0000-0000-000004500000}"/>
    <cellStyle name="好_2015年收入进度 2 2 5 2" xfId="12586" xr:uid="{00000000-0005-0000-0000-000005500000}"/>
    <cellStyle name="好_2015年收入进度 2 2 5 3" xfId="8720" xr:uid="{00000000-0005-0000-0000-000006500000}"/>
    <cellStyle name="好_2015年收入进度 2 2 6" xfId="9500" xr:uid="{00000000-0005-0000-0000-000007500000}"/>
    <cellStyle name="好_2015年收入进度 2 3" xfId="307" xr:uid="{00000000-0005-0000-0000-000008500000}"/>
    <cellStyle name="好_2015年收入进度 2 3 2" xfId="4970" xr:uid="{00000000-0005-0000-0000-000009500000}"/>
    <cellStyle name="好_2015年收入进度 2 3 2 2" xfId="4971" xr:uid="{00000000-0005-0000-0000-00000A500000}"/>
    <cellStyle name="好_2015年收入进度 2 3 2 2 2" xfId="4972" xr:uid="{00000000-0005-0000-0000-00000B500000}"/>
    <cellStyle name="好_2015年收入进度 2 3 2 2 2 2" xfId="12587" xr:uid="{00000000-0005-0000-0000-00000C500000}"/>
    <cellStyle name="好_2015年收入进度 2 3 2 2 2 3" xfId="8721" xr:uid="{00000000-0005-0000-0000-00000D500000}"/>
    <cellStyle name="好_2015年收入进度 2 3 2 2 3" xfId="4973" xr:uid="{00000000-0005-0000-0000-00000E500000}"/>
    <cellStyle name="好_2015年收入进度 2 3 2 2 3 2" xfId="12588" xr:uid="{00000000-0005-0000-0000-00000F500000}"/>
    <cellStyle name="好_2015年收入进度 2 3 2 3" xfId="4974" xr:uid="{00000000-0005-0000-0000-000010500000}"/>
    <cellStyle name="好_2015年收入进度 2 3 2 3 2" xfId="12589" xr:uid="{00000000-0005-0000-0000-000011500000}"/>
    <cellStyle name="好_2015年收入进度 2 3 2 3 3" xfId="8722" xr:uid="{00000000-0005-0000-0000-000012500000}"/>
    <cellStyle name="好_2015年收入进度 2 3 2 4" xfId="4975" xr:uid="{00000000-0005-0000-0000-000013500000}"/>
    <cellStyle name="好_2015年收入进度 2 3 2 4 2" xfId="12590" xr:uid="{00000000-0005-0000-0000-000014500000}"/>
    <cellStyle name="好_2015年收入进度 2 3 3" xfId="4976" xr:uid="{00000000-0005-0000-0000-000015500000}"/>
    <cellStyle name="好_2015年收入进度 2 3 3 2" xfId="4977" xr:uid="{00000000-0005-0000-0000-000016500000}"/>
    <cellStyle name="好_2015年收入进度 2 3 3 2 2" xfId="12591" xr:uid="{00000000-0005-0000-0000-000017500000}"/>
    <cellStyle name="好_2015年收入进度 2 3 3 2 3" xfId="8723" xr:uid="{00000000-0005-0000-0000-000018500000}"/>
    <cellStyle name="好_2015年收入进度 2 3 3 3" xfId="4978" xr:uid="{00000000-0005-0000-0000-000019500000}"/>
    <cellStyle name="好_2015年收入进度 2 3 3 3 2" xfId="12592" xr:uid="{00000000-0005-0000-0000-00001A500000}"/>
    <cellStyle name="好_2015年收入进度 2 3 4" xfId="4979" xr:uid="{00000000-0005-0000-0000-00001B500000}"/>
    <cellStyle name="好_2015年收入进度 2 3 4 2" xfId="4980" xr:uid="{00000000-0005-0000-0000-00001C500000}"/>
    <cellStyle name="好_2015年收入进度 2 3 4 2 2" xfId="12593" xr:uid="{00000000-0005-0000-0000-00001D500000}"/>
    <cellStyle name="好_2015年收入进度 2 3 4 2 3" xfId="8724" xr:uid="{00000000-0005-0000-0000-00001E500000}"/>
    <cellStyle name="好_2015年收入进度 2 3 4 3" xfId="4981" xr:uid="{00000000-0005-0000-0000-00001F500000}"/>
    <cellStyle name="好_2015年收入进度 2 3 4 3 2" xfId="12594" xr:uid="{00000000-0005-0000-0000-000020500000}"/>
    <cellStyle name="好_2015年收入进度 2 3 5" xfId="4982" xr:uid="{00000000-0005-0000-0000-000021500000}"/>
    <cellStyle name="好_2015年收入进度 2 3 5 2" xfId="12595" xr:uid="{00000000-0005-0000-0000-000022500000}"/>
    <cellStyle name="好_2015年收入进度 2 3 5 3" xfId="8725" xr:uid="{00000000-0005-0000-0000-000023500000}"/>
    <cellStyle name="好_2015年收入进度 2 4" xfId="4983" xr:uid="{00000000-0005-0000-0000-000024500000}"/>
    <cellStyle name="好_2015年收入进度 2 4 2" xfId="4984" xr:uid="{00000000-0005-0000-0000-000025500000}"/>
    <cellStyle name="好_2015年收入进度 2 4 2 2" xfId="4985" xr:uid="{00000000-0005-0000-0000-000026500000}"/>
    <cellStyle name="好_2015年收入进度 2 4 2 2 2" xfId="12596" xr:uid="{00000000-0005-0000-0000-000027500000}"/>
    <cellStyle name="好_2015年收入进度 2 4 2 2 3" xfId="8726" xr:uid="{00000000-0005-0000-0000-000028500000}"/>
    <cellStyle name="好_2015年收入进度 2 4 2 3" xfId="4986" xr:uid="{00000000-0005-0000-0000-000029500000}"/>
    <cellStyle name="好_2015年收入进度 2 4 2 3 2" xfId="12597" xr:uid="{00000000-0005-0000-0000-00002A500000}"/>
    <cellStyle name="好_2015年收入进度 2 4 3" xfId="4987" xr:uid="{00000000-0005-0000-0000-00002B500000}"/>
    <cellStyle name="好_2015年收入进度 2 4 3 2" xfId="12598" xr:uid="{00000000-0005-0000-0000-00002C500000}"/>
    <cellStyle name="好_2015年收入进度 2 4 3 3" xfId="8727" xr:uid="{00000000-0005-0000-0000-00002D500000}"/>
    <cellStyle name="好_2015年收入进度 2 4 4" xfId="4988" xr:uid="{00000000-0005-0000-0000-00002E500000}"/>
    <cellStyle name="好_2015年收入进度 2 4 4 2" xfId="12599" xr:uid="{00000000-0005-0000-0000-00002F500000}"/>
    <cellStyle name="好_2015年收入进度 2 5" xfId="4989" xr:uid="{00000000-0005-0000-0000-000030500000}"/>
    <cellStyle name="好_2015年收入进度 2 5 2" xfId="4990" xr:uid="{00000000-0005-0000-0000-000031500000}"/>
    <cellStyle name="好_2015年收入进度 2 5 2 2" xfId="12600" xr:uid="{00000000-0005-0000-0000-000032500000}"/>
    <cellStyle name="好_2015年收入进度 2 5 2 3" xfId="8728" xr:uid="{00000000-0005-0000-0000-000033500000}"/>
    <cellStyle name="好_2015年收入进度 2 5 3" xfId="4991" xr:uid="{00000000-0005-0000-0000-000034500000}"/>
    <cellStyle name="好_2015年收入进度 2 5 3 2" xfId="12601" xr:uid="{00000000-0005-0000-0000-000035500000}"/>
    <cellStyle name="好_2015年收入进度 2 6" xfId="4992" xr:uid="{00000000-0005-0000-0000-000036500000}"/>
    <cellStyle name="好_2015年收入进度 2 6 2" xfId="12602" xr:uid="{00000000-0005-0000-0000-000037500000}"/>
    <cellStyle name="好_2015年收入进度 2 6 3" xfId="8729" xr:uid="{00000000-0005-0000-0000-000038500000}"/>
    <cellStyle name="好_2015年收入进度 2 7" xfId="9499" xr:uid="{00000000-0005-0000-0000-000039500000}"/>
    <cellStyle name="好_2015年收入进度 3" xfId="186" xr:uid="{00000000-0005-0000-0000-00003A500000}"/>
    <cellStyle name="好_2015年收入进度 3 2" xfId="305" xr:uid="{00000000-0005-0000-0000-00003B500000}"/>
    <cellStyle name="好_2015年收入进度 3 2 2" xfId="4993" xr:uid="{00000000-0005-0000-0000-00003C500000}"/>
    <cellStyle name="好_2015年收入进度 3 2 2 2" xfId="4994" xr:uid="{00000000-0005-0000-0000-00003D500000}"/>
    <cellStyle name="好_2015年收入进度 3 2 2 2 2" xfId="4995" xr:uid="{00000000-0005-0000-0000-00003E500000}"/>
    <cellStyle name="好_2015年收入进度 3 2 2 2 2 2" xfId="12603" xr:uid="{00000000-0005-0000-0000-00003F500000}"/>
    <cellStyle name="好_2015年收入进度 3 2 2 2 2 3" xfId="8730" xr:uid="{00000000-0005-0000-0000-000040500000}"/>
    <cellStyle name="好_2015年收入进度 3 2 2 2 3" xfId="4996" xr:uid="{00000000-0005-0000-0000-000041500000}"/>
    <cellStyle name="好_2015年收入进度 3 2 2 2 3 2" xfId="12604" xr:uid="{00000000-0005-0000-0000-000042500000}"/>
    <cellStyle name="好_2015年收入进度 3 2 2 3" xfId="4997" xr:uid="{00000000-0005-0000-0000-000043500000}"/>
    <cellStyle name="好_2015年收入进度 3 2 2 3 2" xfId="12605" xr:uid="{00000000-0005-0000-0000-000044500000}"/>
    <cellStyle name="好_2015年收入进度 3 2 2 3 3" xfId="8731" xr:uid="{00000000-0005-0000-0000-000045500000}"/>
    <cellStyle name="好_2015年收入进度 3 2 2 4" xfId="4998" xr:uid="{00000000-0005-0000-0000-000046500000}"/>
    <cellStyle name="好_2015年收入进度 3 2 2 4 2" xfId="12606" xr:uid="{00000000-0005-0000-0000-000047500000}"/>
    <cellStyle name="好_2015年收入进度 3 2 3" xfId="4999" xr:uid="{00000000-0005-0000-0000-000048500000}"/>
    <cellStyle name="好_2015年收入进度 3 2 3 2" xfId="5000" xr:uid="{00000000-0005-0000-0000-000049500000}"/>
    <cellStyle name="好_2015年收入进度 3 2 3 2 2" xfId="12607" xr:uid="{00000000-0005-0000-0000-00004A500000}"/>
    <cellStyle name="好_2015年收入进度 3 2 3 2 3" xfId="8732" xr:uid="{00000000-0005-0000-0000-00004B500000}"/>
    <cellStyle name="好_2015年收入进度 3 2 3 3" xfId="5001" xr:uid="{00000000-0005-0000-0000-00004C500000}"/>
    <cellStyle name="好_2015年收入进度 3 2 3 3 2" xfId="12608" xr:uid="{00000000-0005-0000-0000-00004D500000}"/>
    <cellStyle name="好_2015年收入进度 3 2 4" xfId="5002" xr:uid="{00000000-0005-0000-0000-00004E500000}"/>
    <cellStyle name="好_2015年收入进度 3 2 4 2" xfId="5003" xr:uid="{00000000-0005-0000-0000-00004F500000}"/>
    <cellStyle name="好_2015年收入进度 3 2 4 2 2" xfId="12609" xr:uid="{00000000-0005-0000-0000-000050500000}"/>
    <cellStyle name="好_2015年收入进度 3 2 4 2 3" xfId="8733" xr:uid="{00000000-0005-0000-0000-000051500000}"/>
    <cellStyle name="好_2015年收入进度 3 2 4 3" xfId="5004" xr:uid="{00000000-0005-0000-0000-000052500000}"/>
    <cellStyle name="好_2015年收入进度 3 2 4 3 2" xfId="12610" xr:uid="{00000000-0005-0000-0000-000053500000}"/>
    <cellStyle name="好_2015年收入进度 3 2 5" xfId="5005" xr:uid="{00000000-0005-0000-0000-000054500000}"/>
    <cellStyle name="好_2015年收入进度 3 2 5 2" xfId="12611" xr:uid="{00000000-0005-0000-0000-000055500000}"/>
    <cellStyle name="好_2015年收入进度 3 2 5 3" xfId="8734" xr:uid="{00000000-0005-0000-0000-000056500000}"/>
    <cellStyle name="好_2015年收入进度 3 3" xfId="5006" xr:uid="{00000000-0005-0000-0000-000057500000}"/>
    <cellStyle name="好_2015年收入进度 3 3 2" xfId="5007" xr:uid="{00000000-0005-0000-0000-000058500000}"/>
    <cellStyle name="好_2015年收入进度 3 3 2 2" xfId="5008" xr:uid="{00000000-0005-0000-0000-000059500000}"/>
    <cellStyle name="好_2015年收入进度 3 3 2 2 2" xfId="12612" xr:uid="{00000000-0005-0000-0000-00005A500000}"/>
    <cellStyle name="好_2015年收入进度 3 3 2 2 3" xfId="8735" xr:uid="{00000000-0005-0000-0000-00005B500000}"/>
    <cellStyle name="好_2015年收入进度 3 3 2 3" xfId="5009" xr:uid="{00000000-0005-0000-0000-00005C500000}"/>
    <cellStyle name="好_2015年收入进度 3 3 2 3 2" xfId="12613" xr:uid="{00000000-0005-0000-0000-00005D500000}"/>
    <cellStyle name="好_2015年收入进度 3 3 3" xfId="5010" xr:uid="{00000000-0005-0000-0000-00005E500000}"/>
    <cellStyle name="好_2015年收入进度 3 3 3 2" xfId="12614" xr:uid="{00000000-0005-0000-0000-00005F500000}"/>
    <cellStyle name="好_2015年收入进度 3 3 3 3" xfId="8736" xr:uid="{00000000-0005-0000-0000-000060500000}"/>
    <cellStyle name="好_2015年收入进度 3 3 4" xfId="5011" xr:uid="{00000000-0005-0000-0000-000061500000}"/>
    <cellStyle name="好_2015年收入进度 3 3 4 2" xfId="12615" xr:uid="{00000000-0005-0000-0000-000062500000}"/>
    <cellStyle name="好_2015年收入进度 3 4" xfId="5012" xr:uid="{00000000-0005-0000-0000-000063500000}"/>
    <cellStyle name="好_2015年收入进度 3 4 2" xfId="5013" xr:uid="{00000000-0005-0000-0000-000064500000}"/>
    <cellStyle name="好_2015年收入进度 3 4 2 2" xfId="12616" xr:uid="{00000000-0005-0000-0000-000065500000}"/>
    <cellStyle name="好_2015年收入进度 3 4 2 3" xfId="8737" xr:uid="{00000000-0005-0000-0000-000066500000}"/>
    <cellStyle name="好_2015年收入进度 3 4 3" xfId="5014" xr:uid="{00000000-0005-0000-0000-000067500000}"/>
    <cellStyle name="好_2015年收入进度 3 4 3 2" xfId="12617" xr:uid="{00000000-0005-0000-0000-000068500000}"/>
    <cellStyle name="好_2015年收入进度 3 5" xfId="5015" xr:uid="{00000000-0005-0000-0000-000069500000}"/>
    <cellStyle name="好_2015年收入进度 3 5 2" xfId="12618" xr:uid="{00000000-0005-0000-0000-00006A500000}"/>
    <cellStyle name="好_2015年收入进度 3 5 3" xfId="8738" xr:uid="{00000000-0005-0000-0000-00006B500000}"/>
    <cellStyle name="好_2015年收入进度 3 6" xfId="9501" xr:uid="{00000000-0005-0000-0000-00006C500000}"/>
    <cellStyle name="好_2015年收入进度 4" xfId="308" xr:uid="{00000000-0005-0000-0000-00006D500000}"/>
    <cellStyle name="好_2015年收入进度 4 2" xfId="5016" xr:uid="{00000000-0005-0000-0000-00006E500000}"/>
    <cellStyle name="好_2015年收入进度 4 2 2" xfId="5017" xr:uid="{00000000-0005-0000-0000-00006F500000}"/>
    <cellStyle name="好_2015年收入进度 4 2 2 2" xfId="5018" xr:uid="{00000000-0005-0000-0000-000070500000}"/>
    <cellStyle name="好_2015年收入进度 4 2 2 2 2" xfId="12619" xr:uid="{00000000-0005-0000-0000-000071500000}"/>
    <cellStyle name="好_2015年收入进度 4 2 2 2 3" xfId="8739" xr:uid="{00000000-0005-0000-0000-000072500000}"/>
    <cellStyle name="好_2015年收入进度 4 2 2 3" xfId="5019" xr:uid="{00000000-0005-0000-0000-000073500000}"/>
    <cellStyle name="好_2015年收入进度 4 2 2 3 2" xfId="12620" xr:uid="{00000000-0005-0000-0000-000074500000}"/>
    <cellStyle name="好_2015年收入进度 4 2 3" xfId="5020" xr:uid="{00000000-0005-0000-0000-000075500000}"/>
    <cellStyle name="好_2015年收入进度 4 2 3 2" xfId="12621" xr:uid="{00000000-0005-0000-0000-000076500000}"/>
    <cellStyle name="好_2015年收入进度 4 2 3 3" xfId="8740" xr:uid="{00000000-0005-0000-0000-000077500000}"/>
    <cellStyle name="好_2015年收入进度 4 2 4" xfId="5021" xr:uid="{00000000-0005-0000-0000-000078500000}"/>
    <cellStyle name="好_2015年收入进度 4 2 4 2" xfId="12622" xr:uid="{00000000-0005-0000-0000-000079500000}"/>
    <cellStyle name="好_2015年收入进度 4 3" xfId="5022" xr:uid="{00000000-0005-0000-0000-00007A500000}"/>
    <cellStyle name="好_2015年收入进度 4 3 2" xfId="5023" xr:uid="{00000000-0005-0000-0000-00007B500000}"/>
    <cellStyle name="好_2015年收入进度 4 3 2 2" xfId="12623" xr:uid="{00000000-0005-0000-0000-00007C500000}"/>
    <cellStyle name="好_2015年收入进度 4 3 2 3" xfId="8741" xr:uid="{00000000-0005-0000-0000-00007D500000}"/>
    <cellStyle name="好_2015年收入进度 4 3 3" xfId="5024" xr:uid="{00000000-0005-0000-0000-00007E500000}"/>
    <cellStyle name="好_2015年收入进度 4 3 3 2" xfId="12624" xr:uid="{00000000-0005-0000-0000-00007F500000}"/>
    <cellStyle name="好_2015年收入进度 4 4" xfId="5025" xr:uid="{00000000-0005-0000-0000-000080500000}"/>
    <cellStyle name="好_2015年收入进度 4 4 2" xfId="5026" xr:uid="{00000000-0005-0000-0000-000081500000}"/>
    <cellStyle name="好_2015年收入进度 4 4 2 2" xfId="12625" xr:uid="{00000000-0005-0000-0000-000082500000}"/>
    <cellStyle name="好_2015年收入进度 4 4 2 3" xfId="8742" xr:uid="{00000000-0005-0000-0000-000083500000}"/>
    <cellStyle name="好_2015年收入进度 4 4 3" xfId="5027" xr:uid="{00000000-0005-0000-0000-000084500000}"/>
    <cellStyle name="好_2015年收入进度 4 4 3 2" xfId="12626" xr:uid="{00000000-0005-0000-0000-000085500000}"/>
    <cellStyle name="好_2015年收入进度 4 5" xfId="5028" xr:uid="{00000000-0005-0000-0000-000086500000}"/>
    <cellStyle name="好_2015年收入进度 4 5 2" xfId="12627" xr:uid="{00000000-0005-0000-0000-000087500000}"/>
    <cellStyle name="好_2015年收入进度 4 5 3" xfId="8743" xr:uid="{00000000-0005-0000-0000-000088500000}"/>
    <cellStyle name="好_2015年收入进度 5" xfId="5029" xr:uid="{00000000-0005-0000-0000-000089500000}"/>
    <cellStyle name="好_2015年收入进度 5 2" xfId="5030" xr:uid="{00000000-0005-0000-0000-00008A500000}"/>
    <cellStyle name="好_2015年收入进度 5 2 2" xfId="5031" xr:uid="{00000000-0005-0000-0000-00008B500000}"/>
    <cellStyle name="好_2015年收入进度 5 2 2 2" xfId="12628" xr:uid="{00000000-0005-0000-0000-00008C500000}"/>
    <cellStyle name="好_2015年收入进度 5 2 2 3" xfId="8744" xr:uid="{00000000-0005-0000-0000-00008D500000}"/>
    <cellStyle name="好_2015年收入进度 5 2 3" xfId="5032" xr:uid="{00000000-0005-0000-0000-00008E500000}"/>
    <cellStyle name="好_2015年收入进度 5 2 3 2" xfId="12629" xr:uid="{00000000-0005-0000-0000-00008F500000}"/>
    <cellStyle name="好_2015年收入进度 5 3" xfId="5033" xr:uid="{00000000-0005-0000-0000-000090500000}"/>
    <cellStyle name="好_2015年收入进度 5 3 2" xfId="12630" xr:uid="{00000000-0005-0000-0000-000091500000}"/>
    <cellStyle name="好_2015年收入进度 5 3 3" xfId="8745" xr:uid="{00000000-0005-0000-0000-000092500000}"/>
    <cellStyle name="好_2015年收入进度 5 4" xfId="5034" xr:uid="{00000000-0005-0000-0000-000093500000}"/>
    <cellStyle name="好_2015年收入进度 5 4 2" xfId="12631" xr:uid="{00000000-0005-0000-0000-000094500000}"/>
    <cellStyle name="好_2015年收入进度 6" xfId="5035" xr:uid="{00000000-0005-0000-0000-000095500000}"/>
    <cellStyle name="好_2015年收入进度 6 2" xfId="5036" xr:uid="{00000000-0005-0000-0000-000096500000}"/>
    <cellStyle name="好_2015年收入进度 6 2 2" xfId="12632" xr:uid="{00000000-0005-0000-0000-000097500000}"/>
    <cellStyle name="好_2015年收入进度 6 2 3" xfId="8746" xr:uid="{00000000-0005-0000-0000-000098500000}"/>
    <cellStyle name="好_2015年收入进度 6 3" xfId="5037" xr:uid="{00000000-0005-0000-0000-000099500000}"/>
    <cellStyle name="好_2015年收入进度 6 3 2" xfId="12633" xr:uid="{00000000-0005-0000-0000-00009A500000}"/>
    <cellStyle name="好_2015年收入进度 7" xfId="5038" xr:uid="{00000000-0005-0000-0000-00009B500000}"/>
    <cellStyle name="好_2015年收入进度 7 2" xfId="12634" xr:uid="{00000000-0005-0000-0000-00009C500000}"/>
    <cellStyle name="好_2015年收入进度 7 3" xfId="8747" xr:uid="{00000000-0005-0000-0000-00009D500000}"/>
    <cellStyle name="好_2015年收入进度 8" xfId="9498" xr:uid="{00000000-0005-0000-0000-00009E500000}"/>
    <cellStyle name="好_2015年寿光市人大预算" xfId="25522" xr:uid="{00000000-0005-0000-0000-00009F500000}"/>
    <cellStyle name="好_2015年寿光市人大预算 2" xfId="25523" xr:uid="{00000000-0005-0000-0000-0000A0500000}"/>
    <cellStyle name="好_2015年寿光市人大预算 2 2" xfId="25524" xr:uid="{00000000-0005-0000-0000-0000A1500000}"/>
    <cellStyle name="好_2015年寿光市人大预算 2 3" xfId="25525" xr:uid="{00000000-0005-0000-0000-0000A2500000}"/>
    <cellStyle name="好_2015年寿光市人大预算 3" xfId="25526" xr:uid="{00000000-0005-0000-0000-0000A3500000}"/>
    <cellStyle name="好_2015年寿光市人大预算 4" xfId="25527" xr:uid="{00000000-0005-0000-0000-0000A4500000}"/>
    <cellStyle name="好_2015年寿光市人大预算 5" xfId="25528" xr:uid="{00000000-0005-0000-0000-0000A5500000}"/>
    <cellStyle name="好_2015年泰安市岱岳区人大预算" xfId="25529" xr:uid="{00000000-0005-0000-0000-0000A6500000}"/>
    <cellStyle name="好_2015年泰安市岱岳区人大预算 2" xfId="25530" xr:uid="{00000000-0005-0000-0000-0000A7500000}"/>
    <cellStyle name="好_2015年泰安市岱岳区人大预算 2 2" xfId="25531" xr:uid="{00000000-0005-0000-0000-0000A8500000}"/>
    <cellStyle name="好_2015年泰安市岱岳区人大预算 2 3" xfId="25532" xr:uid="{00000000-0005-0000-0000-0000A9500000}"/>
    <cellStyle name="好_2015年泰安市岱岳区人大预算 3" xfId="25533" xr:uid="{00000000-0005-0000-0000-0000AA500000}"/>
    <cellStyle name="好_2015年泰安市岱岳区人大预算 4" xfId="25534" xr:uid="{00000000-0005-0000-0000-0000AB500000}"/>
    <cellStyle name="好_2015年泰安市岱岳区人大预算 5" xfId="25535" xr:uid="{00000000-0005-0000-0000-0000AC500000}"/>
    <cellStyle name="好_2015年泰安市肥城市人大预算" xfId="25536" xr:uid="{00000000-0005-0000-0000-0000AD500000}"/>
    <cellStyle name="好_2015年泰安市肥城市人大预算 2" xfId="25537" xr:uid="{00000000-0005-0000-0000-0000AE500000}"/>
    <cellStyle name="好_2015年泰安市肥城市人大预算 2 2" xfId="25538" xr:uid="{00000000-0005-0000-0000-0000AF500000}"/>
    <cellStyle name="好_2015年泰安市肥城市人大预算 2 3" xfId="25539" xr:uid="{00000000-0005-0000-0000-0000B0500000}"/>
    <cellStyle name="好_2015年泰安市肥城市人大预算 3" xfId="25540" xr:uid="{00000000-0005-0000-0000-0000B1500000}"/>
    <cellStyle name="好_2015年泰安市肥城市人大预算 4" xfId="25541" xr:uid="{00000000-0005-0000-0000-0000B2500000}"/>
    <cellStyle name="好_2015年泰安市肥城市人大预算 5" xfId="25542" xr:uid="{00000000-0005-0000-0000-0000B3500000}"/>
    <cellStyle name="好_2015年泰安市宁阳县人大预算" xfId="25543" xr:uid="{00000000-0005-0000-0000-0000B4500000}"/>
    <cellStyle name="好_2015年泰安市宁阳县人大预算 2" xfId="25544" xr:uid="{00000000-0005-0000-0000-0000B5500000}"/>
    <cellStyle name="好_2015年泰安市宁阳县人大预算 2 2" xfId="25545" xr:uid="{00000000-0005-0000-0000-0000B6500000}"/>
    <cellStyle name="好_2015年泰安市宁阳县人大预算 2 3" xfId="25546" xr:uid="{00000000-0005-0000-0000-0000B7500000}"/>
    <cellStyle name="好_2015年泰安市宁阳县人大预算 3" xfId="25547" xr:uid="{00000000-0005-0000-0000-0000B8500000}"/>
    <cellStyle name="好_2015年泰安市宁阳县人大预算 4" xfId="25548" xr:uid="{00000000-0005-0000-0000-0000B9500000}"/>
    <cellStyle name="好_2015年泰安市宁阳县人大预算 5" xfId="25549" xr:uid="{00000000-0005-0000-0000-0000BA500000}"/>
    <cellStyle name="好_2015年泰安市泰山区人大预算" xfId="25550" xr:uid="{00000000-0005-0000-0000-0000BB500000}"/>
    <cellStyle name="好_2015年泰安市泰山区人大预算 2" xfId="25551" xr:uid="{00000000-0005-0000-0000-0000BC500000}"/>
    <cellStyle name="好_2015年泰安市泰山区人大预算 2 2" xfId="25552" xr:uid="{00000000-0005-0000-0000-0000BD500000}"/>
    <cellStyle name="好_2015年泰安市泰山区人大预算 2 3" xfId="25553" xr:uid="{00000000-0005-0000-0000-0000BE500000}"/>
    <cellStyle name="好_2015年泰安市泰山区人大预算 3" xfId="25554" xr:uid="{00000000-0005-0000-0000-0000BF500000}"/>
    <cellStyle name="好_2015年泰安市泰山区人大预算 4" xfId="25555" xr:uid="{00000000-0005-0000-0000-0000C0500000}"/>
    <cellStyle name="好_2015年泰安市泰山区人大预算 5" xfId="25556" xr:uid="{00000000-0005-0000-0000-0000C1500000}"/>
    <cellStyle name="好_2015年泰安市新泰人大预算" xfId="25557" xr:uid="{00000000-0005-0000-0000-0000C2500000}"/>
    <cellStyle name="好_2015年泰安市新泰人大预算 2" xfId="25558" xr:uid="{00000000-0005-0000-0000-0000C3500000}"/>
    <cellStyle name="好_2015年泰安市新泰人大预算 2 2" xfId="25559" xr:uid="{00000000-0005-0000-0000-0000C4500000}"/>
    <cellStyle name="好_2015年泰安市新泰人大预算 2 3" xfId="25560" xr:uid="{00000000-0005-0000-0000-0000C5500000}"/>
    <cellStyle name="好_2015年泰安市新泰人大预算 3" xfId="25561" xr:uid="{00000000-0005-0000-0000-0000C6500000}"/>
    <cellStyle name="好_2015年泰安市新泰人大预算 4" xfId="25562" xr:uid="{00000000-0005-0000-0000-0000C7500000}"/>
    <cellStyle name="好_2015年泰安市新泰人大预算 5" xfId="25563" xr:uid="{00000000-0005-0000-0000-0000C8500000}"/>
    <cellStyle name="好_2015年潍坊市市本级人大预算" xfId="25564" xr:uid="{00000000-0005-0000-0000-0000C9500000}"/>
    <cellStyle name="好_2015年潍坊市市本级人大预算 2" xfId="25565" xr:uid="{00000000-0005-0000-0000-0000CA500000}"/>
    <cellStyle name="好_2015年潍坊市市本级人大预算 2 2" xfId="25566" xr:uid="{00000000-0005-0000-0000-0000CB500000}"/>
    <cellStyle name="好_2015年潍坊市市本级人大预算 2 3" xfId="25567" xr:uid="{00000000-0005-0000-0000-0000CC500000}"/>
    <cellStyle name="好_2015年潍坊市市本级人大预算 3" xfId="25568" xr:uid="{00000000-0005-0000-0000-0000CD500000}"/>
    <cellStyle name="好_2015年潍坊市市本级人大预算 4" xfId="25569" xr:uid="{00000000-0005-0000-0000-0000CE500000}"/>
    <cellStyle name="好_2015年潍坊市市本级人大预算 5" xfId="25570" xr:uid="{00000000-0005-0000-0000-0000CF500000}"/>
    <cellStyle name="好_2015年潍坊市市本级人大预算2" xfId="25571" xr:uid="{00000000-0005-0000-0000-0000D0500000}"/>
    <cellStyle name="好_2015年潍坊市市本级人大预算2 2" xfId="25572" xr:uid="{00000000-0005-0000-0000-0000D1500000}"/>
    <cellStyle name="好_2015年潍坊市市本级人大预算2 2 2" xfId="25573" xr:uid="{00000000-0005-0000-0000-0000D2500000}"/>
    <cellStyle name="好_2015年潍坊市市本级人大预算2 2 3" xfId="25574" xr:uid="{00000000-0005-0000-0000-0000D3500000}"/>
    <cellStyle name="好_2015年潍坊市市本级人大预算2 3" xfId="25575" xr:uid="{00000000-0005-0000-0000-0000D4500000}"/>
    <cellStyle name="好_2015年潍坊市市本级人大预算2 4" xfId="25576" xr:uid="{00000000-0005-0000-0000-0000D5500000}"/>
    <cellStyle name="好_2015年潍坊市市本级人大预算2 5" xfId="25577" xr:uid="{00000000-0005-0000-0000-0000D6500000}"/>
    <cellStyle name="好_2015年预算表格（表3表9有变动）新" xfId="25578" xr:uid="{00000000-0005-0000-0000-0000D7500000}"/>
    <cellStyle name="好_2015年预算表格（表3表9有变动）新 2" xfId="25579" xr:uid="{00000000-0005-0000-0000-0000D8500000}"/>
    <cellStyle name="好_2015年预算表格（表3表9有变动）新 2 2" xfId="25580" xr:uid="{00000000-0005-0000-0000-0000D9500000}"/>
    <cellStyle name="好_2015年预算表格（表3表9有变动）新 2 3" xfId="25581" xr:uid="{00000000-0005-0000-0000-0000DA500000}"/>
    <cellStyle name="好_2015年预算表格（表3表9有变动）新 3" xfId="25582" xr:uid="{00000000-0005-0000-0000-0000DB500000}"/>
    <cellStyle name="好_2015年预算表格（表3表9有变动）新 4" xfId="25583" xr:uid="{00000000-0005-0000-0000-0000DC500000}"/>
    <cellStyle name="好_2015年预算表格（表3表9有变动）新 5" xfId="25584" xr:uid="{00000000-0005-0000-0000-0000DD500000}"/>
    <cellStyle name="好_2015年预算表格（表内公式）(高新区)2015.3.15晚" xfId="25585" xr:uid="{00000000-0005-0000-0000-0000DE500000}"/>
    <cellStyle name="好_2015年预算表格（表内公式）(高新区)2015.3.15晚 2" xfId="25586" xr:uid="{00000000-0005-0000-0000-0000DF500000}"/>
    <cellStyle name="好_2015年预算表格（表内公式）(高新区)2015.3.15晚 2 2" xfId="25587" xr:uid="{00000000-0005-0000-0000-0000E0500000}"/>
    <cellStyle name="好_2015年预算表格（表内公式）(高新区)2015.3.15晚 2 3" xfId="25588" xr:uid="{00000000-0005-0000-0000-0000E1500000}"/>
    <cellStyle name="好_2015年预算表格（表内公式）(高新区)2015.3.15晚 3" xfId="25589" xr:uid="{00000000-0005-0000-0000-0000E2500000}"/>
    <cellStyle name="好_2015年预算表格（表内公式）(高新区)2015.3.15晚 4" xfId="25590" xr:uid="{00000000-0005-0000-0000-0000E3500000}"/>
    <cellStyle name="好_2015年预算表格（表内公式）(高新区)2015.3.15晚 5" xfId="25591" xr:uid="{00000000-0005-0000-0000-0000E4500000}"/>
    <cellStyle name="好_2015年预算表格（表内公式）(空)2015.3.15晚" xfId="25592" xr:uid="{00000000-0005-0000-0000-0000E5500000}"/>
    <cellStyle name="好_2015年预算表格（表内公式）(空)2015.3.15晚 2" xfId="25593" xr:uid="{00000000-0005-0000-0000-0000E6500000}"/>
    <cellStyle name="好_2015年预算表格（表内公式）(空)2015.3.15晚 2 2" xfId="25594" xr:uid="{00000000-0005-0000-0000-0000E7500000}"/>
    <cellStyle name="好_2015年预算表格（表内公式）(空)2015.3.15晚 2 3" xfId="25595" xr:uid="{00000000-0005-0000-0000-0000E8500000}"/>
    <cellStyle name="好_2015年预算表格（表内公式）(空)2015.3.15晚 3" xfId="25596" xr:uid="{00000000-0005-0000-0000-0000E9500000}"/>
    <cellStyle name="好_2015年预算表格（表内公式）(空)2015.3.15晚 4" xfId="25597" xr:uid="{00000000-0005-0000-0000-0000EA500000}"/>
    <cellStyle name="好_2015年预算表格（表内公式）(空)2015.3.15晚 5" xfId="25598" xr:uid="{00000000-0005-0000-0000-0000EB500000}"/>
    <cellStyle name="好_2015年预算表格（成武）" xfId="25599" xr:uid="{00000000-0005-0000-0000-0000EC500000}"/>
    <cellStyle name="好_2015年预算表格（成武） 2" xfId="25600" xr:uid="{00000000-0005-0000-0000-0000ED500000}"/>
    <cellStyle name="好_2015年预算表格（成武） 2 2" xfId="25601" xr:uid="{00000000-0005-0000-0000-0000EE500000}"/>
    <cellStyle name="好_2015年预算表格（成武） 2 3" xfId="25602" xr:uid="{00000000-0005-0000-0000-0000EF500000}"/>
    <cellStyle name="好_2015年预算表格（成武） 3" xfId="25603" xr:uid="{00000000-0005-0000-0000-0000F0500000}"/>
    <cellStyle name="好_2015年预算表格（成武） 4" xfId="25604" xr:uid="{00000000-0005-0000-0000-0000F1500000}"/>
    <cellStyle name="好_2015年预算表格（成武） 5" xfId="25605" xr:uid="{00000000-0005-0000-0000-0000F2500000}"/>
    <cellStyle name="好_2015年预算表格（高新区" xfId="25606" xr:uid="{00000000-0005-0000-0000-0000F3500000}"/>
    <cellStyle name="好_2015年预算表格（高新区 2" xfId="25607" xr:uid="{00000000-0005-0000-0000-0000F4500000}"/>
    <cellStyle name="好_2015年预算表格（高新区 2 2" xfId="25608" xr:uid="{00000000-0005-0000-0000-0000F5500000}"/>
    <cellStyle name="好_2015年预算表格（高新区 2 3" xfId="25609" xr:uid="{00000000-0005-0000-0000-0000F6500000}"/>
    <cellStyle name="好_2015年预算表格（高新区 3" xfId="25610" xr:uid="{00000000-0005-0000-0000-0000F7500000}"/>
    <cellStyle name="好_2015年预算表格（高新区 4" xfId="25611" xr:uid="{00000000-0005-0000-0000-0000F8500000}"/>
    <cellStyle name="好_2015年预算表格（高新区 5" xfId="25612" xr:uid="{00000000-0005-0000-0000-0000F9500000}"/>
    <cellStyle name="好_2015年预算表格（海洋城3.12）" xfId="25613" xr:uid="{00000000-0005-0000-0000-0000FA500000}"/>
    <cellStyle name="好_2015年预算表格（海洋城3.12） 2" xfId="25614" xr:uid="{00000000-0005-0000-0000-0000FB500000}"/>
    <cellStyle name="好_2015年预算表格（海洋城3.12） 2 2" xfId="25615" xr:uid="{00000000-0005-0000-0000-0000FC500000}"/>
    <cellStyle name="好_2015年预算表格（海洋城3.12） 2 3" xfId="25616" xr:uid="{00000000-0005-0000-0000-0000FD500000}"/>
    <cellStyle name="好_2015年预算表格（海洋城3.12） 3" xfId="25617" xr:uid="{00000000-0005-0000-0000-0000FE500000}"/>
    <cellStyle name="好_2015年预算表格（海洋城3.12） 4" xfId="25618" xr:uid="{00000000-0005-0000-0000-0000FF500000}"/>
    <cellStyle name="好_2015年预算表格（海洋城3.12） 5" xfId="25619" xr:uid="{00000000-0005-0000-0000-000000510000}"/>
    <cellStyle name="好_2015年预算表格（莒县2014年3月13日定稿)" xfId="25620" xr:uid="{00000000-0005-0000-0000-000001510000}"/>
    <cellStyle name="好_2015年预算表格（莒县2014年3月13日定稿) 2" xfId="25621" xr:uid="{00000000-0005-0000-0000-000002510000}"/>
    <cellStyle name="好_2015年预算表格（莒县2014年3月13日定稿) 2 2" xfId="25622" xr:uid="{00000000-0005-0000-0000-000003510000}"/>
    <cellStyle name="好_2015年预算表格（莒县2014年3月13日定稿) 2 3" xfId="25623" xr:uid="{00000000-0005-0000-0000-000004510000}"/>
    <cellStyle name="好_2015年预算表格（莒县2014年3月13日定稿) 3" xfId="25624" xr:uid="{00000000-0005-0000-0000-000005510000}"/>
    <cellStyle name="好_2015年预算表格（莒县2014年3月13日定稿) 4" xfId="25625" xr:uid="{00000000-0005-0000-0000-000006510000}"/>
    <cellStyle name="好_2015年预算表格（莒县2014年3月13日定稿) 5" xfId="25626" xr:uid="{00000000-0005-0000-0000-000007510000}"/>
    <cellStyle name="好_2015年预算表格（鄄城）" xfId="25627" xr:uid="{00000000-0005-0000-0000-000008510000}"/>
    <cellStyle name="好_2015年预算表格（鄄城） 2" xfId="25628" xr:uid="{00000000-0005-0000-0000-000009510000}"/>
    <cellStyle name="好_2015年预算表格（鄄城） 2 2" xfId="25629" xr:uid="{00000000-0005-0000-0000-00000A510000}"/>
    <cellStyle name="好_2015年预算表格（鄄城） 2 3" xfId="25630" xr:uid="{00000000-0005-0000-0000-00000B510000}"/>
    <cellStyle name="好_2015年预算表格（鄄城） 3" xfId="25631" xr:uid="{00000000-0005-0000-0000-00000C510000}"/>
    <cellStyle name="好_2015年预算表格（鄄城） 4" xfId="25632" xr:uid="{00000000-0005-0000-0000-00000D510000}"/>
    <cellStyle name="好_2015年预算表格（鄄城） 5" xfId="25633" xr:uid="{00000000-0005-0000-0000-00000E510000}"/>
    <cellStyle name="好_2015年预算表格（牡丹区20150316）" xfId="25634" xr:uid="{00000000-0005-0000-0000-00000F510000}"/>
    <cellStyle name="好_2015年预算表格（牡丹区20150316） 2" xfId="25635" xr:uid="{00000000-0005-0000-0000-000010510000}"/>
    <cellStyle name="好_2015年预算表格（牡丹区20150316） 2 2" xfId="25636" xr:uid="{00000000-0005-0000-0000-000011510000}"/>
    <cellStyle name="好_2015年预算表格（牡丹区20150316） 2 3" xfId="25637" xr:uid="{00000000-0005-0000-0000-000012510000}"/>
    <cellStyle name="好_2015年预算表格（牡丹区20150316） 3" xfId="25638" xr:uid="{00000000-0005-0000-0000-000013510000}"/>
    <cellStyle name="好_2015年预算表格（牡丹区20150316） 4" xfId="25639" xr:uid="{00000000-0005-0000-0000-000014510000}"/>
    <cellStyle name="好_2015年预算表格（牡丹区20150316） 5" xfId="25640" xr:uid="{00000000-0005-0000-0000-000015510000}"/>
    <cellStyle name="好_2015年预算表格(市本级审核表)" xfId="25641" xr:uid="{00000000-0005-0000-0000-000016510000}"/>
    <cellStyle name="好_2015年预算表格(市本级审核表) 2" xfId="25642" xr:uid="{00000000-0005-0000-0000-000017510000}"/>
    <cellStyle name="好_2015年预算表格(市本级审核表) 2 2" xfId="25643" xr:uid="{00000000-0005-0000-0000-000018510000}"/>
    <cellStyle name="好_2015年预算表格(市本级审核表) 2 3" xfId="25644" xr:uid="{00000000-0005-0000-0000-000019510000}"/>
    <cellStyle name="好_2015年预算表格(市本级审核表) 3" xfId="25645" xr:uid="{00000000-0005-0000-0000-00001A510000}"/>
    <cellStyle name="好_2015年预算表格(市本级审核表) 4" xfId="25646" xr:uid="{00000000-0005-0000-0000-00001B510000}"/>
    <cellStyle name="好_2015年预算表格(市本级审核表) 5" xfId="25647" xr:uid="{00000000-0005-0000-0000-00001C510000}"/>
    <cellStyle name="好_2016年4月收支情况表" xfId="187" xr:uid="{00000000-0005-0000-0000-00001D510000}"/>
    <cellStyle name="好_2016年4月收支情况表 2" xfId="188" xr:uid="{00000000-0005-0000-0000-00001E510000}"/>
    <cellStyle name="好_2016年4月收支情况表 2 2" xfId="189" xr:uid="{00000000-0005-0000-0000-00001F510000}"/>
    <cellStyle name="好_2016年4月收支情况表 2 2 2" xfId="302" xr:uid="{00000000-0005-0000-0000-000020510000}"/>
    <cellStyle name="好_2016年4月收支情况表 2 2 2 2" xfId="5039" xr:uid="{00000000-0005-0000-0000-000021510000}"/>
    <cellStyle name="好_2016年4月收支情况表 2 2 2 2 2" xfId="5040" xr:uid="{00000000-0005-0000-0000-000022510000}"/>
    <cellStyle name="好_2016年4月收支情况表 2 2 2 2 2 2" xfId="5041" xr:uid="{00000000-0005-0000-0000-000023510000}"/>
    <cellStyle name="好_2016年4月收支情况表 2 2 2 2 2 2 2" xfId="12636" xr:uid="{00000000-0005-0000-0000-000024510000}"/>
    <cellStyle name="好_2016年4月收支情况表 2 2 2 2 2 2 3" xfId="8748" xr:uid="{00000000-0005-0000-0000-000025510000}"/>
    <cellStyle name="好_2016年4月收支情况表 2 2 2 2 2 3" xfId="5042" xr:uid="{00000000-0005-0000-0000-000026510000}"/>
    <cellStyle name="好_2016年4月收支情况表 2 2 2 2 2 3 2" xfId="12637" xr:uid="{00000000-0005-0000-0000-000027510000}"/>
    <cellStyle name="好_2016年4月收支情况表 2 2 2 2 3" xfId="5043" xr:uid="{00000000-0005-0000-0000-000028510000}"/>
    <cellStyle name="好_2016年4月收支情况表 2 2 2 2 3 2" xfId="5044" xr:uid="{00000000-0005-0000-0000-000029510000}"/>
    <cellStyle name="好_2016年4月收支情况表 2 2 2 2 3 2 2" xfId="12639" xr:uid="{00000000-0005-0000-0000-00002A510000}"/>
    <cellStyle name="好_2016年4月收支情况表 2 2 2 2 3 2 3" xfId="8749" xr:uid="{00000000-0005-0000-0000-00002B510000}"/>
    <cellStyle name="好_2016年4月收支情况表 2 2 2 2 3 3" xfId="5045" xr:uid="{00000000-0005-0000-0000-00002C510000}"/>
    <cellStyle name="好_2016年4月收支情况表 2 2 2 2 3 3 2" xfId="12640" xr:uid="{00000000-0005-0000-0000-00002D510000}"/>
    <cellStyle name="好_2016年4月收支情况表 2 2 2 2 3 4" xfId="5046" xr:uid="{00000000-0005-0000-0000-00002E510000}"/>
    <cellStyle name="好_2016年4月收支情况表 2 2 2 2 3 4 2" xfId="12641" xr:uid="{00000000-0005-0000-0000-00002F510000}"/>
    <cellStyle name="好_2016年4月收支情况表 2 2 2 2 3 5" xfId="12638" xr:uid="{00000000-0005-0000-0000-000030510000}"/>
    <cellStyle name="好_2016年4月收支情况表 2 2 2 2 4" xfId="5047" xr:uid="{00000000-0005-0000-0000-000031510000}"/>
    <cellStyle name="好_2016年4月收支情况表 2 2 2 2 4 2" xfId="12642" xr:uid="{00000000-0005-0000-0000-000032510000}"/>
    <cellStyle name="好_2016年4月收支情况表 2 2 2 2 4 3" xfId="8750" xr:uid="{00000000-0005-0000-0000-000033510000}"/>
    <cellStyle name="好_2016年4月收支情况表 2 2 2 2 5" xfId="5048" xr:uid="{00000000-0005-0000-0000-000034510000}"/>
    <cellStyle name="好_2016年4月收支情况表 2 2 2 2 5 2" xfId="12643" xr:uid="{00000000-0005-0000-0000-000035510000}"/>
    <cellStyle name="好_2016年4月收支情况表 2 2 2 2 6" xfId="12635" xr:uid="{00000000-0005-0000-0000-000036510000}"/>
    <cellStyle name="好_2016年4月收支情况表 2 2 2 3" xfId="5049" xr:uid="{00000000-0005-0000-0000-000037510000}"/>
    <cellStyle name="好_2016年4月收支情况表 2 2 2 3 2" xfId="5050" xr:uid="{00000000-0005-0000-0000-000038510000}"/>
    <cellStyle name="好_2016年4月收支情况表 2 2 2 3 2 2" xfId="5051" xr:uid="{00000000-0005-0000-0000-000039510000}"/>
    <cellStyle name="好_2016年4月收支情况表 2 2 2 3 2 2 2" xfId="12645" xr:uid="{00000000-0005-0000-0000-00003A510000}"/>
    <cellStyle name="好_2016年4月收支情况表 2 2 2 3 2 2 3" xfId="8751" xr:uid="{00000000-0005-0000-0000-00003B510000}"/>
    <cellStyle name="好_2016年4月收支情况表 2 2 2 3 2 3" xfId="5052" xr:uid="{00000000-0005-0000-0000-00003C510000}"/>
    <cellStyle name="好_2016年4月收支情况表 2 2 2 3 2 3 2" xfId="12646" xr:uid="{00000000-0005-0000-0000-00003D510000}"/>
    <cellStyle name="好_2016年4月收支情况表 2 2 2 3 3" xfId="5053" xr:uid="{00000000-0005-0000-0000-00003E510000}"/>
    <cellStyle name="好_2016年4月收支情况表 2 2 2 3 3 2" xfId="12647" xr:uid="{00000000-0005-0000-0000-00003F510000}"/>
    <cellStyle name="好_2016年4月收支情况表 2 2 2 3 3 3" xfId="8752" xr:uid="{00000000-0005-0000-0000-000040510000}"/>
    <cellStyle name="好_2016年4月收支情况表 2 2 2 3 4" xfId="5054" xr:uid="{00000000-0005-0000-0000-000041510000}"/>
    <cellStyle name="好_2016年4月收支情况表 2 2 2 3 4 2" xfId="12648" xr:uid="{00000000-0005-0000-0000-000042510000}"/>
    <cellStyle name="好_2016年4月收支情况表 2 2 2 3 5" xfId="12644" xr:uid="{00000000-0005-0000-0000-000043510000}"/>
    <cellStyle name="好_2016年4月收支情况表 2 2 2 4" xfId="5055" xr:uid="{00000000-0005-0000-0000-000044510000}"/>
    <cellStyle name="好_2016年4月收支情况表 2 2 2 4 2" xfId="5056" xr:uid="{00000000-0005-0000-0000-000045510000}"/>
    <cellStyle name="好_2016年4月收支情况表 2 2 2 4 2 2" xfId="12649" xr:uid="{00000000-0005-0000-0000-000046510000}"/>
    <cellStyle name="好_2016年4月收支情况表 2 2 2 4 2 3" xfId="8753" xr:uid="{00000000-0005-0000-0000-000047510000}"/>
    <cellStyle name="好_2016年4月收支情况表 2 2 2 4 3" xfId="5057" xr:uid="{00000000-0005-0000-0000-000048510000}"/>
    <cellStyle name="好_2016年4月收支情况表 2 2 2 4 3 2" xfId="12650" xr:uid="{00000000-0005-0000-0000-000049510000}"/>
    <cellStyle name="好_2016年4月收支情况表 2 2 2 5" xfId="5058" xr:uid="{00000000-0005-0000-0000-00004A510000}"/>
    <cellStyle name="好_2016年4月收支情况表 2 2 2 5 2" xfId="5059" xr:uid="{00000000-0005-0000-0000-00004B510000}"/>
    <cellStyle name="好_2016年4月收支情况表 2 2 2 5 2 2" xfId="12652" xr:uid="{00000000-0005-0000-0000-00004C510000}"/>
    <cellStyle name="好_2016年4月收支情况表 2 2 2 5 2 3" xfId="8754" xr:uid="{00000000-0005-0000-0000-00004D510000}"/>
    <cellStyle name="好_2016年4月收支情况表 2 2 2 5 3" xfId="5060" xr:uid="{00000000-0005-0000-0000-00004E510000}"/>
    <cellStyle name="好_2016年4月收支情况表 2 2 2 5 3 2" xfId="12653" xr:uid="{00000000-0005-0000-0000-00004F510000}"/>
    <cellStyle name="好_2016年4月收支情况表 2 2 2 5 4" xfId="5061" xr:uid="{00000000-0005-0000-0000-000050510000}"/>
    <cellStyle name="好_2016年4月收支情况表 2 2 2 5 4 2" xfId="12654" xr:uid="{00000000-0005-0000-0000-000051510000}"/>
    <cellStyle name="好_2016年4月收支情况表 2 2 2 5 5" xfId="12651" xr:uid="{00000000-0005-0000-0000-000052510000}"/>
    <cellStyle name="好_2016年4月收支情况表 2 2 2 6" xfId="5062" xr:uid="{00000000-0005-0000-0000-000053510000}"/>
    <cellStyle name="好_2016年4月收支情况表 2 2 2 6 2" xfId="12655" xr:uid="{00000000-0005-0000-0000-000054510000}"/>
    <cellStyle name="好_2016年4月收支情况表 2 2 2 6 3" xfId="8755" xr:uid="{00000000-0005-0000-0000-000055510000}"/>
    <cellStyle name="好_2016年4月收支情况表 2 2 2 7" xfId="9585" xr:uid="{00000000-0005-0000-0000-000056510000}"/>
    <cellStyle name="好_2016年4月收支情况表 2 2 3" xfId="5063" xr:uid="{00000000-0005-0000-0000-000057510000}"/>
    <cellStyle name="好_2016年4月收支情况表 2 2 3 2" xfId="5064" xr:uid="{00000000-0005-0000-0000-000058510000}"/>
    <cellStyle name="好_2016年4月收支情况表 2 2 3 2 2" xfId="5065" xr:uid="{00000000-0005-0000-0000-000059510000}"/>
    <cellStyle name="好_2016年4月收支情况表 2 2 3 2 2 2" xfId="5066" xr:uid="{00000000-0005-0000-0000-00005A510000}"/>
    <cellStyle name="好_2016年4月收支情况表 2 2 3 2 2 2 2" xfId="12656" xr:uid="{00000000-0005-0000-0000-00005B510000}"/>
    <cellStyle name="好_2016年4月收支情况表 2 2 3 2 2 2 3" xfId="8756" xr:uid="{00000000-0005-0000-0000-00005C510000}"/>
    <cellStyle name="好_2016年4月收支情况表 2 2 3 2 2 3" xfId="5067" xr:uid="{00000000-0005-0000-0000-00005D510000}"/>
    <cellStyle name="好_2016年4月收支情况表 2 2 3 2 2 3 2" xfId="12657" xr:uid="{00000000-0005-0000-0000-00005E510000}"/>
    <cellStyle name="好_2016年4月收支情况表 2 2 3 2 3" xfId="5068" xr:uid="{00000000-0005-0000-0000-00005F510000}"/>
    <cellStyle name="好_2016年4月收支情况表 2 2 3 2 3 2" xfId="12658" xr:uid="{00000000-0005-0000-0000-000060510000}"/>
    <cellStyle name="好_2016年4月收支情况表 2 2 3 2 3 3" xfId="8757" xr:uid="{00000000-0005-0000-0000-000061510000}"/>
    <cellStyle name="好_2016年4月收支情况表 2 2 3 2 4" xfId="5069" xr:uid="{00000000-0005-0000-0000-000062510000}"/>
    <cellStyle name="好_2016年4月收支情况表 2 2 3 2 4 2" xfId="12659" xr:uid="{00000000-0005-0000-0000-000063510000}"/>
    <cellStyle name="好_2016年4月收支情况表 2 2 3 3" xfId="5070" xr:uid="{00000000-0005-0000-0000-000064510000}"/>
    <cellStyle name="好_2016年4月收支情况表 2 2 3 3 2" xfId="5071" xr:uid="{00000000-0005-0000-0000-000065510000}"/>
    <cellStyle name="好_2016年4月收支情况表 2 2 3 3 2 2" xfId="12660" xr:uid="{00000000-0005-0000-0000-000066510000}"/>
    <cellStyle name="好_2016年4月收支情况表 2 2 3 3 2 3" xfId="8758" xr:uid="{00000000-0005-0000-0000-000067510000}"/>
    <cellStyle name="好_2016年4月收支情况表 2 2 3 3 3" xfId="5072" xr:uid="{00000000-0005-0000-0000-000068510000}"/>
    <cellStyle name="好_2016年4月收支情况表 2 2 3 3 3 2" xfId="12661" xr:uid="{00000000-0005-0000-0000-000069510000}"/>
    <cellStyle name="好_2016年4月收支情况表 2 2 3 4" xfId="5073" xr:uid="{00000000-0005-0000-0000-00006A510000}"/>
    <cellStyle name="好_2016年4月收支情况表 2 2 3 4 2" xfId="5074" xr:uid="{00000000-0005-0000-0000-00006B510000}"/>
    <cellStyle name="好_2016年4月收支情况表 2 2 3 4 2 2" xfId="12662" xr:uid="{00000000-0005-0000-0000-00006C510000}"/>
    <cellStyle name="好_2016年4月收支情况表 2 2 3 4 2 3" xfId="8759" xr:uid="{00000000-0005-0000-0000-00006D510000}"/>
    <cellStyle name="好_2016年4月收支情况表 2 2 3 4 3" xfId="5075" xr:uid="{00000000-0005-0000-0000-00006E510000}"/>
    <cellStyle name="好_2016年4月收支情况表 2 2 3 4 3 2" xfId="12663" xr:uid="{00000000-0005-0000-0000-00006F510000}"/>
    <cellStyle name="好_2016年4月收支情况表 2 2 3 5" xfId="5076" xr:uid="{00000000-0005-0000-0000-000070510000}"/>
    <cellStyle name="好_2016年4月收支情况表 2 2 3 5 2" xfId="12664" xr:uid="{00000000-0005-0000-0000-000071510000}"/>
    <cellStyle name="好_2016年4月收支情况表 2 2 3 5 3" xfId="8760" xr:uid="{00000000-0005-0000-0000-000072510000}"/>
    <cellStyle name="好_2016年4月收支情况表 2 2 4" xfId="5077" xr:uid="{00000000-0005-0000-0000-000073510000}"/>
    <cellStyle name="好_2016年4月收支情况表 2 2 4 2" xfId="5078" xr:uid="{00000000-0005-0000-0000-000074510000}"/>
    <cellStyle name="好_2016年4月收支情况表 2 2 4 2 2" xfId="5079" xr:uid="{00000000-0005-0000-0000-000075510000}"/>
    <cellStyle name="好_2016年4月收支情况表 2 2 4 2 2 2" xfId="12666" xr:uid="{00000000-0005-0000-0000-000076510000}"/>
    <cellStyle name="好_2016年4月收支情况表 2 2 4 2 2 3" xfId="8761" xr:uid="{00000000-0005-0000-0000-000077510000}"/>
    <cellStyle name="好_2016年4月收支情况表 2 2 4 2 3" xfId="5080" xr:uid="{00000000-0005-0000-0000-000078510000}"/>
    <cellStyle name="好_2016年4月收支情况表 2 2 4 2 3 2" xfId="12667" xr:uid="{00000000-0005-0000-0000-000079510000}"/>
    <cellStyle name="好_2016年4月收支情况表 2 2 4 3" xfId="5081" xr:uid="{00000000-0005-0000-0000-00007A510000}"/>
    <cellStyle name="好_2016年4月收支情况表 2 2 4 3 2" xfId="5082" xr:uid="{00000000-0005-0000-0000-00007B510000}"/>
    <cellStyle name="好_2016年4月收支情况表 2 2 4 3 2 2" xfId="12669" xr:uid="{00000000-0005-0000-0000-00007C510000}"/>
    <cellStyle name="好_2016年4月收支情况表 2 2 4 3 2 3" xfId="8762" xr:uid="{00000000-0005-0000-0000-00007D510000}"/>
    <cellStyle name="好_2016年4月收支情况表 2 2 4 3 3" xfId="5083" xr:uid="{00000000-0005-0000-0000-00007E510000}"/>
    <cellStyle name="好_2016年4月收支情况表 2 2 4 3 3 2" xfId="12670" xr:uid="{00000000-0005-0000-0000-00007F510000}"/>
    <cellStyle name="好_2016年4月收支情况表 2 2 4 3 4" xfId="5084" xr:uid="{00000000-0005-0000-0000-000080510000}"/>
    <cellStyle name="好_2016年4月收支情况表 2 2 4 3 4 2" xfId="12671" xr:uid="{00000000-0005-0000-0000-000081510000}"/>
    <cellStyle name="好_2016年4月收支情况表 2 2 4 3 5" xfId="12668" xr:uid="{00000000-0005-0000-0000-000082510000}"/>
    <cellStyle name="好_2016年4月收支情况表 2 2 4 4" xfId="5085" xr:uid="{00000000-0005-0000-0000-000083510000}"/>
    <cellStyle name="好_2016年4月收支情况表 2 2 4 4 2" xfId="12672" xr:uid="{00000000-0005-0000-0000-000084510000}"/>
    <cellStyle name="好_2016年4月收支情况表 2 2 4 4 3" xfId="8763" xr:uid="{00000000-0005-0000-0000-000085510000}"/>
    <cellStyle name="好_2016年4月收支情况表 2 2 4 5" xfId="5086" xr:uid="{00000000-0005-0000-0000-000086510000}"/>
    <cellStyle name="好_2016年4月收支情况表 2 2 4 5 2" xfId="12673" xr:uid="{00000000-0005-0000-0000-000087510000}"/>
    <cellStyle name="好_2016年4月收支情况表 2 2 4 6" xfId="12665" xr:uid="{00000000-0005-0000-0000-000088510000}"/>
    <cellStyle name="好_2016年4月收支情况表 2 2 5" xfId="5087" xr:uid="{00000000-0005-0000-0000-000089510000}"/>
    <cellStyle name="好_2016年4月收支情况表 2 2 5 2" xfId="5088" xr:uid="{00000000-0005-0000-0000-00008A510000}"/>
    <cellStyle name="好_2016年4月收支情况表 2 2 5 2 2" xfId="12675" xr:uid="{00000000-0005-0000-0000-00008B510000}"/>
    <cellStyle name="好_2016年4月收支情况表 2 2 5 2 3" xfId="8764" xr:uid="{00000000-0005-0000-0000-00008C510000}"/>
    <cellStyle name="好_2016年4月收支情况表 2 2 5 3" xfId="5089" xr:uid="{00000000-0005-0000-0000-00008D510000}"/>
    <cellStyle name="好_2016年4月收支情况表 2 2 5 3 2" xfId="12676" xr:uid="{00000000-0005-0000-0000-00008E510000}"/>
    <cellStyle name="好_2016年4月收支情况表 2 2 5 4" xfId="5090" xr:uid="{00000000-0005-0000-0000-00008F510000}"/>
    <cellStyle name="好_2016年4月收支情况表 2 2 5 4 2" xfId="12677" xr:uid="{00000000-0005-0000-0000-000090510000}"/>
    <cellStyle name="好_2016年4月收支情况表 2 2 5 5" xfId="12674" xr:uid="{00000000-0005-0000-0000-000091510000}"/>
    <cellStyle name="好_2016年4月收支情况表 2 2 6" xfId="5091" xr:uid="{00000000-0005-0000-0000-000092510000}"/>
    <cellStyle name="好_2016年4月收支情况表 2 2 6 2" xfId="12678" xr:uid="{00000000-0005-0000-0000-000093510000}"/>
    <cellStyle name="好_2016年4月收支情况表 2 2 6 3" xfId="8765" xr:uid="{00000000-0005-0000-0000-000094510000}"/>
    <cellStyle name="好_2016年4月收支情况表 2 2 7" xfId="9504" xr:uid="{00000000-0005-0000-0000-000095510000}"/>
    <cellStyle name="好_2016年4月收支情况表 2 3" xfId="303" xr:uid="{00000000-0005-0000-0000-000096510000}"/>
    <cellStyle name="好_2016年4月收支情况表 2 3 2" xfId="5092" xr:uid="{00000000-0005-0000-0000-000097510000}"/>
    <cellStyle name="好_2016年4月收支情况表 2 3 2 2" xfId="5093" xr:uid="{00000000-0005-0000-0000-000098510000}"/>
    <cellStyle name="好_2016年4月收支情况表 2 3 2 2 2" xfId="5094" xr:uid="{00000000-0005-0000-0000-000099510000}"/>
    <cellStyle name="好_2016年4月收支情况表 2 3 2 2 2 2" xfId="12680" xr:uid="{00000000-0005-0000-0000-00009A510000}"/>
    <cellStyle name="好_2016年4月收支情况表 2 3 2 2 2 3" xfId="8766" xr:uid="{00000000-0005-0000-0000-00009B510000}"/>
    <cellStyle name="好_2016年4月收支情况表 2 3 2 2 3" xfId="5095" xr:uid="{00000000-0005-0000-0000-00009C510000}"/>
    <cellStyle name="好_2016年4月收支情况表 2 3 2 2 3 2" xfId="12681" xr:uid="{00000000-0005-0000-0000-00009D510000}"/>
    <cellStyle name="好_2016年4月收支情况表 2 3 2 3" xfId="5096" xr:uid="{00000000-0005-0000-0000-00009E510000}"/>
    <cellStyle name="好_2016年4月收支情况表 2 3 2 3 2" xfId="5097" xr:uid="{00000000-0005-0000-0000-00009F510000}"/>
    <cellStyle name="好_2016年4月收支情况表 2 3 2 3 2 2" xfId="12683" xr:uid="{00000000-0005-0000-0000-0000A0510000}"/>
    <cellStyle name="好_2016年4月收支情况表 2 3 2 3 2 3" xfId="8767" xr:uid="{00000000-0005-0000-0000-0000A1510000}"/>
    <cellStyle name="好_2016年4月收支情况表 2 3 2 3 3" xfId="5098" xr:uid="{00000000-0005-0000-0000-0000A2510000}"/>
    <cellStyle name="好_2016年4月收支情况表 2 3 2 3 3 2" xfId="12684" xr:uid="{00000000-0005-0000-0000-0000A3510000}"/>
    <cellStyle name="好_2016年4月收支情况表 2 3 2 3 4" xfId="5099" xr:uid="{00000000-0005-0000-0000-0000A4510000}"/>
    <cellStyle name="好_2016年4月收支情况表 2 3 2 3 4 2" xfId="12685" xr:uid="{00000000-0005-0000-0000-0000A5510000}"/>
    <cellStyle name="好_2016年4月收支情况表 2 3 2 3 5" xfId="12682" xr:uid="{00000000-0005-0000-0000-0000A6510000}"/>
    <cellStyle name="好_2016年4月收支情况表 2 3 2 4" xfId="5100" xr:uid="{00000000-0005-0000-0000-0000A7510000}"/>
    <cellStyle name="好_2016年4月收支情况表 2 3 2 4 2" xfId="12686" xr:uid="{00000000-0005-0000-0000-0000A8510000}"/>
    <cellStyle name="好_2016年4月收支情况表 2 3 2 4 3" xfId="8768" xr:uid="{00000000-0005-0000-0000-0000A9510000}"/>
    <cellStyle name="好_2016年4月收支情况表 2 3 2 5" xfId="5101" xr:uid="{00000000-0005-0000-0000-0000AA510000}"/>
    <cellStyle name="好_2016年4月收支情况表 2 3 2 5 2" xfId="12687" xr:uid="{00000000-0005-0000-0000-0000AB510000}"/>
    <cellStyle name="好_2016年4月收支情况表 2 3 2 6" xfId="12679" xr:uid="{00000000-0005-0000-0000-0000AC510000}"/>
    <cellStyle name="好_2016年4月收支情况表 2 3 3" xfId="5102" xr:uid="{00000000-0005-0000-0000-0000AD510000}"/>
    <cellStyle name="好_2016年4月收支情况表 2 3 3 2" xfId="5103" xr:uid="{00000000-0005-0000-0000-0000AE510000}"/>
    <cellStyle name="好_2016年4月收支情况表 2 3 3 2 2" xfId="5104" xr:uid="{00000000-0005-0000-0000-0000AF510000}"/>
    <cellStyle name="好_2016年4月收支情况表 2 3 3 2 2 2" xfId="12689" xr:uid="{00000000-0005-0000-0000-0000B0510000}"/>
    <cellStyle name="好_2016年4月收支情况表 2 3 3 2 2 3" xfId="8769" xr:uid="{00000000-0005-0000-0000-0000B1510000}"/>
    <cellStyle name="好_2016年4月收支情况表 2 3 3 2 3" xfId="5105" xr:uid="{00000000-0005-0000-0000-0000B2510000}"/>
    <cellStyle name="好_2016年4月收支情况表 2 3 3 2 3 2" xfId="12690" xr:uid="{00000000-0005-0000-0000-0000B3510000}"/>
    <cellStyle name="好_2016年4月收支情况表 2 3 3 3" xfId="5106" xr:uid="{00000000-0005-0000-0000-0000B4510000}"/>
    <cellStyle name="好_2016年4月收支情况表 2 3 3 3 2" xfId="12691" xr:uid="{00000000-0005-0000-0000-0000B5510000}"/>
    <cellStyle name="好_2016年4月收支情况表 2 3 3 3 3" xfId="8770" xr:uid="{00000000-0005-0000-0000-0000B6510000}"/>
    <cellStyle name="好_2016年4月收支情况表 2 3 3 4" xfId="5107" xr:uid="{00000000-0005-0000-0000-0000B7510000}"/>
    <cellStyle name="好_2016年4月收支情况表 2 3 3 4 2" xfId="12692" xr:uid="{00000000-0005-0000-0000-0000B8510000}"/>
    <cellStyle name="好_2016年4月收支情况表 2 3 3 5" xfId="12688" xr:uid="{00000000-0005-0000-0000-0000B9510000}"/>
    <cellStyle name="好_2016年4月收支情况表 2 3 4" xfId="5108" xr:uid="{00000000-0005-0000-0000-0000BA510000}"/>
    <cellStyle name="好_2016年4月收支情况表 2 3 4 2" xfId="5109" xr:uid="{00000000-0005-0000-0000-0000BB510000}"/>
    <cellStyle name="好_2016年4月收支情况表 2 3 4 2 2" xfId="12693" xr:uid="{00000000-0005-0000-0000-0000BC510000}"/>
    <cellStyle name="好_2016年4月收支情况表 2 3 4 2 3" xfId="8771" xr:uid="{00000000-0005-0000-0000-0000BD510000}"/>
    <cellStyle name="好_2016年4月收支情况表 2 3 4 3" xfId="5110" xr:uid="{00000000-0005-0000-0000-0000BE510000}"/>
    <cellStyle name="好_2016年4月收支情况表 2 3 4 3 2" xfId="12694" xr:uid="{00000000-0005-0000-0000-0000BF510000}"/>
    <cellStyle name="好_2016年4月收支情况表 2 3 5" xfId="5111" xr:uid="{00000000-0005-0000-0000-0000C0510000}"/>
    <cellStyle name="好_2016年4月收支情况表 2 3 5 2" xfId="5112" xr:uid="{00000000-0005-0000-0000-0000C1510000}"/>
    <cellStyle name="好_2016年4月收支情况表 2 3 5 2 2" xfId="12696" xr:uid="{00000000-0005-0000-0000-0000C2510000}"/>
    <cellStyle name="好_2016年4月收支情况表 2 3 5 2 3" xfId="8772" xr:uid="{00000000-0005-0000-0000-0000C3510000}"/>
    <cellStyle name="好_2016年4月收支情况表 2 3 5 3" xfId="5113" xr:uid="{00000000-0005-0000-0000-0000C4510000}"/>
    <cellStyle name="好_2016年4月收支情况表 2 3 5 3 2" xfId="12697" xr:uid="{00000000-0005-0000-0000-0000C5510000}"/>
    <cellStyle name="好_2016年4月收支情况表 2 3 5 4" xfId="5114" xr:uid="{00000000-0005-0000-0000-0000C6510000}"/>
    <cellStyle name="好_2016年4月收支情况表 2 3 5 4 2" xfId="12698" xr:uid="{00000000-0005-0000-0000-0000C7510000}"/>
    <cellStyle name="好_2016年4月收支情况表 2 3 5 5" xfId="12695" xr:uid="{00000000-0005-0000-0000-0000C8510000}"/>
    <cellStyle name="好_2016年4月收支情况表 2 3 6" xfId="5115" xr:uid="{00000000-0005-0000-0000-0000C9510000}"/>
    <cellStyle name="好_2016年4月收支情况表 2 3 6 2" xfId="12699" xr:uid="{00000000-0005-0000-0000-0000CA510000}"/>
    <cellStyle name="好_2016年4月收支情况表 2 3 6 3" xfId="8773" xr:uid="{00000000-0005-0000-0000-0000CB510000}"/>
    <cellStyle name="好_2016年4月收支情况表 2 3 7" xfId="9586" xr:uid="{00000000-0005-0000-0000-0000CC510000}"/>
    <cellStyle name="好_2016年4月收支情况表 2 3 8" xfId="27498" xr:uid="{00000000-0005-0000-0000-0000CD510000}"/>
    <cellStyle name="好_2016年4月收支情况表 2 4" xfId="5116" xr:uid="{00000000-0005-0000-0000-0000CE510000}"/>
    <cellStyle name="好_2016年4月收支情况表 2 4 2" xfId="5117" xr:uid="{00000000-0005-0000-0000-0000CF510000}"/>
    <cellStyle name="好_2016年4月收支情况表 2 4 2 2" xfId="5118" xr:uid="{00000000-0005-0000-0000-0000D0510000}"/>
    <cellStyle name="好_2016年4月收支情况表 2 4 2 2 2" xfId="5119" xr:uid="{00000000-0005-0000-0000-0000D1510000}"/>
    <cellStyle name="好_2016年4月收支情况表 2 4 2 2 2 2" xfId="12700" xr:uid="{00000000-0005-0000-0000-0000D2510000}"/>
    <cellStyle name="好_2016年4月收支情况表 2 4 2 2 2 3" xfId="8774" xr:uid="{00000000-0005-0000-0000-0000D3510000}"/>
    <cellStyle name="好_2016年4月收支情况表 2 4 2 2 3" xfId="5120" xr:uid="{00000000-0005-0000-0000-0000D4510000}"/>
    <cellStyle name="好_2016年4月收支情况表 2 4 2 2 3 2" xfId="12701" xr:uid="{00000000-0005-0000-0000-0000D5510000}"/>
    <cellStyle name="好_2016年4月收支情况表 2 4 2 3" xfId="5121" xr:uid="{00000000-0005-0000-0000-0000D6510000}"/>
    <cellStyle name="好_2016年4月收支情况表 2 4 2 3 2" xfId="12702" xr:uid="{00000000-0005-0000-0000-0000D7510000}"/>
    <cellStyle name="好_2016年4月收支情况表 2 4 2 3 3" xfId="8775" xr:uid="{00000000-0005-0000-0000-0000D8510000}"/>
    <cellStyle name="好_2016年4月收支情况表 2 4 2 4" xfId="5122" xr:uid="{00000000-0005-0000-0000-0000D9510000}"/>
    <cellStyle name="好_2016年4月收支情况表 2 4 2 4 2" xfId="12703" xr:uid="{00000000-0005-0000-0000-0000DA510000}"/>
    <cellStyle name="好_2016年4月收支情况表 2 4 3" xfId="5123" xr:uid="{00000000-0005-0000-0000-0000DB510000}"/>
    <cellStyle name="好_2016年4月收支情况表 2 4 3 2" xfId="5124" xr:uid="{00000000-0005-0000-0000-0000DC510000}"/>
    <cellStyle name="好_2016年4月收支情况表 2 4 3 2 2" xfId="12704" xr:uid="{00000000-0005-0000-0000-0000DD510000}"/>
    <cellStyle name="好_2016年4月收支情况表 2 4 3 2 3" xfId="8776" xr:uid="{00000000-0005-0000-0000-0000DE510000}"/>
    <cellStyle name="好_2016年4月收支情况表 2 4 3 3" xfId="5125" xr:uid="{00000000-0005-0000-0000-0000DF510000}"/>
    <cellStyle name="好_2016年4月收支情况表 2 4 3 3 2" xfId="12705" xr:uid="{00000000-0005-0000-0000-0000E0510000}"/>
    <cellStyle name="好_2016年4月收支情况表 2 4 4" xfId="5126" xr:uid="{00000000-0005-0000-0000-0000E1510000}"/>
    <cellStyle name="好_2016年4月收支情况表 2 4 4 2" xfId="5127" xr:uid="{00000000-0005-0000-0000-0000E2510000}"/>
    <cellStyle name="好_2016年4月收支情况表 2 4 4 2 2" xfId="12706" xr:uid="{00000000-0005-0000-0000-0000E3510000}"/>
    <cellStyle name="好_2016年4月收支情况表 2 4 4 2 3" xfId="8777" xr:uid="{00000000-0005-0000-0000-0000E4510000}"/>
    <cellStyle name="好_2016年4月收支情况表 2 4 4 3" xfId="5128" xr:uid="{00000000-0005-0000-0000-0000E5510000}"/>
    <cellStyle name="好_2016年4月收支情况表 2 4 4 3 2" xfId="12707" xr:uid="{00000000-0005-0000-0000-0000E6510000}"/>
    <cellStyle name="好_2016年4月收支情况表 2 4 5" xfId="5129" xr:uid="{00000000-0005-0000-0000-0000E7510000}"/>
    <cellStyle name="好_2016年4月收支情况表 2 4 5 2" xfId="12708" xr:uid="{00000000-0005-0000-0000-0000E8510000}"/>
    <cellStyle name="好_2016年4月收支情况表 2 4 5 3" xfId="8778" xr:uid="{00000000-0005-0000-0000-0000E9510000}"/>
    <cellStyle name="好_2016年4月收支情况表 2 5" xfId="5130" xr:uid="{00000000-0005-0000-0000-0000EA510000}"/>
    <cellStyle name="好_2016年4月收支情况表 2 5 2" xfId="5131" xr:uid="{00000000-0005-0000-0000-0000EB510000}"/>
    <cellStyle name="好_2016年4月收支情况表 2 5 2 2" xfId="5132" xr:uid="{00000000-0005-0000-0000-0000EC510000}"/>
    <cellStyle name="好_2016年4月收支情况表 2 5 2 2 2" xfId="12710" xr:uid="{00000000-0005-0000-0000-0000ED510000}"/>
    <cellStyle name="好_2016年4月收支情况表 2 5 2 2 3" xfId="8779" xr:uid="{00000000-0005-0000-0000-0000EE510000}"/>
    <cellStyle name="好_2016年4月收支情况表 2 5 2 3" xfId="5133" xr:uid="{00000000-0005-0000-0000-0000EF510000}"/>
    <cellStyle name="好_2016年4月收支情况表 2 5 2 3 2" xfId="12711" xr:uid="{00000000-0005-0000-0000-0000F0510000}"/>
    <cellStyle name="好_2016年4月收支情况表 2 5 3" xfId="5134" xr:uid="{00000000-0005-0000-0000-0000F1510000}"/>
    <cellStyle name="好_2016年4月收支情况表 2 5 3 2" xfId="5135" xr:uid="{00000000-0005-0000-0000-0000F2510000}"/>
    <cellStyle name="好_2016年4月收支情况表 2 5 3 2 2" xfId="12713" xr:uid="{00000000-0005-0000-0000-0000F3510000}"/>
    <cellStyle name="好_2016年4月收支情况表 2 5 3 2 3" xfId="8780" xr:uid="{00000000-0005-0000-0000-0000F4510000}"/>
    <cellStyle name="好_2016年4月收支情况表 2 5 3 3" xfId="5136" xr:uid="{00000000-0005-0000-0000-0000F5510000}"/>
    <cellStyle name="好_2016年4月收支情况表 2 5 3 3 2" xfId="12714" xr:uid="{00000000-0005-0000-0000-0000F6510000}"/>
    <cellStyle name="好_2016年4月收支情况表 2 5 3 4" xfId="5137" xr:uid="{00000000-0005-0000-0000-0000F7510000}"/>
    <cellStyle name="好_2016年4月收支情况表 2 5 3 4 2" xfId="12715" xr:uid="{00000000-0005-0000-0000-0000F8510000}"/>
    <cellStyle name="好_2016年4月收支情况表 2 5 3 5" xfId="12712" xr:uid="{00000000-0005-0000-0000-0000F9510000}"/>
    <cellStyle name="好_2016年4月收支情况表 2 5 4" xfId="5138" xr:uid="{00000000-0005-0000-0000-0000FA510000}"/>
    <cellStyle name="好_2016年4月收支情况表 2 5 4 2" xfId="12716" xr:uid="{00000000-0005-0000-0000-0000FB510000}"/>
    <cellStyle name="好_2016年4月收支情况表 2 5 4 3" xfId="8781" xr:uid="{00000000-0005-0000-0000-0000FC510000}"/>
    <cellStyle name="好_2016年4月收支情况表 2 5 5" xfId="5139" xr:uid="{00000000-0005-0000-0000-0000FD510000}"/>
    <cellStyle name="好_2016年4月收支情况表 2 5 5 2" xfId="12717" xr:uid="{00000000-0005-0000-0000-0000FE510000}"/>
    <cellStyle name="好_2016年4月收支情况表 2 5 6" xfId="12709" xr:uid="{00000000-0005-0000-0000-0000FF510000}"/>
    <cellStyle name="好_2016年4月收支情况表 2 6" xfId="5140" xr:uid="{00000000-0005-0000-0000-000000520000}"/>
    <cellStyle name="好_2016年4月收支情况表 2 6 2" xfId="5141" xr:uid="{00000000-0005-0000-0000-000001520000}"/>
    <cellStyle name="好_2016年4月收支情况表 2 6 2 2" xfId="12719" xr:uid="{00000000-0005-0000-0000-000002520000}"/>
    <cellStyle name="好_2016年4月收支情况表 2 6 2 3" xfId="8782" xr:uid="{00000000-0005-0000-0000-000003520000}"/>
    <cellStyle name="好_2016年4月收支情况表 2 6 3" xfId="5142" xr:uid="{00000000-0005-0000-0000-000004520000}"/>
    <cellStyle name="好_2016年4月收支情况表 2 6 3 2" xfId="12720" xr:uid="{00000000-0005-0000-0000-000005520000}"/>
    <cellStyle name="好_2016年4月收支情况表 2 6 4" xfId="5143" xr:uid="{00000000-0005-0000-0000-000006520000}"/>
    <cellStyle name="好_2016年4月收支情况表 2 6 4 2" xfId="12721" xr:uid="{00000000-0005-0000-0000-000007520000}"/>
    <cellStyle name="好_2016年4月收支情况表 2 6 5" xfId="12718" xr:uid="{00000000-0005-0000-0000-000008520000}"/>
    <cellStyle name="好_2016年4月收支情况表 2 7" xfId="5144" xr:uid="{00000000-0005-0000-0000-000009520000}"/>
    <cellStyle name="好_2016年4月收支情况表 2 7 2" xfId="12722" xr:uid="{00000000-0005-0000-0000-00000A520000}"/>
    <cellStyle name="好_2016年4月收支情况表 2 7 3" xfId="8783" xr:uid="{00000000-0005-0000-0000-00000B520000}"/>
    <cellStyle name="好_2016年4月收支情况表 2 8" xfId="9503" xr:uid="{00000000-0005-0000-0000-00000C520000}"/>
    <cellStyle name="好_2016年4月收支情况表 3" xfId="190" xr:uid="{00000000-0005-0000-0000-00000D520000}"/>
    <cellStyle name="好_2016年4月收支情况表 3 2" xfId="301" xr:uid="{00000000-0005-0000-0000-00000E520000}"/>
    <cellStyle name="好_2016年4月收支情况表 3 2 2" xfId="5145" xr:uid="{00000000-0005-0000-0000-00000F520000}"/>
    <cellStyle name="好_2016年4月收支情况表 3 2 2 2" xfId="5146" xr:uid="{00000000-0005-0000-0000-000010520000}"/>
    <cellStyle name="好_2016年4月收支情况表 3 2 2 2 2" xfId="5147" xr:uid="{00000000-0005-0000-0000-000011520000}"/>
    <cellStyle name="好_2016年4月收支情况表 3 2 2 2 2 2" xfId="12724" xr:uid="{00000000-0005-0000-0000-000012520000}"/>
    <cellStyle name="好_2016年4月收支情况表 3 2 2 2 2 3" xfId="8784" xr:uid="{00000000-0005-0000-0000-000013520000}"/>
    <cellStyle name="好_2016年4月收支情况表 3 2 2 2 3" xfId="5148" xr:uid="{00000000-0005-0000-0000-000014520000}"/>
    <cellStyle name="好_2016年4月收支情况表 3 2 2 2 3 2" xfId="12725" xr:uid="{00000000-0005-0000-0000-000015520000}"/>
    <cellStyle name="好_2016年4月收支情况表 3 2 2 3" xfId="5149" xr:uid="{00000000-0005-0000-0000-000016520000}"/>
    <cellStyle name="好_2016年4月收支情况表 3 2 2 3 2" xfId="5150" xr:uid="{00000000-0005-0000-0000-000017520000}"/>
    <cellStyle name="好_2016年4月收支情况表 3 2 2 3 2 2" xfId="12727" xr:uid="{00000000-0005-0000-0000-000018520000}"/>
    <cellStyle name="好_2016年4月收支情况表 3 2 2 3 2 3" xfId="8785" xr:uid="{00000000-0005-0000-0000-000019520000}"/>
    <cellStyle name="好_2016年4月收支情况表 3 2 2 3 3" xfId="5151" xr:uid="{00000000-0005-0000-0000-00001A520000}"/>
    <cellStyle name="好_2016年4月收支情况表 3 2 2 3 3 2" xfId="12728" xr:uid="{00000000-0005-0000-0000-00001B520000}"/>
    <cellStyle name="好_2016年4月收支情况表 3 2 2 3 4" xfId="5152" xr:uid="{00000000-0005-0000-0000-00001C520000}"/>
    <cellStyle name="好_2016年4月收支情况表 3 2 2 3 4 2" xfId="12729" xr:uid="{00000000-0005-0000-0000-00001D520000}"/>
    <cellStyle name="好_2016年4月收支情况表 3 2 2 3 5" xfId="12726" xr:uid="{00000000-0005-0000-0000-00001E520000}"/>
    <cellStyle name="好_2016年4月收支情况表 3 2 2 4" xfId="5153" xr:uid="{00000000-0005-0000-0000-00001F520000}"/>
    <cellStyle name="好_2016年4月收支情况表 3 2 2 4 2" xfId="12730" xr:uid="{00000000-0005-0000-0000-000020520000}"/>
    <cellStyle name="好_2016年4月收支情况表 3 2 2 4 3" xfId="8786" xr:uid="{00000000-0005-0000-0000-000021520000}"/>
    <cellStyle name="好_2016年4月收支情况表 3 2 2 5" xfId="5154" xr:uid="{00000000-0005-0000-0000-000022520000}"/>
    <cellStyle name="好_2016年4月收支情况表 3 2 2 5 2" xfId="12731" xr:uid="{00000000-0005-0000-0000-000023520000}"/>
    <cellStyle name="好_2016年4月收支情况表 3 2 2 6" xfId="12723" xr:uid="{00000000-0005-0000-0000-000024520000}"/>
    <cellStyle name="好_2016年4月收支情况表 3 2 3" xfId="5155" xr:uid="{00000000-0005-0000-0000-000025520000}"/>
    <cellStyle name="好_2016年4月收支情况表 3 2 3 2" xfId="5156" xr:uid="{00000000-0005-0000-0000-000026520000}"/>
    <cellStyle name="好_2016年4月收支情况表 3 2 3 2 2" xfId="5157" xr:uid="{00000000-0005-0000-0000-000027520000}"/>
    <cellStyle name="好_2016年4月收支情况表 3 2 3 2 2 2" xfId="12733" xr:uid="{00000000-0005-0000-0000-000028520000}"/>
    <cellStyle name="好_2016年4月收支情况表 3 2 3 2 2 3" xfId="8787" xr:uid="{00000000-0005-0000-0000-000029520000}"/>
    <cellStyle name="好_2016年4月收支情况表 3 2 3 2 3" xfId="5158" xr:uid="{00000000-0005-0000-0000-00002A520000}"/>
    <cellStyle name="好_2016年4月收支情况表 3 2 3 2 3 2" xfId="12734" xr:uid="{00000000-0005-0000-0000-00002B520000}"/>
    <cellStyle name="好_2016年4月收支情况表 3 2 3 3" xfId="5159" xr:uid="{00000000-0005-0000-0000-00002C520000}"/>
    <cellStyle name="好_2016年4月收支情况表 3 2 3 3 2" xfId="12735" xr:uid="{00000000-0005-0000-0000-00002D520000}"/>
    <cellStyle name="好_2016年4月收支情况表 3 2 3 3 3" xfId="8788" xr:uid="{00000000-0005-0000-0000-00002E520000}"/>
    <cellStyle name="好_2016年4月收支情况表 3 2 3 4" xfId="5160" xr:uid="{00000000-0005-0000-0000-00002F520000}"/>
    <cellStyle name="好_2016年4月收支情况表 3 2 3 4 2" xfId="12736" xr:uid="{00000000-0005-0000-0000-000030520000}"/>
    <cellStyle name="好_2016年4月收支情况表 3 2 3 5" xfId="12732" xr:uid="{00000000-0005-0000-0000-000031520000}"/>
    <cellStyle name="好_2016年4月收支情况表 3 2 4" xfId="5161" xr:uid="{00000000-0005-0000-0000-000032520000}"/>
    <cellStyle name="好_2016年4月收支情况表 3 2 4 2" xfId="5162" xr:uid="{00000000-0005-0000-0000-000033520000}"/>
    <cellStyle name="好_2016年4月收支情况表 3 2 4 2 2" xfId="12737" xr:uid="{00000000-0005-0000-0000-000034520000}"/>
    <cellStyle name="好_2016年4月收支情况表 3 2 4 2 3" xfId="8789" xr:uid="{00000000-0005-0000-0000-000035520000}"/>
    <cellStyle name="好_2016年4月收支情况表 3 2 4 3" xfId="5163" xr:uid="{00000000-0005-0000-0000-000036520000}"/>
    <cellStyle name="好_2016年4月收支情况表 3 2 4 3 2" xfId="12738" xr:uid="{00000000-0005-0000-0000-000037520000}"/>
    <cellStyle name="好_2016年4月收支情况表 3 2 5" xfId="5164" xr:uid="{00000000-0005-0000-0000-000038520000}"/>
    <cellStyle name="好_2016年4月收支情况表 3 2 5 2" xfId="5165" xr:uid="{00000000-0005-0000-0000-000039520000}"/>
    <cellStyle name="好_2016年4月收支情况表 3 2 5 2 2" xfId="12740" xr:uid="{00000000-0005-0000-0000-00003A520000}"/>
    <cellStyle name="好_2016年4月收支情况表 3 2 5 2 3" xfId="8790" xr:uid="{00000000-0005-0000-0000-00003B520000}"/>
    <cellStyle name="好_2016年4月收支情况表 3 2 5 3" xfId="5166" xr:uid="{00000000-0005-0000-0000-00003C520000}"/>
    <cellStyle name="好_2016年4月收支情况表 3 2 5 3 2" xfId="12741" xr:uid="{00000000-0005-0000-0000-00003D520000}"/>
    <cellStyle name="好_2016年4月收支情况表 3 2 5 4" xfId="5167" xr:uid="{00000000-0005-0000-0000-00003E520000}"/>
    <cellStyle name="好_2016年4月收支情况表 3 2 5 4 2" xfId="12742" xr:uid="{00000000-0005-0000-0000-00003F520000}"/>
    <cellStyle name="好_2016年4月收支情况表 3 2 5 5" xfId="12739" xr:uid="{00000000-0005-0000-0000-000040520000}"/>
    <cellStyle name="好_2016年4月收支情况表 3 2 6" xfId="5168" xr:uid="{00000000-0005-0000-0000-000041520000}"/>
    <cellStyle name="好_2016年4月收支情况表 3 2 6 2" xfId="12743" xr:uid="{00000000-0005-0000-0000-000042520000}"/>
    <cellStyle name="好_2016年4月收支情况表 3 2 6 3" xfId="8791" xr:uid="{00000000-0005-0000-0000-000043520000}"/>
    <cellStyle name="好_2016年4月收支情况表 3 2 7" xfId="9584" xr:uid="{00000000-0005-0000-0000-000044520000}"/>
    <cellStyle name="好_2016年4月收支情况表 3 3" xfId="5169" xr:uid="{00000000-0005-0000-0000-000045520000}"/>
    <cellStyle name="好_2016年4月收支情况表 3 3 2" xfId="5170" xr:uid="{00000000-0005-0000-0000-000046520000}"/>
    <cellStyle name="好_2016年4月收支情况表 3 3 2 2" xfId="5171" xr:uid="{00000000-0005-0000-0000-000047520000}"/>
    <cellStyle name="好_2016年4月收支情况表 3 3 2 2 2" xfId="5172" xr:uid="{00000000-0005-0000-0000-000048520000}"/>
    <cellStyle name="好_2016年4月收支情况表 3 3 2 2 2 2" xfId="12744" xr:uid="{00000000-0005-0000-0000-000049520000}"/>
    <cellStyle name="好_2016年4月收支情况表 3 3 2 2 2 3" xfId="8792" xr:uid="{00000000-0005-0000-0000-00004A520000}"/>
    <cellStyle name="好_2016年4月收支情况表 3 3 2 2 3" xfId="5173" xr:uid="{00000000-0005-0000-0000-00004B520000}"/>
    <cellStyle name="好_2016年4月收支情况表 3 3 2 2 3 2" xfId="12745" xr:uid="{00000000-0005-0000-0000-00004C520000}"/>
    <cellStyle name="好_2016年4月收支情况表 3 3 2 3" xfId="5174" xr:uid="{00000000-0005-0000-0000-00004D520000}"/>
    <cellStyle name="好_2016年4月收支情况表 3 3 2 3 2" xfId="12746" xr:uid="{00000000-0005-0000-0000-00004E520000}"/>
    <cellStyle name="好_2016年4月收支情况表 3 3 2 3 3" xfId="8793" xr:uid="{00000000-0005-0000-0000-00004F520000}"/>
    <cellStyle name="好_2016年4月收支情况表 3 3 2 4" xfId="5175" xr:uid="{00000000-0005-0000-0000-000050520000}"/>
    <cellStyle name="好_2016年4月收支情况表 3 3 2 4 2" xfId="12747" xr:uid="{00000000-0005-0000-0000-000051520000}"/>
    <cellStyle name="好_2016年4月收支情况表 3 3 3" xfId="5176" xr:uid="{00000000-0005-0000-0000-000052520000}"/>
    <cellStyle name="好_2016年4月收支情况表 3 3 3 2" xfId="5177" xr:uid="{00000000-0005-0000-0000-000053520000}"/>
    <cellStyle name="好_2016年4月收支情况表 3 3 3 2 2" xfId="12748" xr:uid="{00000000-0005-0000-0000-000054520000}"/>
    <cellStyle name="好_2016年4月收支情况表 3 3 3 2 3" xfId="8794" xr:uid="{00000000-0005-0000-0000-000055520000}"/>
    <cellStyle name="好_2016年4月收支情况表 3 3 3 3" xfId="5178" xr:uid="{00000000-0005-0000-0000-000056520000}"/>
    <cellStyle name="好_2016年4月收支情况表 3 3 3 3 2" xfId="12749" xr:uid="{00000000-0005-0000-0000-000057520000}"/>
    <cellStyle name="好_2016年4月收支情况表 3 3 4" xfId="5179" xr:uid="{00000000-0005-0000-0000-000058520000}"/>
    <cellStyle name="好_2016年4月收支情况表 3 3 4 2" xfId="5180" xr:uid="{00000000-0005-0000-0000-000059520000}"/>
    <cellStyle name="好_2016年4月收支情况表 3 3 4 2 2" xfId="12750" xr:uid="{00000000-0005-0000-0000-00005A520000}"/>
    <cellStyle name="好_2016年4月收支情况表 3 3 4 2 3" xfId="8795" xr:uid="{00000000-0005-0000-0000-00005B520000}"/>
    <cellStyle name="好_2016年4月收支情况表 3 3 4 3" xfId="5181" xr:uid="{00000000-0005-0000-0000-00005C520000}"/>
    <cellStyle name="好_2016年4月收支情况表 3 3 4 3 2" xfId="12751" xr:uid="{00000000-0005-0000-0000-00005D520000}"/>
    <cellStyle name="好_2016年4月收支情况表 3 3 5" xfId="5182" xr:uid="{00000000-0005-0000-0000-00005E520000}"/>
    <cellStyle name="好_2016年4月收支情况表 3 3 5 2" xfId="12752" xr:uid="{00000000-0005-0000-0000-00005F520000}"/>
    <cellStyle name="好_2016年4月收支情况表 3 3 5 3" xfId="8796" xr:uid="{00000000-0005-0000-0000-000060520000}"/>
    <cellStyle name="好_2016年4月收支情况表 3 4" xfId="5183" xr:uid="{00000000-0005-0000-0000-000061520000}"/>
    <cellStyle name="好_2016年4月收支情况表 3 4 2" xfId="5184" xr:uid="{00000000-0005-0000-0000-000062520000}"/>
    <cellStyle name="好_2016年4月收支情况表 3 4 2 2" xfId="5185" xr:uid="{00000000-0005-0000-0000-000063520000}"/>
    <cellStyle name="好_2016年4月收支情况表 3 4 2 2 2" xfId="12754" xr:uid="{00000000-0005-0000-0000-000064520000}"/>
    <cellStyle name="好_2016年4月收支情况表 3 4 2 2 3" xfId="8797" xr:uid="{00000000-0005-0000-0000-000065520000}"/>
    <cellStyle name="好_2016年4月收支情况表 3 4 2 3" xfId="5186" xr:uid="{00000000-0005-0000-0000-000066520000}"/>
    <cellStyle name="好_2016年4月收支情况表 3 4 2 3 2" xfId="12755" xr:uid="{00000000-0005-0000-0000-000067520000}"/>
    <cellStyle name="好_2016年4月收支情况表 3 4 3" xfId="5187" xr:uid="{00000000-0005-0000-0000-000068520000}"/>
    <cellStyle name="好_2016年4月收支情况表 3 4 3 2" xfId="5188" xr:uid="{00000000-0005-0000-0000-000069520000}"/>
    <cellStyle name="好_2016年4月收支情况表 3 4 3 2 2" xfId="12757" xr:uid="{00000000-0005-0000-0000-00006A520000}"/>
    <cellStyle name="好_2016年4月收支情况表 3 4 3 2 3" xfId="8798" xr:uid="{00000000-0005-0000-0000-00006B520000}"/>
    <cellStyle name="好_2016年4月收支情况表 3 4 3 3" xfId="5189" xr:uid="{00000000-0005-0000-0000-00006C520000}"/>
    <cellStyle name="好_2016年4月收支情况表 3 4 3 3 2" xfId="12758" xr:uid="{00000000-0005-0000-0000-00006D520000}"/>
    <cellStyle name="好_2016年4月收支情况表 3 4 3 4" xfId="5190" xr:uid="{00000000-0005-0000-0000-00006E520000}"/>
    <cellStyle name="好_2016年4月收支情况表 3 4 3 4 2" xfId="12759" xr:uid="{00000000-0005-0000-0000-00006F520000}"/>
    <cellStyle name="好_2016年4月收支情况表 3 4 3 5" xfId="12756" xr:uid="{00000000-0005-0000-0000-000070520000}"/>
    <cellStyle name="好_2016年4月收支情况表 3 4 4" xfId="5191" xr:uid="{00000000-0005-0000-0000-000071520000}"/>
    <cellStyle name="好_2016年4月收支情况表 3 4 4 2" xfId="12760" xr:uid="{00000000-0005-0000-0000-000072520000}"/>
    <cellStyle name="好_2016年4月收支情况表 3 4 4 3" xfId="8799" xr:uid="{00000000-0005-0000-0000-000073520000}"/>
    <cellStyle name="好_2016年4月收支情况表 3 4 5" xfId="5192" xr:uid="{00000000-0005-0000-0000-000074520000}"/>
    <cellStyle name="好_2016年4月收支情况表 3 4 5 2" xfId="12761" xr:uid="{00000000-0005-0000-0000-000075520000}"/>
    <cellStyle name="好_2016年4月收支情况表 3 4 6" xfId="12753" xr:uid="{00000000-0005-0000-0000-000076520000}"/>
    <cellStyle name="好_2016年4月收支情况表 3 5" xfId="5193" xr:uid="{00000000-0005-0000-0000-000077520000}"/>
    <cellStyle name="好_2016年4月收支情况表 3 5 2" xfId="5194" xr:uid="{00000000-0005-0000-0000-000078520000}"/>
    <cellStyle name="好_2016年4月收支情况表 3 5 2 2" xfId="12763" xr:uid="{00000000-0005-0000-0000-000079520000}"/>
    <cellStyle name="好_2016年4月收支情况表 3 5 2 3" xfId="8800" xr:uid="{00000000-0005-0000-0000-00007A520000}"/>
    <cellStyle name="好_2016年4月收支情况表 3 5 3" xfId="5195" xr:uid="{00000000-0005-0000-0000-00007B520000}"/>
    <cellStyle name="好_2016年4月收支情况表 3 5 3 2" xfId="12764" xr:uid="{00000000-0005-0000-0000-00007C520000}"/>
    <cellStyle name="好_2016年4月收支情况表 3 5 4" xfId="5196" xr:uid="{00000000-0005-0000-0000-00007D520000}"/>
    <cellStyle name="好_2016年4月收支情况表 3 5 4 2" xfId="12765" xr:uid="{00000000-0005-0000-0000-00007E520000}"/>
    <cellStyle name="好_2016年4月收支情况表 3 5 5" xfId="12762" xr:uid="{00000000-0005-0000-0000-00007F520000}"/>
    <cellStyle name="好_2016年4月收支情况表 3 6" xfId="5197" xr:uid="{00000000-0005-0000-0000-000080520000}"/>
    <cellStyle name="好_2016年4月收支情况表 3 6 2" xfId="12766" xr:uid="{00000000-0005-0000-0000-000081520000}"/>
    <cellStyle name="好_2016年4月收支情况表 3 6 3" xfId="8801" xr:uid="{00000000-0005-0000-0000-000082520000}"/>
    <cellStyle name="好_2016年4月收支情况表 3 7" xfId="9505" xr:uid="{00000000-0005-0000-0000-000083520000}"/>
    <cellStyle name="好_2016年4月收支情况表 4" xfId="304" xr:uid="{00000000-0005-0000-0000-000084520000}"/>
    <cellStyle name="好_2016年4月收支情况表 4 2" xfId="5198" xr:uid="{00000000-0005-0000-0000-000085520000}"/>
    <cellStyle name="好_2016年4月收支情况表 4 2 2" xfId="5199" xr:uid="{00000000-0005-0000-0000-000086520000}"/>
    <cellStyle name="好_2016年4月收支情况表 4 2 2 2" xfId="5200" xr:uid="{00000000-0005-0000-0000-000087520000}"/>
    <cellStyle name="好_2016年4月收支情况表 4 2 2 2 2" xfId="12768" xr:uid="{00000000-0005-0000-0000-000088520000}"/>
    <cellStyle name="好_2016年4月收支情况表 4 2 2 2 3" xfId="8802" xr:uid="{00000000-0005-0000-0000-000089520000}"/>
    <cellStyle name="好_2016年4月收支情况表 4 2 2 3" xfId="5201" xr:uid="{00000000-0005-0000-0000-00008A520000}"/>
    <cellStyle name="好_2016年4月收支情况表 4 2 2 3 2" xfId="12769" xr:uid="{00000000-0005-0000-0000-00008B520000}"/>
    <cellStyle name="好_2016年4月收支情况表 4 2 3" xfId="5202" xr:uid="{00000000-0005-0000-0000-00008C520000}"/>
    <cellStyle name="好_2016年4月收支情况表 4 2 3 2" xfId="5203" xr:uid="{00000000-0005-0000-0000-00008D520000}"/>
    <cellStyle name="好_2016年4月收支情况表 4 2 3 2 2" xfId="12771" xr:uid="{00000000-0005-0000-0000-00008E520000}"/>
    <cellStyle name="好_2016年4月收支情况表 4 2 3 2 3" xfId="8803" xr:uid="{00000000-0005-0000-0000-00008F520000}"/>
    <cellStyle name="好_2016年4月收支情况表 4 2 3 3" xfId="5204" xr:uid="{00000000-0005-0000-0000-000090520000}"/>
    <cellStyle name="好_2016年4月收支情况表 4 2 3 3 2" xfId="12772" xr:uid="{00000000-0005-0000-0000-000091520000}"/>
    <cellStyle name="好_2016年4月收支情况表 4 2 3 4" xfId="5205" xr:uid="{00000000-0005-0000-0000-000092520000}"/>
    <cellStyle name="好_2016年4月收支情况表 4 2 3 4 2" xfId="12773" xr:uid="{00000000-0005-0000-0000-000093520000}"/>
    <cellStyle name="好_2016年4月收支情况表 4 2 3 5" xfId="12770" xr:uid="{00000000-0005-0000-0000-000094520000}"/>
    <cellStyle name="好_2016年4月收支情况表 4 2 4" xfId="5206" xr:uid="{00000000-0005-0000-0000-000095520000}"/>
    <cellStyle name="好_2016年4月收支情况表 4 2 4 2" xfId="12774" xr:uid="{00000000-0005-0000-0000-000096520000}"/>
    <cellStyle name="好_2016年4月收支情况表 4 2 4 3" xfId="8804" xr:uid="{00000000-0005-0000-0000-000097520000}"/>
    <cellStyle name="好_2016年4月收支情况表 4 2 5" xfId="5207" xr:uid="{00000000-0005-0000-0000-000098520000}"/>
    <cellStyle name="好_2016年4月收支情况表 4 2 5 2" xfId="12775" xr:uid="{00000000-0005-0000-0000-000099520000}"/>
    <cellStyle name="好_2016年4月收支情况表 4 2 6" xfId="12767" xr:uid="{00000000-0005-0000-0000-00009A520000}"/>
    <cellStyle name="好_2016年4月收支情况表 4 3" xfId="5208" xr:uid="{00000000-0005-0000-0000-00009B520000}"/>
    <cellStyle name="好_2016年4月收支情况表 4 3 2" xfId="5209" xr:uid="{00000000-0005-0000-0000-00009C520000}"/>
    <cellStyle name="好_2016年4月收支情况表 4 3 2 2" xfId="5210" xr:uid="{00000000-0005-0000-0000-00009D520000}"/>
    <cellStyle name="好_2016年4月收支情况表 4 3 2 2 2" xfId="12777" xr:uid="{00000000-0005-0000-0000-00009E520000}"/>
    <cellStyle name="好_2016年4月收支情况表 4 3 2 2 3" xfId="8805" xr:uid="{00000000-0005-0000-0000-00009F520000}"/>
    <cellStyle name="好_2016年4月收支情况表 4 3 2 3" xfId="5211" xr:uid="{00000000-0005-0000-0000-0000A0520000}"/>
    <cellStyle name="好_2016年4月收支情况表 4 3 2 3 2" xfId="12778" xr:uid="{00000000-0005-0000-0000-0000A1520000}"/>
    <cellStyle name="好_2016年4月收支情况表 4 3 3" xfId="5212" xr:uid="{00000000-0005-0000-0000-0000A2520000}"/>
    <cellStyle name="好_2016年4月收支情况表 4 3 3 2" xfId="12779" xr:uid="{00000000-0005-0000-0000-0000A3520000}"/>
    <cellStyle name="好_2016年4月收支情况表 4 3 3 3" xfId="8806" xr:uid="{00000000-0005-0000-0000-0000A4520000}"/>
    <cellStyle name="好_2016年4月收支情况表 4 3 4" xfId="5213" xr:uid="{00000000-0005-0000-0000-0000A5520000}"/>
    <cellStyle name="好_2016年4月收支情况表 4 3 4 2" xfId="12780" xr:uid="{00000000-0005-0000-0000-0000A6520000}"/>
    <cellStyle name="好_2016年4月收支情况表 4 3 5" xfId="12776" xr:uid="{00000000-0005-0000-0000-0000A7520000}"/>
    <cellStyle name="好_2016年4月收支情况表 4 4" xfId="5214" xr:uid="{00000000-0005-0000-0000-0000A8520000}"/>
    <cellStyle name="好_2016年4月收支情况表 4 4 2" xfId="5215" xr:uid="{00000000-0005-0000-0000-0000A9520000}"/>
    <cellStyle name="好_2016年4月收支情况表 4 4 2 2" xfId="12781" xr:uid="{00000000-0005-0000-0000-0000AA520000}"/>
    <cellStyle name="好_2016年4月收支情况表 4 4 2 3" xfId="8807" xr:uid="{00000000-0005-0000-0000-0000AB520000}"/>
    <cellStyle name="好_2016年4月收支情况表 4 4 3" xfId="5216" xr:uid="{00000000-0005-0000-0000-0000AC520000}"/>
    <cellStyle name="好_2016年4月收支情况表 4 4 3 2" xfId="12782" xr:uid="{00000000-0005-0000-0000-0000AD520000}"/>
    <cellStyle name="好_2016年4月收支情况表 4 5" xfId="5217" xr:uid="{00000000-0005-0000-0000-0000AE520000}"/>
    <cellStyle name="好_2016年4月收支情况表 4 5 2" xfId="5218" xr:uid="{00000000-0005-0000-0000-0000AF520000}"/>
    <cellStyle name="好_2016年4月收支情况表 4 5 2 2" xfId="12784" xr:uid="{00000000-0005-0000-0000-0000B0520000}"/>
    <cellStyle name="好_2016年4月收支情况表 4 5 2 3" xfId="8808" xr:uid="{00000000-0005-0000-0000-0000B1520000}"/>
    <cellStyle name="好_2016年4月收支情况表 4 5 3" xfId="5219" xr:uid="{00000000-0005-0000-0000-0000B2520000}"/>
    <cellStyle name="好_2016年4月收支情况表 4 5 3 2" xfId="12785" xr:uid="{00000000-0005-0000-0000-0000B3520000}"/>
    <cellStyle name="好_2016年4月收支情况表 4 5 4" xfId="5220" xr:uid="{00000000-0005-0000-0000-0000B4520000}"/>
    <cellStyle name="好_2016年4月收支情况表 4 5 4 2" xfId="12786" xr:uid="{00000000-0005-0000-0000-0000B5520000}"/>
    <cellStyle name="好_2016年4月收支情况表 4 5 5" xfId="12783" xr:uid="{00000000-0005-0000-0000-0000B6520000}"/>
    <cellStyle name="好_2016年4月收支情况表 4 6" xfId="5221" xr:uid="{00000000-0005-0000-0000-0000B7520000}"/>
    <cellStyle name="好_2016年4月收支情况表 4 6 2" xfId="12787" xr:uid="{00000000-0005-0000-0000-0000B8520000}"/>
    <cellStyle name="好_2016年4月收支情况表 4 6 3" xfId="8809" xr:uid="{00000000-0005-0000-0000-0000B9520000}"/>
    <cellStyle name="好_2016年4月收支情况表 4 7" xfId="9587" xr:uid="{00000000-0005-0000-0000-0000BA520000}"/>
    <cellStyle name="好_2016年4月收支情况表 4 8" xfId="27499" xr:uid="{00000000-0005-0000-0000-0000BB520000}"/>
    <cellStyle name="好_2016年4月收支情况表 5" xfId="5222" xr:uid="{00000000-0005-0000-0000-0000BC520000}"/>
    <cellStyle name="好_2016年4月收支情况表 5 2" xfId="5223" xr:uid="{00000000-0005-0000-0000-0000BD520000}"/>
    <cellStyle name="好_2016年4月收支情况表 5 2 2" xfId="5224" xr:uid="{00000000-0005-0000-0000-0000BE520000}"/>
    <cellStyle name="好_2016年4月收支情况表 5 2 2 2" xfId="5225" xr:uid="{00000000-0005-0000-0000-0000BF520000}"/>
    <cellStyle name="好_2016年4月收支情况表 5 2 2 2 2" xfId="12788" xr:uid="{00000000-0005-0000-0000-0000C0520000}"/>
    <cellStyle name="好_2016年4月收支情况表 5 2 2 2 3" xfId="8810" xr:uid="{00000000-0005-0000-0000-0000C1520000}"/>
    <cellStyle name="好_2016年4月收支情况表 5 2 2 3" xfId="5226" xr:uid="{00000000-0005-0000-0000-0000C2520000}"/>
    <cellStyle name="好_2016年4月收支情况表 5 2 2 3 2" xfId="12789" xr:uid="{00000000-0005-0000-0000-0000C3520000}"/>
    <cellStyle name="好_2016年4月收支情况表 5 2 3" xfId="5227" xr:uid="{00000000-0005-0000-0000-0000C4520000}"/>
    <cellStyle name="好_2016年4月收支情况表 5 2 3 2" xfId="12790" xr:uid="{00000000-0005-0000-0000-0000C5520000}"/>
    <cellStyle name="好_2016年4月收支情况表 5 2 3 3" xfId="8811" xr:uid="{00000000-0005-0000-0000-0000C6520000}"/>
    <cellStyle name="好_2016年4月收支情况表 5 2 4" xfId="5228" xr:uid="{00000000-0005-0000-0000-0000C7520000}"/>
    <cellStyle name="好_2016年4月收支情况表 5 2 4 2" xfId="12791" xr:uid="{00000000-0005-0000-0000-0000C8520000}"/>
    <cellStyle name="好_2016年4月收支情况表 5 3" xfId="5229" xr:uid="{00000000-0005-0000-0000-0000C9520000}"/>
    <cellStyle name="好_2016年4月收支情况表 5 3 2" xfId="5230" xr:uid="{00000000-0005-0000-0000-0000CA520000}"/>
    <cellStyle name="好_2016年4月收支情况表 5 3 2 2" xfId="12792" xr:uid="{00000000-0005-0000-0000-0000CB520000}"/>
    <cellStyle name="好_2016年4月收支情况表 5 3 2 3" xfId="8812" xr:uid="{00000000-0005-0000-0000-0000CC520000}"/>
    <cellStyle name="好_2016年4月收支情况表 5 3 3" xfId="5231" xr:uid="{00000000-0005-0000-0000-0000CD520000}"/>
    <cellStyle name="好_2016年4月收支情况表 5 3 3 2" xfId="12793" xr:uid="{00000000-0005-0000-0000-0000CE520000}"/>
    <cellStyle name="好_2016年4月收支情况表 5 4" xfId="5232" xr:uid="{00000000-0005-0000-0000-0000CF520000}"/>
    <cellStyle name="好_2016年4月收支情况表 5 4 2" xfId="5233" xr:uid="{00000000-0005-0000-0000-0000D0520000}"/>
    <cellStyle name="好_2016年4月收支情况表 5 4 2 2" xfId="12794" xr:uid="{00000000-0005-0000-0000-0000D1520000}"/>
    <cellStyle name="好_2016年4月收支情况表 5 4 2 3" xfId="8813" xr:uid="{00000000-0005-0000-0000-0000D2520000}"/>
    <cellStyle name="好_2016年4月收支情况表 5 4 3" xfId="5234" xr:uid="{00000000-0005-0000-0000-0000D3520000}"/>
    <cellStyle name="好_2016年4月收支情况表 5 4 3 2" xfId="12795" xr:uid="{00000000-0005-0000-0000-0000D4520000}"/>
    <cellStyle name="好_2016年4月收支情况表 5 5" xfId="5235" xr:uid="{00000000-0005-0000-0000-0000D5520000}"/>
    <cellStyle name="好_2016年4月收支情况表 5 5 2" xfId="12796" xr:uid="{00000000-0005-0000-0000-0000D6520000}"/>
    <cellStyle name="好_2016年4月收支情况表 5 5 3" xfId="8814" xr:uid="{00000000-0005-0000-0000-0000D7520000}"/>
    <cellStyle name="好_2016年4月收支情况表 6" xfId="5236" xr:uid="{00000000-0005-0000-0000-0000D8520000}"/>
    <cellStyle name="好_2016年4月收支情况表 6 2" xfId="5237" xr:uid="{00000000-0005-0000-0000-0000D9520000}"/>
    <cellStyle name="好_2016年4月收支情况表 6 2 2" xfId="5238" xr:uid="{00000000-0005-0000-0000-0000DA520000}"/>
    <cellStyle name="好_2016年4月收支情况表 6 2 2 2" xfId="12798" xr:uid="{00000000-0005-0000-0000-0000DB520000}"/>
    <cellStyle name="好_2016年4月收支情况表 6 2 2 3" xfId="8815" xr:uid="{00000000-0005-0000-0000-0000DC520000}"/>
    <cellStyle name="好_2016年4月收支情况表 6 2 3" xfId="5239" xr:uid="{00000000-0005-0000-0000-0000DD520000}"/>
    <cellStyle name="好_2016年4月收支情况表 6 2 3 2" xfId="12799" xr:uid="{00000000-0005-0000-0000-0000DE520000}"/>
    <cellStyle name="好_2016年4月收支情况表 6 3" xfId="5240" xr:uid="{00000000-0005-0000-0000-0000DF520000}"/>
    <cellStyle name="好_2016年4月收支情况表 6 3 2" xfId="5241" xr:uid="{00000000-0005-0000-0000-0000E0520000}"/>
    <cellStyle name="好_2016年4月收支情况表 6 3 2 2" xfId="12801" xr:uid="{00000000-0005-0000-0000-0000E1520000}"/>
    <cellStyle name="好_2016年4月收支情况表 6 3 2 3" xfId="8816" xr:uid="{00000000-0005-0000-0000-0000E2520000}"/>
    <cellStyle name="好_2016年4月收支情况表 6 3 3" xfId="5242" xr:uid="{00000000-0005-0000-0000-0000E3520000}"/>
    <cellStyle name="好_2016年4月收支情况表 6 3 3 2" xfId="12802" xr:uid="{00000000-0005-0000-0000-0000E4520000}"/>
    <cellStyle name="好_2016年4月收支情况表 6 3 4" xfId="5243" xr:uid="{00000000-0005-0000-0000-0000E5520000}"/>
    <cellStyle name="好_2016年4月收支情况表 6 3 4 2" xfId="12803" xr:uid="{00000000-0005-0000-0000-0000E6520000}"/>
    <cellStyle name="好_2016年4月收支情况表 6 3 5" xfId="12800" xr:uid="{00000000-0005-0000-0000-0000E7520000}"/>
    <cellStyle name="好_2016年4月收支情况表 6 4" xfId="5244" xr:uid="{00000000-0005-0000-0000-0000E8520000}"/>
    <cellStyle name="好_2016年4月收支情况表 6 4 2" xfId="12804" xr:uid="{00000000-0005-0000-0000-0000E9520000}"/>
    <cellStyle name="好_2016年4月收支情况表 6 4 3" xfId="8817" xr:uid="{00000000-0005-0000-0000-0000EA520000}"/>
    <cellStyle name="好_2016年4月收支情况表 6 5" xfId="5245" xr:uid="{00000000-0005-0000-0000-0000EB520000}"/>
    <cellStyle name="好_2016年4月收支情况表 6 5 2" xfId="12805" xr:uid="{00000000-0005-0000-0000-0000EC520000}"/>
    <cellStyle name="好_2016年4月收支情况表 6 6" xfId="12797" xr:uid="{00000000-0005-0000-0000-0000ED520000}"/>
    <cellStyle name="好_2016年4月收支情况表 7" xfId="5246" xr:uid="{00000000-0005-0000-0000-0000EE520000}"/>
    <cellStyle name="好_2016年4月收支情况表 7 2" xfId="5247" xr:uid="{00000000-0005-0000-0000-0000EF520000}"/>
    <cellStyle name="好_2016年4月收支情况表 7 2 2" xfId="12807" xr:uid="{00000000-0005-0000-0000-0000F0520000}"/>
    <cellStyle name="好_2016年4月收支情况表 7 2 3" xfId="8818" xr:uid="{00000000-0005-0000-0000-0000F1520000}"/>
    <cellStyle name="好_2016年4月收支情况表 7 3" xfId="5248" xr:uid="{00000000-0005-0000-0000-0000F2520000}"/>
    <cellStyle name="好_2016年4月收支情况表 7 3 2" xfId="12808" xr:uid="{00000000-0005-0000-0000-0000F3520000}"/>
    <cellStyle name="好_2016年4月收支情况表 7 4" xfId="5249" xr:uid="{00000000-0005-0000-0000-0000F4520000}"/>
    <cellStyle name="好_2016年4月收支情况表 7 4 2" xfId="12809" xr:uid="{00000000-0005-0000-0000-0000F5520000}"/>
    <cellStyle name="好_2016年4月收支情况表 7 5" xfId="12806" xr:uid="{00000000-0005-0000-0000-0000F6520000}"/>
    <cellStyle name="好_2016年4月收支情况表 8" xfId="5250" xr:uid="{00000000-0005-0000-0000-0000F7520000}"/>
    <cellStyle name="好_2016年4月收支情况表 8 2" xfId="12810" xr:uid="{00000000-0005-0000-0000-0000F8520000}"/>
    <cellStyle name="好_2016年4月收支情况表 8 3" xfId="8819" xr:uid="{00000000-0005-0000-0000-0000F9520000}"/>
    <cellStyle name="好_2016年4月收支情况表 9" xfId="9502" xr:uid="{00000000-0005-0000-0000-0000FA520000}"/>
    <cellStyle name="好_2016年分科目收入情况" xfId="191" xr:uid="{00000000-0005-0000-0000-0000FB520000}"/>
    <cellStyle name="好_2016年分科目收入情况 2" xfId="192" xr:uid="{00000000-0005-0000-0000-0000FC520000}"/>
    <cellStyle name="好_2016年分科目收入情况 2 2" xfId="193" xr:uid="{00000000-0005-0000-0000-0000FD520000}"/>
    <cellStyle name="好_2016年分科目收入情况 2 2 2" xfId="298" xr:uid="{00000000-0005-0000-0000-0000FE520000}"/>
    <cellStyle name="好_2016年分科目收入情况 2 2 2 2" xfId="5251" xr:uid="{00000000-0005-0000-0000-0000FF520000}"/>
    <cellStyle name="好_2016年分科目收入情况 2 2 2 2 2" xfId="5252" xr:uid="{00000000-0005-0000-0000-000000530000}"/>
    <cellStyle name="好_2016年分科目收入情况 2 2 2 2 2 2" xfId="5253" xr:uid="{00000000-0005-0000-0000-000001530000}"/>
    <cellStyle name="好_2016年分科目收入情况 2 2 2 2 2 2 2" xfId="12812" xr:uid="{00000000-0005-0000-0000-000002530000}"/>
    <cellStyle name="好_2016年分科目收入情况 2 2 2 2 2 2 3" xfId="8820" xr:uid="{00000000-0005-0000-0000-000003530000}"/>
    <cellStyle name="好_2016年分科目收入情况 2 2 2 2 2 3" xfId="5254" xr:uid="{00000000-0005-0000-0000-000004530000}"/>
    <cellStyle name="好_2016年分科目收入情况 2 2 2 2 2 3 2" xfId="12813" xr:uid="{00000000-0005-0000-0000-000005530000}"/>
    <cellStyle name="好_2016年分科目收入情况 2 2 2 2 3" xfId="5255" xr:uid="{00000000-0005-0000-0000-000006530000}"/>
    <cellStyle name="好_2016年分科目收入情况 2 2 2 2 3 2" xfId="5256" xr:uid="{00000000-0005-0000-0000-000007530000}"/>
    <cellStyle name="好_2016年分科目收入情况 2 2 2 2 3 2 2" xfId="12815" xr:uid="{00000000-0005-0000-0000-000008530000}"/>
    <cellStyle name="好_2016年分科目收入情况 2 2 2 2 3 2 3" xfId="8821" xr:uid="{00000000-0005-0000-0000-000009530000}"/>
    <cellStyle name="好_2016年分科目收入情况 2 2 2 2 3 3" xfId="5257" xr:uid="{00000000-0005-0000-0000-00000A530000}"/>
    <cellStyle name="好_2016年分科目收入情况 2 2 2 2 3 3 2" xfId="12816" xr:uid="{00000000-0005-0000-0000-00000B530000}"/>
    <cellStyle name="好_2016年分科目收入情况 2 2 2 2 3 4" xfId="5258" xr:uid="{00000000-0005-0000-0000-00000C530000}"/>
    <cellStyle name="好_2016年分科目收入情况 2 2 2 2 3 4 2" xfId="12817" xr:uid="{00000000-0005-0000-0000-00000D530000}"/>
    <cellStyle name="好_2016年分科目收入情况 2 2 2 2 3 5" xfId="12814" xr:uid="{00000000-0005-0000-0000-00000E530000}"/>
    <cellStyle name="好_2016年分科目收入情况 2 2 2 2 4" xfId="5259" xr:uid="{00000000-0005-0000-0000-00000F530000}"/>
    <cellStyle name="好_2016年分科目收入情况 2 2 2 2 4 2" xfId="12818" xr:uid="{00000000-0005-0000-0000-000010530000}"/>
    <cellStyle name="好_2016年分科目收入情况 2 2 2 2 4 3" xfId="8822" xr:uid="{00000000-0005-0000-0000-000011530000}"/>
    <cellStyle name="好_2016年分科目收入情况 2 2 2 2 5" xfId="5260" xr:uid="{00000000-0005-0000-0000-000012530000}"/>
    <cellStyle name="好_2016年分科目收入情况 2 2 2 2 5 2" xfId="12819" xr:uid="{00000000-0005-0000-0000-000013530000}"/>
    <cellStyle name="好_2016年分科目收入情况 2 2 2 2 6" xfId="12811" xr:uid="{00000000-0005-0000-0000-000014530000}"/>
    <cellStyle name="好_2016年分科目收入情况 2 2 2 3" xfId="5261" xr:uid="{00000000-0005-0000-0000-000015530000}"/>
    <cellStyle name="好_2016年分科目收入情况 2 2 2 3 2" xfId="5262" xr:uid="{00000000-0005-0000-0000-000016530000}"/>
    <cellStyle name="好_2016年分科目收入情况 2 2 2 3 2 2" xfId="5263" xr:uid="{00000000-0005-0000-0000-000017530000}"/>
    <cellStyle name="好_2016年分科目收入情况 2 2 2 3 2 2 2" xfId="12821" xr:uid="{00000000-0005-0000-0000-000018530000}"/>
    <cellStyle name="好_2016年分科目收入情况 2 2 2 3 2 2 3" xfId="8823" xr:uid="{00000000-0005-0000-0000-000019530000}"/>
    <cellStyle name="好_2016年分科目收入情况 2 2 2 3 2 3" xfId="5264" xr:uid="{00000000-0005-0000-0000-00001A530000}"/>
    <cellStyle name="好_2016年分科目收入情况 2 2 2 3 2 3 2" xfId="12822" xr:uid="{00000000-0005-0000-0000-00001B530000}"/>
    <cellStyle name="好_2016年分科目收入情况 2 2 2 3 3" xfId="5265" xr:uid="{00000000-0005-0000-0000-00001C530000}"/>
    <cellStyle name="好_2016年分科目收入情况 2 2 2 3 3 2" xfId="12823" xr:uid="{00000000-0005-0000-0000-00001D530000}"/>
    <cellStyle name="好_2016年分科目收入情况 2 2 2 3 3 3" xfId="8824" xr:uid="{00000000-0005-0000-0000-00001E530000}"/>
    <cellStyle name="好_2016年分科目收入情况 2 2 2 3 4" xfId="5266" xr:uid="{00000000-0005-0000-0000-00001F530000}"/>
    <cellStyle name="好_2016年分科目收入情况 2 2 2 3 4 2" xfId="12824" xr:uid="{00000000-0005-0000-0000-000020530000}"/>
    <cellStyle name="好_2016年分科目收入情况 2 2 2 3 5" xfId="12820" xr:uid="{00000000-0005-0000-0000-000021530000}"/>
    <cellStyle name="好_2016年分科目收入情况 2 2 2 4" xfId="5267" xr:uid="{00000000-0005-0000-0000-000022530000}"/>
    <cellStyle name="好_2016年分科目收入情况 2 2 2 4 2" xfId="5268" xr:uid="{00000000-0005-0000-0000-000023530000}"/>
    <cellStyle name="好_2016年分科目收入情况 2 2 2 4 2 2" xfId="12825" xr:uid="{00000000-0005-0000-0000-000024530000}"/>
    <cellStyle name="好_2016年分科目收入情况 2 2 2 4 2 3" xfId="8825" xr:uid="{00000000-0005-0000-0000-000025530000}"/>
    <cellStyle name="好_2016年分科目收入情况 2 2 2 4 3" xfId="5269" xr:uid="{00000000-0005-0000-0000-000026530000}"/>
    <cellStyle name="好_2016年分科目收入情况 2 2 2 4 3 2" xfId="12826" xr:uid="{00000000-0005-0000-0000-000027530000}"/>
    <cellStyle name="好_2016年分科目收入情况 2 2 2 5" xfId="5270" xr:uid="{00000000-0005-0000-0000-000028530000}"/>
    <cellStyle name="好_2016年分科目收入情况 2 2 2 5 2" xfId="5271" xr:uid="{00000000-0005-0000-0000-000029530000}"/>
    <cellStyle name="好_2016年分科目收入情况 2 2 2 5 2 2" xfId="12828" xr:uid="{00000000-0005-0000-0000-00002A530000}"/>
    <cellStyle name="好_2016年分科目收入情况 2 2 2 5 2 3" xfId="8826" xr:uid="{00000000-0005-0000-0000-00002B530000}"/>
    <cellStyle name="好_2016年分科目收入情况 2 2 2 5 3" xfId="5272" xr:uid="{00000000-0005-0000-0000-00002C530000}"/>
    <cellStyle name="好_2016年分科目收入情况 2 2 2 5 3 2" xfId="12829" xr:uid="{00000000-0005-0000-0000-00002D530000}"/>
    <cellStyle name="好_2016年分科目收入情况 2 2 2 5 4" xfId="5273" xr:uid="{00000000-0005-0000-0000-00002E530000}"/>
    <cellStyle name="好_2016年分科目收入情况 2 2 2 5 4 2" xfId="12830" xr:uid="{00000000-0005-0000-0000-00002F530000}"/>
    <cellStyle name="好_2016年分科目收入情况 2 2 2 5 5" xfId="12827" xr:uid="{00000000-0005-0000-0000-000030530000}"/>
    <cellStyle name="好_2016年分科目收入情况 2 2 2 6" xfId="5274" xr:uid="{00000000-0005-0000-0000-000031530000}"/>
    <cellStyle name="好_2016年分科目收入情况 2 2 2 6 2" xfId="12831" xr:uid="{00000000-0005-0000-0000-000032530000}"/>
    <cellStyle name="好_2016年分科目收入情况 2 2 2 6 3" xfId="8827" xr:uid="{00000000-0005-0000-0000-000033530000}"/>
    <cellStyle name="好_2016年分科目收入情况 2 2 2 7" xfId="9581" xr:uid="{00000000-0005-0000-0000-000034530000}"/>
    <cellStyle name="好_2016年分科目收入情况 2 2 3" xfId="5275" xr:uid="{00000000-0005-0000-0000-000035530000}"/>
    <cellStyle name="好_2016年分科目收入情况 2 2 3 2" xfId="5276" xr:uid="{00000000-0005-0000-0000-000036530000}"/>
    <cellStyle name="好_2016年分科目收入情况 2 2 3 2 2" xfId="5277" xr:uid="{00000000-0005-0000-0000-000037530000}"/>
    <cellStyle name="好_2016年分科目收入情况 2 2 3 2 2 2" xfId="5278" xr:uid="{00000000-0005-0000-0000-000038530000}"/>
    <cellStyle name="好_2016年分科目收入情况 2 2 3 2 2 2 2" xfId="12832" xr:uid="{00000000-0005-0000-0000-000039530000}"/>
    <cellStyle name="好_2016年分科目收入情况 2 2 3 2 2 2 3" xfId="8828" xr:uid="{00000000-0005-0000-0000-00003A530000}"/>
    <cellStyle name="好_2016年分科目收入情况 2 2 3 2 2 3" xfId="5279" xr:uid="{00000000-0005-0000-0000-00003B530000}"/>
    <cellStyle name="好_2016年分科目收入情况 2 2 3 2 2 3 2" xfId="12833" xr:uid="{00000000-0005-0000-0000-00003C530000}"/>
    <cellStyle name="好_2016年分科目收入情况 2 2 3 2 3" xfId="5280" xr:uid="{00000000-0005-0000-0000-00003D530000}"/>
    <cellStyle name="好_2016年分科目收入情况 2 2 3 2 3 2" xfId="12834" xr:uid="{00000000-0005-0000-0000-00003E530000}"/>
    <cellStyle name="好_2016年分科目收入情况 2 2 3 2 3 3" xfId="8829" xr:uid="{00000000-0005-0000-0000-00003F530000}"/>
    <cellStyle name="好_2016年分科目收入情况 2 2 3 2 4" xfId="5281" xr:uid="{00000000-0005-0000-0000-000040530000}"/>
    <cellStyle name="好_2016年分科目收入情况 2 2 3 2 4 2" xfId="12835" xr:uid="{00000000-0005-0000-0000-000041530000}"/>
    <cellStyle name="好_2016年分科目收入情况 2 2 3 3" xfId="5282" xr:uid="{00000000-0005-0000-0000-000042530000}"/>
    <cellStyle name="好_2016年分科目收入情况 2 2 3 3 2" xfId="5283" xr:uid="{00000000-0005-0000-0000-000043530000}"/>
    <cellStyle name="好_2016年分科目收入情况 2 2 3 3 2 2" xfId="12836" xr:uid="{00000000-0005-0000-0000-000044530000}"/>
    <cellStyle name="好_2016年分科目收入情况 2 2 3 3 2 3" xfId="8830" xr:uid="{00000000-0005-0000-0000-000045530000}"/>
    <cellStyle name="好_2016年分科目收入情况 2 2 3 3 3" xfId="5284" xr:uid="{00000000-0005-0000-0000-000046530000}"/>
    <cellStyle name="好_2016年分科目收入情况 2 2 3 3 3 2" xfId="12837" xr:uid="{00000000-0005-0000-0000-000047530000}"/>
    <cellStyle name="好_2016年分科目收入情况 2 2 3 4" xfId="5285" xr:uid="{00000000-0005-0000-0000-000048530000}"/>
    <cellStyle name="好_2016年分科目收入情况 2 2 3 4 2" xfId="5286" xr:uid="{00000000-0005-0000-0000-000049530000}"/>
    <cellStyle name="好_2016年分科目收入情况 2 2 3 4 2 2" xfId="12838" xr:uid="{00000000-0005-0000-0000-00004A530000}"/>
    <cellStyle name="好_2016年分科目收入情况 2 2 3 4 2 3" xfId="8831" xr:uid="{00000000-0005-0000-0000-00004B530000}"/>
    <cellStyle name="好_2016年分科目收入情况 2 2 3 4 3" xfId="5287" xr:uid="{00000000-0005-0000-0000-00004C530000}"/>
    <cellStyle name="好_2016年分科目收入情况 2 2 3 4 3 2" xfId="12839" xr:uid="{00000000-0005-0000-0000-00004D530000}"/>
    <cellStyle name="好_2016年分科目收入情况 2 2 3 5" xfId="5288" xr:uid="{00000000-0005-0000-0000-00004E530000}"/>
    <cellStyle name="好_2016年分科目收入情况 2 2 3 5 2" xfId="12840" xr:uid="{00000000-0005-0000-0000-00004F530000}"/>
    <cellStyle name="好_2016年分科目收入情况 2 2 3 5 3" xfId="8832" xr:uid="{00000000-0005-0000-0000-000050530000}"/>
    <cellStyle name="好_2016年分科目收入情况 2 2 4" xfId="5289" xr:uid="{00000000-0005-0000-0000-000051530000}"/>
    <cellStyle name="好_2016年分科目收入情况 2 2 4 2" xfId="5290" xr:uid="{00000000-0005-0000-0000-000052530000}"/>
    <cellStyle name="好_2016年分科目收入情况 2 2 4 2 2" xfId="5291" xr:uid="{00000000-0005-0000-0000-000053530000}"/>
    <cellStyle name="好_2016年分科目收入情况 2 2 4 2 2 2" xfId="12842" xr:uid="{00000000-0005-0000-0000-000054530000}"/>
    <cellStyle name="好_2016年分科目收入情况 2 2 4 2 2 3" xfId="8833" xr:uid="{00000000-0005-0000-0000-000055530000}"/>
    <cellStyle name="好_2016年分科目收入情况 2 2 4 2 3" xfId="5292" xr:uid="{00000000-0005-0000-0000-000056530000}"/>
    <cellStyle name="好_2016年分科目收入情况 2 2 4 2 3 2" xfId="12843" xr:uid="{00000000-0005-0000-0000-000057530000}"/>
    <cellStyle name="好_2016年分科目收入情况 2 2 4 3" xfId="5293" xr:uid="{00000000-0005-0000-0000-000058530000}"/>
    <cellStyle name="好_2016年分科目收入情况 2 2 4 3 2" xfId="5294" xr:uid="{00000000-0005-0000-0000-000059530000}"/>
    <cellStyle name="好_2016年分科目收入情况 2 2 4 3 2 2" xfId="12845" xr:uid="{00000000-0005-0000-0000-00005A530000}"/>
    <cellStyle name="好_2016年分科目收入情况 2 2 4 3 2 3" xfId="8834" xr:uid="{00000000-0005-0000-0000-00005B530000}"/>
    <cellStyle name="好_2016年分科目收入情况 2 2 4 3 3" xfId="5295" xr:uid="{00000000-0005-0000-0000-00005C530000}"/>
    <cellStyle name="好_2016年分科目收入情况 2 2 4 3 3 2" xfId="12846" xr:uid="{00000000-0005-0000-0000-00005D530000}"/>
    <cellStyle name="好_2016年分科目收入情况 2 2 4 3 4" xfId="5296" xr:uid="{00000000-0005-0000-0000-00005E530000}"/>
    <cellStyle name="好_2016年分科目收入情况 2 2 4 3 4 2" xfId="12847" xr:uid="{00000000-0005-0000-0000-00005F530000}"/>
    <cellStyle name="好_2016年分科目收入情况 2 2 4 3 5" xfId="12844" xr:uid="{00000000-0005-0000-0000-000060530000}"/>
    <cellStyle name="好_2016年分科目收入情况 2 2 4 4" xfId="5297" xr:uid="{00000000-0005-0000-0000-000061530000}"/>
    <cellStyle name="好_2016年分科目收入情况 2 2 4 4 2" xfId="12848" xr:uid="{00000000-0005-0000-0000-000062530000}"/>
    <cellStyle name="好_2016年分科目收入情况 2 2 4 4 3" xfId="8835" xr:uid="{00000000-0005-0000-0000-000063530000}"/>
    <cellStyle name="好_2016年分科目收入情况 2 2 4 5" xfId="5298" xr:uid="{00000000-0005-0000-0000-000064530000}"/>
    <cellStyle name="好_2016年分科目收入情况 2 2 4 5 2" xfId="12849" xr:uid="{00000000-0005-0000-0000-000065530000}"/>
    <cellStyle name="好_2016年分科目收入情况 2 2 4 6" xfId="12841" xr:uid="{00000000-0005-0000-0000-000066530000}"/>
    <cellStyle name="好_2016年分科目收入情况 2 2 5" xfId="5299" xr:uid="{00000000-0005-0000-0000-000067530000}"/>
    <cellStyle name="好_2016年分科目收入情况 2 2 5 2" xfId="5300" xr:uid="{00000000-0005-0000-0000-000068530000}"/>
    <cellStyle name="好_2016年分科目收入情况 2 2 5 2 2" xfId="12851" xr:uid="{00000000-0005-0000-0000-000069530000}"/>
    <cellStyle name="好_2016年分科目收入情况 2 2 5 2 3" xfId="8836" xr:uid="{00000000-0005-0000-0000-00006A530000}"/>
    <cellStyle name="好_2016年分科目收入情况 2 2 5 3" xfId="5301" xr:uid="{00000000-0005-0000-0000-00006B530000}"/>
    <cellStyle name="好_2016年分科目收入情况 2 2 5 3 2" xfId="12852" xr:uid="{00000000-0005-0000-0000-00006C530000}"/>
    <cellStyle name="好_2016年分科目收入情况 2 2 5 4" xfId="5302" xr:uid="{00000000-0005-0000-0000-00006D530000}"/>
    <cellStyle name="好_2016年分科目收入情况 2 2 5 4 2" xfId="12853" xr:uid="{00000000-0005-0000-0000-00006E530000}"/>
    <cellStyle name="好_2016年分科目收入情况 2 2 5 5" xfId="12850" xr:uid="{00000000-0005-0000-0000-00006F530000}"/>
    <cellStyle name="好_2016年分科目收入情况 2 2 6" xfId="5303" xr:uid="{00000000-0005-0000-0000-000070530000}"/>
    <cellStyle name="好_2016年分科目收入情况 2 2 6 2" xfId="12854" xr:uid="{00000000-0005-0000-0000-000071530000}"/>
    <cellStyle name="好_2016年分科目收入情况 2 2 6 3" xfId="8837" xr:uid="{00000000-0005-0000-0000-000072530000}"/>
    <cellStyle name="好_2016年分科目收入情况 2 2 7" xfId="9508" xr:uid="{00000000-0005-0000-0000-000073530000}"/>
    <cellStyle name="好_2016年分科目收入情况 2 3" xfId="299" xr:uid="{00000000-0005-0000-0000-000074530000}"/>
    <cellStyle name="好_2016年分科目收入情况 2 3 2" xfId="5304" xr:uid="{00000000-0005-0000-0000-000075530000}"/>
    <cellStyle name="好_2016年分科目收入情况 2 3 2 2" xfId="5305" xr:uid="{00000000-0005-0000-0000-000076530000}"/>
    <cellStyle name="好_2016年分科目收入情况 2 3 2 2 2" xfId="5306" xr:uid="{00000000-0005-0000-0000-000077530000}"/>
    <cellStyle name="好_2016年分科目收入情况 2 3 2 2 2 2" xfId="12856" xr:uid="{00000000-0005-0000-0000-000078530000}"/>
    <cellStyle name="好_2016年分科目收入情况 2 3 2 2 2 3" xfId="8838" xr:uid="{00000000-0005-0000-0000-000079530000}"/>
    <cellStyle name="好_2016年分科目收入情况 2 3 2 2 3" xfId="5307" xr:uid="{00000000-0005-0000-0000-00007A530000}"/>
    <cellStyle name="好_2016年分科目收入情况 2 3 2 2 3 2" xfId="12857" xr:uid="{00000000-0005-0000-0000-00007B530000}"/>
    <cellStyle name="好_2016年分科目收入情况 2 3 2 3" xfId="5308" xr:uid="{00000000-0005-0000-0000-00007C530000}"/>
    <cellStyle name="好_2016年分科目收入情况 2 3 2 3 2" xfId="5309" xr:uid="{00000000-0005-0000-0000-00007D530000}"/>
    <cellStyle name="好_2016年分科目收入情况 2 3 2 3 2 2" xfId="12859" xr:uid="{00000000-0005-0000-0000-00007E530000}"/>
    <cellStyle name="好_2016年分科目收入情况 2 3 2 3 2 3" xfId="8839" xr:uid="{00000000-0005-0000-0000-00007F530000}"/>
    <cellStyle name="好_2016年分科目收入情况 2 3 2 3 3" xfId="5310" xr:uid="{00000000-0005-0000-0000-000080530000}"/>
    <cellStyle name="好_2016年分科目收入情况 2 3 2 3 3 2" xfId="12860" xr:uid="{00000000-0005-0000-0000-000081530000}"/>
    <cellStyle name="好_2016年分科目收入情况 2 3 2 3 4" xfId="5311" xr:uid="{00000000-0005-0000-0000-000082530000}"/>
    <cellStyle name="好_2016年分科目收入情况 2 3 2 3 4 2" xfId="12861" xr:uid="{00000000-0005-0000-0000-000083530000}"/>
    <cellStyle name="好_2016年分科目收入情况 2 3 2 3 5" xfId="12858" xr:uid="{00000000-0005-0000-0000-000084530000}"/>
    <cellStyle name="好_2016年分科目收入情况 2 3 2 4" xfId="5312" xr:uid="{00000000-0005-0000-0000-000085530000}"/>
    <cellStyle name="好_2016年分科目收入情况 2 3 2 4 2" xfId="12862" xr:uid="{00000000-0005-0000-0000-000086530000}"/>
    <cellStyle name="好_2016年分科目收入情况 2 3 2 4 3" xfId="8840" xr:uid="{00000000-0005-0000-0000-000087530000}"/>
    <cellStyle name="好_2016年分科目收入情况 2 3 2 5" xfId="5313" xr:uid="{00000000-0005-0000-0000-000088530000}"/>
    <cellStyle name="好_2016年分科目收入情况 2 3 2 5 2" xfId="12863" xr:uid="{00000000-0005-0000-0000-000089530000}"/>
    <cellStyle name="好_2016年分科目收入情况 2 3 2 6" xfId="12855" xr:uid="{00000000-0005-0000-0000-00008A530000}"/>
    <cellStyle name="好_2016年分科目收入情况 2 3 3" xfId="5314" xr:uid="{00000000-0005-0000-0000-00008B530000}"/>
    <cellStyle name="好_2016年分科目收入情况 2 3 3 2" xfId="5315" xr:uid="{00000000-0005-0000-0000-00008C530000}"/>
    <cellStyle name="好_2016年分科目收入情况 2 3 3 2 2" xfId="5316" xr:uid="{00000000-0005-0000-0000-00008D530000}"/>
    <cellStyle name="好_2016年分科目收入情况 2 3 3 2 2 2" xfId="12865" xr:uid="{00000000-0005-0000-0000-00008E530000}"/>
    <cellStyle name="好_2016年分科目收入情况 2 3 3 2 2 3" xfId="8841" xr:uid="{00000000-0005-0000-0000-00008F530000}"/>
    <cellStyle name="好_2016年分科目收入情况 2 3 3 2 3" xfId="5317" xr:uid="{00000000-0005-0000-0000-000090530000}"/>
    <cellStyle name="好_2016年分科目收入情况 2 3 3 2 3 2" xfId="12866" xr:uid="{00000000-0005-0000-0000-000091530000}"/>
    <cellStyle name="好_2016年分科目收入情况 2 3 3 3" xfId="5318" xr:uid="{00000000-0005-0000-0000-000092530000}"/>
    <cellStyle name="好_2016年分科目收入情况 2 3 3 3 2" xfId="12867" xr:uid="{00000000-0005-0000-0000-000093530000}"/>
    <cellStyle name="好_2016年分科目收入情况 2 3 3 3 3" xfId="8842" xr:uid="{00000000-0005-0000-0000-000094530000}"/>
    <cellStyle name="好_2016年分科目收入情况 2 3 3 4" xfId="5319" xr:uid="{00000000-0005-0000-0000-000095530000}"/>
    <cellStyle name="好_2016年分科目收入情况 2 3 3 4 2" xfId="12868" xr:uid="{00000000-0005-0000-0000-000096530000}"/>
    <cellStyle name="好_2016年分科目收入情况 2 3 3 5" xfId="12864" xr:uid="{00000000-0005-0000-0000-000097530000}"/>
    <cellStyle name="好_2016年分科目收入情况 2 3 4" xfId="5320" xr:uid="{00000000-0005-0000-0000-000098530000}"/>
    <cellStyle name="好_2016年分科目收入情况 2 3 4 2" xfId="5321" xr:uid="{00000000-0005-0000-0000-000099530000}"/>
    <cellStyle name="好_2016年分科目收入情况 2 3 4 2 2" xfId="12869" xr:uid="{00000000-0005-0000-0000-00009A530000}"/>
    <cellStyle name="好_2016年分科目收入情况 2 3 4 2 3" xfId="8843" xr:uid="{00000000-0005-0000-0000-00009B530000}"/>
    <cellStyle name="好_2016年分科目收入情况 2 3 4 3" xfId="5322" xr:uid="{00000000-0005-0000-0000-00009C530000}"/>
    <cellStyle name="好_2016年分科目收入情况 2 3 4 3 2" xfId="12870" xr:uid="{00000000-0005-0000-0000-00009D530000}"/>
    <cellStyle name="好_2016年分科目收入情况 2 3 5" xfId="5323" xr:uid="{00000000-0005-0000-0000-00009E530000}"/>
    <cellStyle name="好_2016年分科目收入情况 2 3 5 2" xfId="5324" xr:uid="{00000000-0005-0000-0000-00009F530000}"/>
    <cellStyle name="好_2016年分科目收入情况 2 3 5 2 2" xfId="12872" xr:uid="{00000000-0005-0000-0000-0000A0530000}"/>
    <cellStyle name="好_2016年分科目收入情况 2 3 5 2 3" xfId="8844" xr:uid="{00000000-0005-0000-0000-0000A1530000}"/>
    <cellStyle name="好_2016年分科目收入情况 2 3 5 3" xfId="5325" xr:uid="{00000000-0005-0000-0000-0000A2530000}"/>
    <cellStyle name="好_2016年分科目收入情况 2 3 5 3 2" xfId="12873" xr:uid="{00000000-0005-0000-0000-0000A3530000}"/>
    <cellStyle name="好_2016年分科目收入情况 2 3 5 4" xfId="5326" xr:uid="{00000000-0005-0000-0000-0000A4530000}"/>
    <cellStyle name="好_2016年分科目收入情况 2 3 5 4 2" xfId="12874" xr:uid="{00000000-0005-0000-0000-0000A5530000}"/>
    <cellStyle name="好_2016年分科目收入情况 2 3 5 5" xfId="12871" xr:uid="{00000000-0005-0000-0000-0000A6530000}"/>
    <cellStyle name="好_2016年分科目收入情况 2 3 6" xfId="5327" xr:uid="{00000000-0005-0000-0000-0000A7530000}"/>
    <cellStyle name="好_2016年分科目收入情况 2 3 6 2" xfId="12875" xr:uid="{00000000-0005-0000-0000-0000A8530000}"/>
    <cellStyle name="好_2016年分科目收入情况 2 3 6 3" xfId="8845" xr:uid="{00000000-0005-0000-0000-0000A9530000}"/>
    <cellStyle name="好_2016年分科目收入情况 2 3 7" xfId="9582" xr:uid="{00000000-0005-0000-0000-0000AA530000}"/>
    <cellStyle name="好_2016年分科目收入情况 2 3 8" xfId="27500" xr:uid="{00000000-0005-0000-0000-0000AB530000}"/>
    <cellStyle name="好_2016年分科目收入情况 2 4" xfId="5328" xr:uid="{00000000-0005-0000-0000-0000AC530000}"/>
    <cellStyle name="好_2016年分科目收入情况 2 4 2" xfId="5329" xr:uid="{00000000-0005-0000-0000-0000AD530000}"/>
    <cellStyle name="好_2016年分科目收入情况 2 4 2 2" xfId="5330" xr:uid="{00000000-0005-0000-0000-0000AE530000}"/>
    <cellStyle name="好_2016年分科目收入情况 2 4 2 2 2" xfId="5331" xr:uid="{00000000-0005-0000-0000-0000AF530000}"/>
    <cellStyle name="好_2016年分科目收入情况 2 4 2 2 2 2" xfId="12876" xr:uid="{00000000-0005-0000-0000-0000B0530000}"/>
    <cellStyle name="好_2016年分科目收入情况 2 4 2 2 2 3" xfId="8846" xr:uid="{00000000-0005-0000-0000-0000B1530000}"/>
    <cellStyle name="好_2016年分科目收入情况 2 4 2 2 3" xfId="5332" xr:uid="{00000000-0005-0000-0000-0000B2530000}"/>
    <cellStyle name="好_2016年分科目收入情况 2 4 2 2 3 2" xfId="12877" xr:uid="{00000000-0005-0000-0000-0000B3530000}"/>
    <cellStyle name="好_2016年分科目收入情况 2 4 2 3" xfId="5333" xr:uid="{00000000-0005-0000-0000-0000B4530000}"/>
    <cellStyle name="好_2016年分科目收入情况 2 4 2 3 2" xfId="12878" xr:uid="{00000000-0005-0000-0000-0000B5530000}"/>
    <cellStyle name="好_2016年分科目收入情况 2 4 2 3 3" xfId="8847" xr:uid="{00000000-0005-0000-0000-0000B6530000}"/>
    <cellStyle name="好_2016年分科目收入情况 2 4 2 4" xfId="5334" xr:uid="{00000000-0005-0000-0000-0000B7530000}"/>
    <cellStyle name="好_2016年分科目收入情况 2 4 2 4 2" xfId="12879" xr:uid="{00000000-0005-0000-0000-0000B8530000}"/>
    <cellStyle name="好_2016年分科目收入情况 2 4 3" xfId="5335" xr:uid="{00000000-0005-0000-0000-0000B9530000}"/>
    <cellStyle name="好_2016年分科目收入情况 2 4 3 2" xfId="5336" xr:uid="{00000000-0005-0000-0000-0000BA530000}"/>
    <cellStyle name="好_2016年分科目收入情况 2 4 3 2 2" xfId="12880" xr:uid="{00000000-0005-0000-0000-0000BB530000}"/>
    <cellStyle name="好_2016年分科目收入情况 2 4 3 2 3" xfId="8848" xr:uid="{00000000-0005-0000-0000-0000BC530000}"/>
    <cellStyle name="好_2016年分科目收入情况 2 4 3 3" xfId="5337" xr:uid="{00000000-0005-0000-0000-0000BD530000}"/>
    <cellStyle name="好_2016年分科目收入情况 2 4 3 3 2" xfId="12881" xr:uid="{00000000-0005-0000-0000-0000BE530000}"/>
    <cellStyle name="好_2016年分科目收入情况 2 4 4" xfId="5338" xr:uid="{00000000-0005-0000-0000-0000BF530000}"/>
    <cellStyle name="好_2016年分科目收入情况 2 4 4 2" xfId="5339" xr:uid="{00000000-0005-0000-0000-0000C0530000}"/>
    <cellStyle name="好_2016年分科目收入情况 2 4 4 2 2" xfId="12882" xr:uid="{00000000-0005-0000-0000-0000C1530000}"/>
    <cellStyle name="好_2016年分科目收入情况 2 4 4 2 3" xfId="8849" xr:uid="{00000000-0005-0000-0000-0000C2530000}"/>
    <cellStyle name="好_2016年分科目收入情况 2 4 4 3" xfId="5340" xr:uid="{00000000-0005-0000-0000-0000C3530000}"/>
    <cellStyle name="好_2016年分科目收入情况 2 4 4 3 2" xfId="12883" xr:uid="{00000000-0005-0000-0000-0000C4530000}"/>
    <cellStyle name="好_2016年分科目收入情况 2 4 5" xfId="5341" xr:uid="{00000000-0005-0000-0000-0000C5530000}"/>
    <cellStyle name="好_2016年分科目收入情况 2 4 5 2" xfId="12884" xr:uid="{00000000-0005-0000-0000-0000C6530000}"/>
    <cellStyle name="好_2016年分科目收入情况 2 4 5 3" xfId="8850" xr:uid="{00000000-0005-0000-0000-0000C7530000}"/>
    <cellStyle name="好_2016年分科目收入情况 2 5" xfId="5342" xr:uid="{00000000-0005-0000-0000-0000C8530000}"/>
    <cellStyle name="好_2016年分科目收入情况 2 5 2" xfId="5343" xr:uid="{00000000-0005-0000-0000-0000C9530000}"/>
    <cellStyle name="好_2016年分科目收入情况 2 5 2 2" xfId="5344" xr:uid="{00000000-0005-0000-0000-0000CA530000}"/>
    <cellStyle name="好_2016年分科目收入情况 2 5 2 2 2" xfId="12886" xr:uid="{00000000-0005-0000-0000-0000CB530000}"/>
    <cellStyle name="好_2016年分科目收入情况 2 5 2 2 3" xfId="8851" xr:uid="{00000000-0005-0000-0000-0000CC530000}"/>
    <cellStyle name="好_2016年分科目收入情况 2 5 2 3" xfId="5345" xr:uid="{00000000-0005-0000-0000-0000CD530000}"/>
    <cellStyle name="好_2016年分科目收入情况 2 5 2 3 2" xfId="12887" xr:uid="{00000000-0005-0000-0000-0000CE530000}"/>
    <cellStyle name="好_2016年分科目收入情况 2 5 3" xfId="5346" xr:uid="{00000000-0005-0000-0000-0000CF530000}"/>
    <cellStyle name="好_2016年分科目收入情况 2 5 3 2" xfId="5347" xr:uid="{00000000-0005-0000-0000-0000D0530000}"/>
    <cellStyle name="好_2016年分科目收入情况 2 5 3 2 2" xfId="12889" xr:uid="{00000000-0005-0000-0000-0000D1530000}"/>
    <cellStyle name="好_2016年分科目收入情况 2 5 3 2 3" xfId="8852" xr:uid="{00000000-0005-0000-0000-0000D2530000}"/>
    <cellStyle name="好_2016年分科目收入情况 2 5 3 3" xfId="5348" xr:uid="{00000000-0005-0000-0000-0000D3530000}"/>
    <cellStyle name="好_2016年分科目收入情况 2 5 3 3 2" xfId="12890" xr:uid="{00000000-0005-0000-0000-0000D4530000}"/>
    <cellStyle name="好_2016年分科目收入情况 2 5 3 4" xfId="5349" xr:uid="{00000000-0005-0000-0000-0000D5530000}"/>
    <cellStyle name="好_2016年分科目收入情况 2 5 3 4 2" xfId="12891" xr:uid="{00000000-0005-0000-0000-0000D6530000}"/>
    <cellStyle name="好_2016年分科目收入情况 2 5 3 5" xfId="12888" xr:uid="{00000000-0005-0000-0000-0000D7530000}"/>
    <cellStyle name="好_2016年分科目收入情况 2 5 4" xfId="5350" xr:uid="{00000000-0005-0000-0000-0000D8530000}"/>
    <cellStyle name="好_2016年分科目收入情况 2 5 4 2" xfId="12892" xr:uid="{00000000-0005-0000-0000-0000D9530000}"/>
    <cellStyle name="好_2016年分科目收入情况 2 5 4 3" xfId="8853" xr:uid="{00000000-0005-0000-0000-0000DA530000}"/>
    <cellStyle name="好_2016年分科目收入情况 2 5 5" xfId="5351" xr:uid="{00000000-0005-0000-0000-0000DB530000}"/>
    <cellStyle name="好_2016年分科目收入情况 2 5 5 2" xfId="12893" xr:uid="{00000000-0005-0000-0000-0000DC530000}"/>
    <cellStyle name="好_2016年分科目收入情况 2 5 6" xfId="12885" xr:uid="{00000000-0005-0000-0000-0000DD530000}"/>
    <cellStyle name="好_2016年分科目收入情况 2 6" xfId="5352" xr:uid="{00000000-0005-0000-0000-0000DE530000}"/>
    <cellStyle name="好_2016年分科目收入情况 2 6 2" xfId="5353" xr:uid="{00000000-0005-0000-0000-0000DF530000}"/>
    <cellStyle name="好_2016年分科目收入情况 2 6 2 2" xfId="12895" xr:uid="{00000000-0005-0000-0000-0000E0530000}"/>
    <cellStyle name="好_2016年分科目收入情况 2 6 2 3" xfId="8854" xr:uid="{00000000-0005-0000-0000-0000E1530000}"/>
    <cellStyle name="好_2016年分科目收入情况 2 6 3" xfId="5354" xr:uid="{00000000-0005-0000-0000-0000E2530000}"/>
    <cellStyle name="好_2016年分科目收入情况 2 6 3 2" xfId="12896" xr:uid="{00000000-0005-0000-0000-0000E3530000}"/>
    <cellStyle name="好_2016年分科目收入情况 2 6 4" xfId="5355" xr:uid="{00000000-0005-0000-0000-0000E4530000}"/>
    <cellStyle name="好_2016年分科目收入情况 2 6 4 2" xfId="12897" xr:uid="{00000000-0005-0000-0000-0000E5530000}"/>
    <cellStyle name="好_2016年分科目收入情况 2 6 5" xfId="12894" xr:uid="{00000000-0005-0000-0000-0000E6530000}"/>
    <cellStyle name="好_2016年分科目收入情况 2 7" xfId="5356" xr:uid="{00000000-0005-0000-0000-0000E7530000}"/>
    <cellStyle name="好_2016年分科目收入情况 2 7 2" xfId="12898" xr:uid="{00000000-0005-0000-0000-0000E8530000}"/>
    <cellStyle name="好_2016年分科目收入情况 2 7 3" xfId="8855" xr:uid="{00000000-0005-0000-0000-0000E9530000}"/>
    <cellStyle name="好_2016年分科目收入情况 2 8" xfId="9507" xr:uid="{00000000-0005-0000-0000-0000EA530000}"/>
    <cellStyle name="好_2016年分科目收入情况 3" xfId="194" xr:uid="{00000000-0005-0000-0000-0000EB530000}"/>
    <cellStyle name="好_2016年分科目收入情况 3 2" xfId="297" xr:uid="{00000000-0005-0000-0000-0000EC530000}"/>
    <cellStyle name="好_2016年分科目收入情况 3 2 2" xfId="5357" xr:uid="{00000000-0005-0000-0000-0000ED530000}"/>
    <cellStyle name="好_2016年分科目收入情况 3 2 2 2" xfId="5358" xr:uid="{00000000-0005-0000-0000-0000EE530000}"/>
    <cellStyle name="好_2016年分科目收入情况 3 2 2 2 2" xfId="5359" xr:uid="{00000000-0005-0000-0000-0000EF530000}"/>
    <cellStyle name="好_2016年分科目收入情况 3 2 2 2 2 2" xfId="12900" xr:uid="{00000000-0005-0000-0000-0000F0530000}"/>
    <cellStyle name="好_2016年分科目收入情况 3 2 2 2 2 3" xfId="8856" xr:uid="{00000000-0005-0000-0000-0000F1530000}"/>
    <cellStyle name="好_2016年分科目收入情况 3 2 2 2 3" xfId="5360" xr:uid="{00000000-0005-0000-0000-0000F2530000}"/>
    <cellStyle name="好_2016年分科目收入情况 3 2 2 2 3 2" xfId="12901" xr:uid="{00000000-0005-0000-0000-0000F3530000}"/>
    <cellStyle name="好_2016年分科目收入情况 3 2 2 3" xfId="5361" xr:uid="{00000000-0005-0000-0000-0000F4530000}"/>
    <cellStyle name="好_2016年分科目收入情况 3 2 2 3 2" xfId="5362" xr:uid="{00000000-0005-0000-0000-0000F5530000}"/>
    <cellStyle name="好_2016年分科目收入情况 3 2 2 3 2 2" xfId="12903" xr:uid="{00000000-0005-0000-0000-0000F6530000}"/>
    <cellStyle name="好_2016年分科目收入情况 3 2 2 3 2 3" xfId="8857" xr:uid="{00000000-0005-0000-0000-0000F7530000}"/>
    <cellStyle name="好_2016年分科目收入情况 3 2 2 3 3" xfId="5363" xr:uid="{00000000-0005-0000-0000-0000F8530000}"/>
    <cellStyle name="好_2016年分科目收入情况 3 2 2 3 3 2" xfId="12904" xr:uid="{00000000-0005-0000-0000-0000F9530000}"/>
    <cellStyle name="好_2016年分科目收入情况 3 2 2 3 4" xfId="5364" xr:uid="{00000000-0005-0000-0000-0000FA530000}"/>
    <cellStyle name="好_2016年分科目收入情况 3 2 2 3 4 2" xfId="12905" xr:uid="{00000000-0005-0000-0000-0000FB530000}"/>
    <cellStyle name="好_2016年分科目收入情况 3 2 2 3 5" xfId="12902" xr:uid="{00000000-0005-0000-0000-0000FC530000}"/>
    <cellStyle name="好_2016年分科目收入情况 3 2 2 4" xfId="5365" xr:uid="{00000000-0005-0000-0000-0000FD530000}"/>
    <cellStyle name="好_2016年分科目收入情况 3 2 2 4 2" xfId="12906" xr:uid="{00000000-0005-0000-0000-0000FE530000}"/>
    <cellStyle name="好_2016年分科目收入情况 3 2 2 4 3" xfId="8858" xr:uid="{00000000-0005-0000-0000-0000FF530000}"/>
    <cellStyle name="好_2016年分科目收入情况 3 2 2 5" xfId="5366" xr:uid="{00000000-0005-0000-0000-000000540000}"/>
    <cellStyle name="好_2016年分科目收入情况 3 2 2 5 2" xfId="12907" xr:uid="{00000000-0005-0000-0000-000001540000}"/>
    <cellStyle name="好_2016年分科目收入情况 3 2 2 6" xfId="12899" xr:uid="{00000000-0005-0000-0000-000002540000}"/>
    <cellStyle name="好_2016年分科目收入情况 3 2 3" xfId="5367" xr:uid="{00000000-0005-0000-0000-000003540000}"/>
    <cellStyle name="好_2016年分科目收入情况 3 2 3 2" xfId="5368" xr:uid="{00000000-0005-0000-0000-000004540000}"/>
    <cellStyle name="好_2016年分科目收入情况 3 2 3 2 2" xfId="5369" xr:uid="{00000000-0005-0000-0000-000005540000}"/>
    <cellStyle name="好_2016年分科目收入情况 3 2 3 2 2 2" xfId="12909" xr:uid="{00000000-0005-0000-0000-000006540000}"/>
    <cellStyle name="好_2016年分科目收入情况 3 2 3 2 2 3" xfId="8859" xr:uid="{00000000-0005-0000-0000-000007540000}"/>
    <cellStyle name="好_2016年分科目收入情况 3 2 3 2 3" xfId="5370" xr:uid="{00000000-0005-0000-0000-000008540000}"/>
    <cellStyle name="好_2016年分科目收入情况 3 2 3 2 3 2" xfId="12910" xr:uid="{00000000-0005-0000-0000-000009540000}"/>
    <cellStyle name="好_2016年分科目收入情况 3 2 3 3" xfId="5371" xr:uid="{00000000-0005-0000-0000-00000A540000}"/>
    <cellStyle name="好_2016年分科目收入情况 3 2 3 3 2" xfId="12911" xr:uid="{00000000-0005-0000-0000-00000B540000}"/>
    <cellStyle name="好_2016年分科目收入情况 3 2 3 3 3" xfId="8860" xr:uid="{00000000-0005-0000-0000-00000C540000}"/>
    <cellStyle name="好_2016年分科目收入情况 3 2 3 4" xfId="5372" xr:uid="{00000000-0005-0000-0000-00000D540000}"/>
    <cellStyle name="好_2016年分科目收入情况 3 2 3 4 2" xfId="12912" xr:uid="{00000000-0005-0000-0000-00000E540000}"/>
    <cellStyle name="好_2016年分科目收入情况 3 2 3 5" xfId="12908" xr:uid="{00000000-0005-0000-0000-00000F540000}"/>
    <cellStyle name="好_2016年分科目收入情况 3 2 4" xfId="5373" xr:uid="{00000000-0005-0000-0000-000010540000}"/>
    <cellStyle name="好_2016年分科目收入情况 3 2 4 2" xfId="5374" xr:uid="{00000000-0005-0000-0000-000011540000}"/>
    <cellStyle name="好_2016年分科目收入情况 3 2 4 2 2" xfId="12913" xr:uid="{00000000-0005-0000-0000-000012540000}"/>
    <cellStyle name="好_2016年分科目收入情况 3 2 4 2 3" xfId="8861" xr:uid="{00000000-0005-0000-0000-000013540000}"/>
    <cellStyle name="好_2016年分科目收入情况 3 2 4 3" xfId="5375" xr:uid="{00000000-0005-0000-0000-000014540000}"/>
    <cellStyle name="好_2016年分科目收入情况 3 2 4 3 2" xfId="12914" xr:uid="{00000000-0005-0000-0000-000015540000}"/>
    <cellStyle name="好_2016年分科目收入情况 3 2 5" xfId="5376" xr:uid="{00000000-0005-0000-0000-000016540000}"/>
    <cellStyle name="好_2016年分科目收入情况 3 2 5 2" xfId="5377" xr:uid="{00000000-0005-0000-0000-000017540000}"/>
    <cellStyle name="好_2016年分科目收入情况 3 2 5 2 2" xfId="12916" xr:uid="{00000000-0005-0000-0000-000018540000}"/>
    <cellStyle name="好_2016年分科目收入情况 3 2 5 2 3" xfId="8862" xr:uid="{00000000-0005-0000-0000-000019540000}"/>
    <cellStyle name="好_2016年分科目收入情况 3 2 5 3" xfId="5378" xr:uid="{00000000-0005-0000-0000-00001A540000}"/>
    <cellStyle name="好_2016年分科目收入情况 3 2 5 3 2" xfId="12917" xr:uid="{00000000-0005-0000-0000-00001B540000}"/>
    <cellStyle name="好_2016年分科目收入情况 3 2 5 4" xfId="5379" xr:uid="{00000000-0005-0000-0000-00001C540000}"/>
    <cellStyle name="好_2016年分科目收入情况 3 2 5 4 2" xfId="12918" xr:uid="{00000000-0005-0000-0000-00001D540000}"/>
    <cellStyle name="好_2016年分科目收入情况 3 2 5 5" xfId="12915" xr:uid="{00000000-0005-0000-0000-00001E540000}"/>
    <cellStyle name="好_2016年分科目收入情况 3 2 6" xfId="5380" xr:uid="{00000000-0005-0000-0000-00001F540000}"/>
    <cellStyle name="好_2016年分科目收入情况 3 2 6 2" xfId="12919" xr:uid="{00000000-0005-0000-0000-000020540000}"/>
    <cellStyle name="好_2016年分科目收入情况 3 2 6 3" xfId="8863" xr:uid="{00000000-0005-0000-0000-000021540000}"/>
    <cellStyle name="好_2016年分科目收入情况 3 2 7" xfId="9580" xr:uid="{00000000-0005-0000-0000-000022540000}"/>
    <cellStyle name="好_2016年分科目收入情况 3 3" xfId="5381" xr:uid="{00000000-0005-0000-0000-000023540000}"/>
    <cellStyle name="好_2016年分科目收入情况 3 3 2" xfId="5382" xr:uid="{00000000-0005-0000-0000-000024540000}"/>
    <cellStyle name="好_2016年分科目收入情况 3 3 2 2" xfId="5383" xr:uid="{00000000-0005-0000-0000-000025540000}"/>
    <cellStyle name="好_2016年分科目收入情况 3 3 2 2 2" xfId="5384" xr:uid="{00000000-0005-0000-0000-000026540000}"/>
    <cellStyle name="好_2016年分科目收入情况 3 3 2 2 2 2" xfId="12920" xr:uid="{00000000-0005-0000-0000-000027540000}"/>
    <cellStyle name="好_2016年分科目收入情况 3 3 2 2 2 3" xfId="8864" xr:uid="{00000000-0005-0000-0000-000028540000}"/>
    <cellStyle name="好_2016年分科目收入情况 3 3 2 2 3" xfId="5385" xr:uid="{00000000-0005-0000-0000-000029540000}"/>
    <cellStyle name="好_2016年分科目收入情况 3 3 2 2 3 2" xfId="12921" xr:uid="{00000000-0005-0000-0000-00002A540000}"/>
    <cellStyle name="好_2016年分科目收入情况 3 3 2 3" xfId="5386" xr:uid="{00000000-0005-0000-0000-00002B540000}"/>
    <cellStyle name="好_2016年分科目收入情况 3 3 2 3 2" xfId="12922" xr:uid="{00000000-0005-0000-0000-00002C540000}"/>
    <cellStyle name="好_2016年分科目收入情况 3 3 2 3 3" xfId="8865" xr:uid="{00000000-0005-0000-0000-00002D540000}"/>
    <cellStyle name="好_2016年分科目收入情况 3 3 2 4" xfId="5387" xr:uid="{00000000-0005-0000-0000-00002E540000}"/>
    <cellStyle name="好_2016年分科目收入情况 3 3 2 4 2" xfId="12923" xr:uid="{00000000-0005-0000-0000-00002F540000}"/>
    <cellStyle name="好_2016年分科目收入情况 3 3 3" xfId="5388" xr:uid="{00000000-0005-0000-0000-000030540000}"/>
    <cellStyle name="好_2016年分科目收入情况 3 3 3 2" xfId="5389" xr:uid="{00000000-0005-0000-0000-000031540000}"/>
    <cellStyle name="好_2016年分科目收入情况 3 3 3 2 2" xfId="12924" xr:uid="{00000000-0005-0000-0000-000032540000}"/>
    <cellStyle name="好_2016年分科目收入情况 3 3 3 2 3" xfId="8866" xr:uid="{00000000-0005-0000-0000-000033540000}"/>
    <cellStyle name="好_2016年分科目收入情况 3 3 3 3" xfId="5390" xr:uid="{00000000-0005-0000-0000-000034540000}"/>
    <cellStyle name="好_2016年分科目收入情况 3 3 3 3 2" xfId="12925" xr:uid="{00000000-0005-0000-0000-000035540000}"/>
    <cellStyle name="好_2016年分科目收入情况 3 3 4" xfId="5391" xr:uid="{00000000-0005-0000-0000-000036540000}"/>
    <cellStyle name="好_2016年分科目收入情况 3 3 4 2" xfId="5392" xr:uid="{00000000-0005-0000-0000-000037540000}"/>
    <cellStyle name="好_2016年分科目收入情况 3 3 4 2 2" xfId="12926" xr:uid="{00000000-0005-0000-0000-000038540000}"/>
    <cellStyle name="好_2016年分科目收入情况 3 3 4 2 3" xfId="8867" xr:uid="{00000000-0005-0000-0000-000039540000}"/>
    <cellStyle name="好_2016年分科目收入情况 3 3 4 3" xfId="5393" xr:uid="{00000000-0005-0000-0000-00003A540000}"/>
    <cellStyle name="好_2016年分科目收入情况 3 3 4 3 2" xfId="12927" xr:uid="{00000000-0005-0000-0000-00003B540000}"/>
    <cellStyle name="好_2016年分科目收入情况 3 3 5" xfId="5394" xr:uid="{00000000-0005-0000-0000-00003C540000}"/>
    <cellStyle name="好_2016年分科目收入情况 3 3 5 2" xfId="12928" xr:uid="{00000000-0005-0000-0000-00003D540000}"/>
    <cellStyle name="好_2016年分科目收入情况 3 3 5 3" xfId="8868" xr:uid="{00000000-0005-0000-0000-00003E540000}"/>
    <cellStyle name="好_2016年分科目收入情况 3 4" xfId="5395" xr:uid="{00000000-0005-0000-0000-00003F540000}"/>
    <cellStyle name="好_2016年分科目收入情况 3 4 2" xfId="5396" xr:uid="{00000000-0005-0000-0000-000040540000}"/>
    <cellStyle name="好_2016年分科目收入情况 3 4 2 2" xfId="5397" xr:uid="{00000000-0005-0000-0000-000041540000}"/>
    <cellStyle name="好_2016年分科目收入情况 3 4 2 2 2" xfId="12930" xr:uid="{00000000-0005-0000-0000-000042540000}"/>
    <cellStyle name="好_2016年分科目收入情况 3 4 2 2 3" xfId="8869" xr:uid="{00000000-0005-0000-0000-000043540000}"/>
    <cellStyle name="好_2016年分科目收入情况 3 4 2 3" xfId="5398" xr:uid="{00000000-0005-0000-0000-000044540000}"/>
    <cellStyle name="好_2016年分科目收入情况 3 4 2 3 2" xfId="12931" xr:uid="{00000000-0005-0000-0000-000045540000}"/>
    <cellStyle name="好_2016年分科目收入情况 3 4 3" xfId="5399" xr:uid="{00000000-0005-0000-0000-000046540000}"/>
    <cellStyle name="好_2016年分科目收入情况 3 4 3 2" xfId="5400" xr:uid="{00000000-0005-0000-0000-000047540000}"/>
    <cellStyle name="好_2016年分科目收入情况 3 4 3 2 2" xfId="12933" xr:uid="{00000000-0005-0000-0000-000048540000}"/>
    <cellStyle name="好_2016年分科目收入情况 3 4 3 2 3" xfId="8870" xr:uid="{00000000-0005-0000-0000-000049540000}"/>
    <cellStyle name="好_2016年分科目收入情况 3 4 3 3" xfId="5401" xr:uid="{00000000-0005-0000-0000-00004A540000}"/>
    <cellStyle name="好_2016年分科目收入情况 3 4 3 3 2" xfId="12934" xr:uid="{00000000-0005-0000-0000-00004B540000}"/>
    <cellStyle name="好_2016年分科目收入情况 3 4 3 4" xfId="5402" xr:uid="{00000000-0005-0000-0000-00004C540000}"/>
    <cellStyle name="好_2016年分科目收入情况 3 4 3 4 2" xfId="12935" xr:uid="{00000000-0005-0000-0000-00004D540000}"/>
    <cellStyle name="好_2016年分科目收入情况 3 4 3 5" xfId="12932" xr:uid="{00000000-0005-0000-0000-00004E540000}"/>
    <cellStyle name="好_2016年分科目收入情况 3 4 4" xfId="5403" xr:uid="{00000000-0005-0000-0000-00004F540000}"/>
    <cellStyle name="好_2016年分科目收入情况 3 4 4 2" xfId="12936" xr:uid="{00000000-0005-0000-0000-000050540000}"/>
    <cellStyle name="好_2016年分科目收入情况 3 4 4 3" xfId="8871" xr:uid="{00000000-0005-0000-0000-000051540000}"/>
    <cellStyle name="好_2016年分科目收入情况 3 4 5" xfId="5404" xr:uid="{00000000-0005-0000-0000-000052540000}"/>
    <cellStyle name="好_2016年分科目收入情况 3 4 5 2" xfId="12937" xr:uid="{00000000-0005-0000-0000-000053540000}"/>
    <cellStyle name="好_2016年分科目收入情况 3 4 6" xfId="12929" xr:uid="{00000000-0005-0000-0000-000054540000}"/>
    <cellStyle name="好_2016年分科目收入情况 3 5" xfId="5405" xr:uid="{00000000-0005-0000-0000-000055540000}"/>
    <cellStyle name="好_2016年分科目收入情况 3 5 2" xfId="5406" xr:uid="{00000000-0005-0000-0000-000056540000}"/>
    <cellStyle name="好_2016年分科目收入情况 3 5 2 2" xfId="12939" xr:uid="{00000000-0005-0000-0000-000057540000}"/>
    <cellStyle name="好_2016年分科目收入情况 3 5 2 3" xfId="8872" xr:uid="{00000000-0005-0000-0000-000058540000}"/>
    <cellStyle name="好_2016年分科目收入情况 3 5 3" xfId="5407" xr:uid="{00000000-0005-0000-0000-000059540000}"/>
    <cellStyle name="好_2016年分科目收入情况 3 5 3 2" xfId="12940" xr:uid="{00000000-0005-0000-0000-00005A540000}"/>
    <cellStyle name="好_2016年分科目收入情况 3 5 4" xfId="5408" xr:uid="{00000000-0005-0000-0000-00005B540000}"/>
    <cellStyle name="好_2016年分科目收入情况 3 5 4 2" xfId="12941" xr:uid="{00000000-0005-0000-0000-00005C540000}"/>
    <cellStyle name="好_2016年分科目收入情况 3 5 5" xfId="12938" xr:uid="{00000000-0005-0000-0000-00005D540000}"/>
    <cellStyle name="好_2016年分科目收入情况 3 6" xfId="5409" xr:uid="{00000000-0005-0000-0000-00005E540000}"/>
    <cellStyle name="好_2016年分科目收入情况 3 6 2" xfId="12942" xr:uid="{00000000-0005-0000-0000-00005F540000}"/>
    <cellStyle name="好_2016年分科目收入情况 3 6 3" xfId="8873" xr:uid="{00000000-0005-0000-0000-000060540000}"/>
    <cellStyle name="好_2016年分科目收入情况 3 7" xfId="9509" xr:uid="{00000000-0005-0000-0000-000061540000}"/>
    <cellStyle name="好_2016年分科目收入情况 4" xfId="300" xr:uid="{00000000-0005-0000-0000-000062540000}"/>
    <cellStyle name="好_2016年分科目收入情况 4 2" xfId="5410" xr:uid="{00000000-0005-0000-0000-000063540000}"/>
    <cellStyle name="好_2016年分科目收入情况 4 2 2" xfId="5411" xr:uid="{00000000-0005-0000-0000-000064540000}"/>
    <cellStyle name="好_2016年分科目收入情况 4 2 2 2" xfId="5412" xr:uid="{00000000-0005-0000-0000-000065540000}"/>
    <cellStyle name="好_2016年分科目收入情况 4 2 2 2 2" xfId="12944" xr:uid="{00000000-0005-0000-0000-000066540000}"/>
    <cellStyle name="好_2016年分科目收入情况 4 2 2 2 3" xfId="8874" xr:uid="{00000000-0005-0000-0000-000067540000}"/>
    <cellStyle name="好_2016年分科目收入情况 4 2 2 3" xfId="5413" xr:uid="{00000000-0005-0000-0000-000068540000}"/>
    <cellStyle name="好_2016年分科目收入情况 4 2 2 3 2" xfId="12945" xr:uid="{00000000-0005-0000-0000-000069540000}"/>
    <cellStyle name="好_2016年分科目收入情况 4 2 3" xfId="5414" xr:uid="{00000000-0005-0000-0000-00006A540000}"/>
    <cellStyle name="好_2016年分科目收入情况 4 2 3 2" xfId="5415" xr:uid="{00000000-0005-0000-0000-00006B540000}"/>
    <cellStyle name="好_2016年分科目收入情况 4 2 3 2 2" xfId="12947" xr:uid="{00000000-0005-0000-0000-00006C540000}"/>
    <cellStyle name="好_2016年分科目收入情况 4 2 3 2 3" xfId="8875" xr:uid="{00000000-0005-0000-0000-00006D540000}"/>
    <cellStyle name="好_2016年分科目收入情况 4 2 3 3" xfId="5416" xr:uid="{00000000-0005-0000-0000-00006E540000}"/>
    <cellStyle name="好_2016年分科目收入情况 4 2 3 3 2" xfId="12948" xr:uid="{00000000-0005-0000-0000-00006F540000}"/>
    <cellStyle name="好_2016年分科目收入情况 4 2 3 4" xfId="5417" xr:uid="{00000000-0005-0000-0000-000070540000}"/>
    <cellStyle name="好_2016年分科目收入情况 4 2 3 4 2" xfId="12949" xr:uid="{00000000-0005-0000-0000-000071540000}"/>
    <cellStyle name="好_2016年分科目收入情况 4 2 3 5" xfId="12946" xr:uid="{00000000-0005-0000-0000-000072540000}"/>
    <cellStyle name="好_2016年分科目收入情况 4 2 4" xfId="5418" xr:uid="{00000000-0005-0000-0000-000073540000}"/>
    <cellStyle name="好_2016年分科目收入情况 4 2 4 2" xfId="12950" xr:uid="{00000000-0005-0000-0000-000074540000}"/>
    <cellStyle name="好_2016年分科目收入情况 4 2 4 3" xfId="8876" xr:uid="{00000000-0005-0000-0000-000075540000}"/>
    <cellStyle name="好_2016年分科目收入情况 4 2 5" xfId="5419" xr:uid="{00000000-0005-0000-0000-000076540000}"/>
    <cellStyle name="好_2016年分科目收入情况 4 2 5 2" xfId="12951" xr:uid="{00000000-0005-0000-0000-000077540000}"/>
    <cellStyle name="好_2016年分科目收入情况 4 2 6" xfId="12943" xr:uid="{00000000-0005-0000-0000-000078540000}"/>
    <cellStyle name="好_2016年分科目收入情况 4 3" xfId="5420" xr:uid="{00000000-0005-0000-0000-000079540000}"/>
    <cellStyle name="好_2016年分科目收入情况 4 3 2" xfId="5421" xr:uid="{00000000-0005-0000-0000-00007A540000}"/>
    <cellStyle name="好_2016年分科目收入情况 4 3 2 2" xfId="5422" xr:uid="{00000000-0005-0000-0000-00007B540000}"/>
    <cellStyle name="好_2016年分科目收入情况 4 3 2 2 2" xfId="12953" xr:uid="{00000000-0005-0000-0000-00007C540000}"/>
    <cellStyle name="好_2016年分科目收入情况 4 3 2 2 3" xfId="8877" xr:uid="{00000000-0005-0000-0000-00007D540000}"/>
    <cellStyle name="好_2016年分科目收入情况 4 3 2 3" xfId="5423" xr:uid="{00000000-0005-0000-0000-00007E540000}"/>
    <cellStyle name="好_2016年分科目收入情况 4 3 2 3 2" xfId="12954" xr:uid="{00000000-0005-0000-0000-00007F540000}"/>
    <cellStyle name="好_2016年分科目收入情况 4 3 3" xfId="5424" xr:uid="{00000000-0005-0000-0000-000080540000}"/>
    <cellStyle name="好_2016年分科目收入情况 4 3 3 2" xfId="12955" xr:uid="{00000000-0005-0000-0000-000081540000}"/>
    <cellStyle name="好_2016年分科目收入情况 4 3 3 3" xfId="8878" xr:uid="{00000000-0005-0000-0000-000082540000}"/>
    <cellStyle name="好_2016年分科目收入情况 4 3 4" xfId="5425" xr:uid="{00000000-0005-0000-0000-000083540000}"/>
    <cellStyle name="好_2016年分科目收入情况 4 3 4 2" xfId="12956" xr:uid="{00000000-0005-0000-0000-000084540000}"/>
    <cellStyle name="好_2016年分科目收入情况 4 3 5" xfId="12952" xr:uid="{00000000-0005-0000-0000-000085540000}"/>
    <cellStyle name="好_2016年分科目收入情况 4 4" xfId="5426" xr:uid="{00000000-0005-0000-0000-000086540000}"/>
    <cellStyle name="好_2016年分科目收入情况 4 4 2" xfId="5427" xr:uid="{00000000-0005-0000-0000-000087540000}"/>
    <cellStyle name="好_2016年分科目收入情况 4 4 2 2" xfId="12957" xr:uid="{00000000-0005-0000-0000-000088540000}"/>
    <cellStyle name="好_2016年分科目收入情况 4 4 2 3" xfId="8879" xr:uid="{00000000-0005-0000-0000-000089540000}"/>
    <cellStyle name="好_2016年分科目收入情况 4 4 3" xfId="5428" xr:uid="{00000000-0005-0000-0000-00008A540000}"/>
    <cellStyle name="好_2016年分科目收入情况 4 4 3 2" xfId="12958" xr:uid="{00000000-0005-0000-0000-00008B540000}"/>
    <cellStyle name="好_2016年分科目收入情况 4 5" xfId="5429" xr:uid="{00000000-0005-0000-0000-00008C540000}"/>
    <cellStyle name="好_2016年分科目收入情况 4 5 2" xfId="5430" xr:uid="{00000000-0005-0000-0000-00008D540000}"/>
    <cellStyle name="好_2016年分科目收入情况 4 5 2 2" xfId="12960" xr:uid="{00000000-0005-0000-0000-00008E540000}"/>
    <cellStyle name="好_2016年分科目收入情况 4 5 2 3" xfId="8880" xr:uid="{00000000-0005-0000-0000-00008F540000}"/>
    <cellStyle name="好_2016年分科目收入情况 4 5 3" xfId="5431" xr:uid="{00000000-0005-0000-0000-000090540000}"/>
    <cellStyle name="好_2016年分科目收入情况 4 5 3 2" xfId="12961" xr:uid="{00000000-0005-0000-0000-000091540000}"/>
    <cellStyle name="好_2016年分科目收入情况 4 5 4" xfId="5432" xr:uid="{00000000-0005-0000-0000-000092540000}"/>
    <cellStyle name="好_2016年分科目收入情况 4 5 4 2" xfId="12962" xr:uid="{00000000-0005-0000-0000-000093540000}"/>
    <cellStyle name="好_2016年分科目收入情况 4 5 5" xfId="12959" xr:uid="{00000000-0005-0000-0000-000094540000}"/>
    <cellStyle name="好_2016年分科目收入情况 4 6" xfId="5433" xr:uid="{00000000-0005-0000-0000-000095540000}"/>
    <cellStyle name="好_2016年分科目收入情况 4 6 2" xfId="12963" xr:uid="{00000000-0005-0000-0000-000096540000}"/>
    <cellStyle name="好_2016年分科目收入情况 4 6 3" xfId="8881" xr:uid="{00000000-0005-0000-0000-000097540000}"/>
    <cellStyle name="好_2016年分科目收入情况 4 7" xfId="9583" xr:uid="{00000000-0005-0000-0000-000098540000}"/>
    <cellStyle name="好_2016年分科目收入情况 4 8" xfId="27501" xr:uid="{00000000-0005-0000-0000-000099540000}"/>
    <cellStyle name="好_2016年分科目收入情况 5" xfId="5434" xr:uid="{00000000-0005-0000-0000-00009A540000}"/>
    <cellStyle name="好_2016年分科目收入情况 5 2" xfId="5435" xr:uid="{00000000-0005-0000-0000-00009B540000}"/>
    <cellStyle name="好_2016年分科目收入情况 5 2 2" xfId="5436" xr:uid="{00000000-0005-0000-0000-00009C540000}"/>
    <cellStyle name="好_2016年分科目收入情况 5 2 2 2" xfId="5437" xr:uid="{00000000-0005-0000-0000-00009D540000}"/>
    <cellStyle name="好_2016年分科目收入情况 5 2 2 2 2" xfId="12964" xr:uid="{00000000-0005-0000-0000-00009E540000}"/>
    <cellStyle name="好_2016年分科目收入情况 5 2 2 2 3" xfId="8882" xr:uid="{00000000-0005-0000-0000-00009F540000}"/>
    <cellStyle name="好_2016年分科目收入情况 5 2 2 3" xfId="5438" xr:uid="{00000000-0005-0000-0000-0000A0540000}"/>
    <cellStyle name="好_2016年分科目收入情况 5 2 2 3 2" xfId="12965" xr:uid="{00000000-0005-0000-0000-0000A1540000}"/>
    <cellStyle name="好_2016年分科目收入情况 5 2 3" xfId="5439" xr:uid="{00000000-0005-0000-0000-0000A2540000}"/>
    <cellStyle name="好_2016年分科目收入情况 5 2 3 2" xfId="12966" xr:uid="{00000000-0005-0000-0000-0000A3540000}"/>
    <cellStyle name="好_2016年分科目收入情况 5 2 3 3" xfId="8883" xr:uid="{00000000-0005-0000-0000-0000A4540000}"/>
    <cellStyle name="好_2016年分科目收入情况 5 2 4" xfId="5440" xr:uid="{00000000-0005-0000-0000-0000A5540000}"/>
    <cellStyle name="好_2016年分科目收入情况 5 2 4 2" xfId="12967" xr:uid="{00000000-0005-0000-0000-0000A6540000}"/>
    <cellStyle name="好_2016年分科目收入情况 5 3" xfId="5441" xr:uid="{00000000-0005-0000-0000-0000A7540000}"/>
    <cellStyle name="好_2016年分科目收入情况 5 3 2" xfId="5442" xr:uid="{00000000-0005-0000-0000-0000A8540000}"/>
    <cellStyle name="好_2016年分科目收入情况 5 3 2 2" xfId="12968" xr:uid="{00000000-0005-0000-0000-0000A9540000}"/>
    <cellStyle name="好_2016年分科目收入情况 5 3 2 3" xfId="8884" xr:uid="{00000000-0005-0000-0000-0000AA540000}"/>
    <cellStyle name="好_2016年分科目收入情况 5 3 3" xfId="5443" xr:uid="{00000000-0005-0000-0000-0000AB540000}"/>
    <cellStyle name="好_2016年分科目收入情况 5 3 3 2" xfId="12969" xr:uid="{00000000-0005-0000-0000-0000AC540000}"/>
    <cellStyle name="好_2016年分科目收入情况 5 4" xfId="5444" xr:uid="{00000000-0005-0000-0000-0000AD540000}"/>
    <cellStyle name="好_2016年分科目收入情况 5 4 2" xfId="5445" xr:uid="{00000000-0005-0000-0000-0000AE540000}"/>
    <cellStyle name="好_2016年分科目收入情况 5 4 2 2" xfId="12970" xr:uid="{00000000-0005-0000-0000-0000AF540000}"/>
    <cellStyle name="好_2016年分科目收入情况 5 4 2 3" xfId="8885" xr:uid="{00000000-0005-0000-0000-0000B0540000}"/>
    <cellStyle name="好_2016年分科目收入情况 5 4 3" xfId="5446" xr:uid="{00000000-0005-0000-0000-0000B1540000}"/>
    <cellStyle name="好_2016年分科目收入情况 5 4 3 2" xfId="12971" xr:uid="{00000000-0005-0000-0000-0000B2540000}"/>
    <cellStyle name="好_2016年分科目收入情况 5 5" xfId="5447" xr:uid="{00000000-0005-0000-0000-0000B3540000}"/>
    <cellStyle name="好_2016年分科目收入情况 5 5 2" xfId="12972" xr:uid="{00000000-0005-0000-0000-0000B4540000}"/>
    <cellStyle name="好_2016年分科目收入情况 5 5 3" xfId="8886" xr:uid="{00000000-0005-0000-0000-0000B5540000}"/>
    <cellStyle name="好_2016年分科目收入情况 6" xfId="5448" xr:uid="{00000000-0005-0000-0000-0000B6540000}"/>
    <cellStyle name="好_2016年分科目收入情况 6 2" xfId="5449" xr:uid="{00000000-0005-0000-0000-0000B7540000}"/>
    <cellStyle name="好_2016年分科目收入情况 6 2 2" xfId="5450" xr:uid="{00000000-0005-0000-0000-0000B8540000}"/>
    <cellStyle name="好_2016年分科目收入情况 6 2 2 2" xfId="12974" xr:uid="{00000000-0005-0000-0000-0000B9540000}"/>
    <cellStyle name="好_2016年分科目收入情况 6 2 2 3" xfId="8887" xr:uid="{00000000-0005-0000-0000-0000BA540000}"/>
    <cellStyle name="好_2016年分科目收入情况 6 2 3" xfId="5451" xr:uid="{00000000-0005-0000-0000-0000BB540000}"/>
    <cellStyle name="好_2016年分科目收入情况 6 2 3 2" xfId="12975" xr:uid="{00000000-0005-0000-0000-0000BC540000}"/>
    <cellStyle name="好_2016年分科目收入情况 6 3" xfId="5452" xr:uid="{00000000-0005-0000-0000-0000BD540000}"/>
    <cellStyle name="好_2016年分科目收入情况 6 3 2" xfId="5453" xr:uid="{00000000-0005-0000-0000-0000BE540000}"/>
    <cellStyle name="好_2016年分科目收入情况 6 3 2 2" xfId="12977" xr:uid="{00000000-0005-0000-0000-0000BF540000}"/>
    <cellStyle name="好_2016年分科目收入情况 6 3 2 3" xfId="8888" xr:uid="{00000000-0005-0000-0000-0000C0540000}"/>
    <cellStyle name="好_2016年分科目收入情况 6 3 3" xfId="5454" xr:uid="{00000000-0005-0000-0000-0000C1540000}"/>
    <cellStyle name="好_2016年分科目收入情况 6 3 3 2" xfId="12978" xr:uid="{00000000-0005-0000-0000-0000C2540000}"/>
    <cellStyle name="好_2016年分科目收入情况 6 3 4" xfId="5455" xr:uid="{00000000-0005-0000-0000-0000C3540000}"/>
    <cellStyle name="好_2016年分科目收入情况 6 3 4 2" xfId="12979" xr:uid="{00000000-0005-0000-0000-0000C4540000}"/>
    <cellStyle name="好_2016年分科目收入情况 6 3 5" xfId="12976" xr:uid="{00000000-0005-0000-0000-0000C5540000}"/>
    <cellStyle name="好_2016年分科目收入情况 6 4" xfId="5456" xr:uid="{00000000-0005-0000-0000-0000C6540000}"/>
    <cellStyle name="好_2016年分科目收入情况 6 4 2" xfId="12980" xr:uid="{00000000-0005-0000-0000-0000C7540000}"/>
    <cellStyle name="好_2016年分科目收入情况 6 4 3" xfId="8889" xr:uid="{00000000-0005-0000-0000-0000C8540000}"/>
    <cellStyle name="好_2016年分科目收入情况 6 5" xfId="5457" xr:uid="{00000000-0005-0000-0000-0000C9540000}"/>
    <cellStyle name="好_2016年分科目收入情况 6 5 2" xfId="12981" xr:uid="{00000000-0005-0000-0000-0000CA540000}"/>
    <cellStyle name="好_2016年分科目收入情况 6 6" xfId="12973" xr:uid="{00000000-0005-0000-0000-0000CB540000}"/>
    <cellStyle name="好_2016年分科目收入情况 7" xfId="5458" xr:uid="{00000000-0005-0000-0000-0000CC540000}"/>
    <cellStyle name="好_2016年分科目收入情况 7 2" xfId="5459" xr:uid="{00000000-0005-0000-0000-0000CD540000}"/>
    <cellStyle name="好_2016年分科目收入情况 7 2 2" xfId="12983" xr:uid="{00000000-0005-0000-0000-0000CE540000}"/>
    <cellStyle name="好_2016年分科目收入情况 7 2 3" xfId="8890" xr:uid="{00000000-0005-0000-0000-0000CF540000}"/>
    <cellStyle name="好_2016年分科目收入情况 7 3" xfId="5460" xr:uid="{00000000-0005-0000-0000-0000D0540000}"/>
    <cellStyle name="好_2016年分科目收入情况 7 3 2" xfId="12984" xr:uid="{00000000-0005-0000-0000-0000D1540000}"/>
    <cellStyle name="好_2016年分科目收入情况 7 4" xfId="5461" xr:uid="{00000000-0005-0000-0000-0000D2540000}"/>
    <cellStyle name="好_2016年分科目收入情况 7 4 2" xfId="12985" xr:uid="{00000000-0005-0000-0000-0000D3540000}"/>
    <cellStyle name="好_2016年分科目收入情况 7 5" xfId="12982" xr:uid="{00000000-0005-0000-0000-0000D4540000}"/>
    <cellStyle name="好_2016年分科目收入情况 8" xfId="5462" xr:uid="{00000000-0005-0000-0000-0000D5540000}"/>
    <cellStyle name="好_2016年分科目收入情况 8 2" xfId="12986" xr:uid="{00000000-0005-0000-0000-0000D6540000}"/>
    <cellStyle name="好_2016年分科目收入情况 8 3" xfId="8891" xr:uid="{00000000-0005-0000-0000-0000D7540000}"/>
    <cellStyle name="好_2016年分科目收入情况 9" xfId="9506" xr:uid="{00000000-0005-0000-0000-0000D8540000}"/>
    <cellStyle name="好_2016年收入进度" xfId="195" xr:uid="{00000000-0005-0000-0000-0000D9540000}"/>
    <cellStyle name="好_2016年收入进度 2" xfId="196" xr:uid="{00000000-0005-0000-0000-0000DA540000}"/>
    <cellStyle name="好_2016年收入进度 2 2" xfId="197" xr:uid="{00000000-0005-0000-0000-0000DB540000}"/>
    <cellStyle name="好_2016年收入进度 2 2 2" xfId="294" xr:uid="{00000000-0005-0000-0000-0000DC540000}"/>
    <cellStyle name="好_2016年收入进度 2 2 2 2" xfId="5463" xr:uid="{00000000-0005-0000-0000-0000DD540000}"/>
    <cellStyle name="好_2016年收入进度 2 2 2 2 2" xfId="5464" xr:uid="{00000000-0005-0000-0000-0000DE540000}"/>
    <cellStyle name="好_2016年收入进度 2 2 2 2 2 2" xfId="5465" xr:uid="{00000000-0005-0000-0000-0000DF540000}"/>
    <cellStyle name="好_2016年收入进度 2 2 2 2 2 2 2" xfId="12987" xr:uid="{00000000-0005-0000-0000-0000E0540000}"/>
    <cellStyle name="好_2016年收入进度 2 2 2 2 2 2 3" xfId="8892" xr:uid="{00000000-0005-0000-0000-0000E1540000}"/>
    <cellStyle name="好_2016年收入进度 2 2 2 2 2 3" xfId="5466" xr:uid="{00000000-0005-0000-0000-0000E2540000}"/>
    <cellStyle name="好_2016年收入进度 2 2 2 2 2 3 2" xfId="12988" xr:uid="{00000000-0005-0000-0000-0000E3540000}"/>
    <cellStyle name="好_2016年收入进度 2 2 2 2 3" xfId="5467" xr:uid="{00000000-0005-0000-0000-0000E4540000}"/>
    <cellStyle name="好_2016年收入进度 2 2 2 2 3 2" xfId="12989" xr:uid="{00000000-0005-0000-0000-0000E5540000}"/>
    <cellStyle name="好_2016年收入进度 2 2 2 2 3 3" xfId="8893" xr:uid="{00000000-0005-0000-0000-0000E6540000}"/>
    <cellStyle name="好_2016年收入进度 2 2 2 2 4" xfId="5468" xr:uid="{00000000-0005-0000-0000-0000E7540000}"/>
    <cellStyle name="好_2016年收入进度 2 2 2 2 4 2" xfId="12990" xr:uid="{00000000-0005-0000-0000-0000E8540000}"/>
    <cellStyle name="好_2016年收入进度 2 2 2 3" xfId="5469" xr:uid="{00000000-0005-0000-0000-0000E9540000}"/>
    <cellStyle name="好_2016年收入进度 2 2 2 3 2" xfId="5470" xr:uid="{00000000-0005-0000-0000-0000EA540000}"/>
    <cellStyle name="好_2016年收入进度 2 2 2 3 2 2" xfId="12991" xr:uid="{00000000-0005-0000-0000-0000EB540000}"/>
    <cellStyle name="好_2016年收入进度 2 2 2 3 2 3" xfId="8894" xr:uid="{00000000-0005-0000-0000-0000EC540000}"/>
    <cellStyle name="好_2016年收入进度 2 2 2 3 3" xfId="5471" xr:uid="{00000000-0005-0000-0000-0000ED540000}"/>
    <cellStyle name="好_2016年收入进度 2 2 2 3 3 2" xfId="12992" xr:uid="{00000000-0005-0000-0000-0000EE540000}"/>
    <cellStyle name="好_2016年收入进度 2 2 2 4" xfId="5472" xr:uid="{00000000-0005-0000-0000-0000EF540000}"/>
    <cellStyle name="好_2016年收入进度 2 2 2 4 2" xfId="5473" xr:uid="{00000000-0005-0000-0000-0000F0540000}"/>
    <cellStyle name="好_2016年收入进度 2 2 2 4 2 2" xfId="12993" xr:uid="{00000000-0005-0000-0000-0000F1540000}"/>
    <cellStyle name="好_2016年收入进度 2 2 2 4 2 3" xfId="8895" xr:uid="{00000000-0005-0000-0000-0000F2540000}"/>
    <cellStyle name="好_2016年收入进度 2 2 2 4 3" xfId="5474" xr:uid="{00000000-0005-0000-0000-0000F3540000}"/>
    <cellStyle name="好_2016年收入进度 2 2 2 4 3 2" xfId="12994" xr:uid="{00000000-0005-0000-0000-0000F4540000}"/>
    <cellStyle name="好_2016年收入进度 2 2 2 5" xfId="5475" xr:uid="{00000000-0005-0000-0000-0000F5540000}"/>
    <cellStyle name="好_2016年收入进度 2 2 2 5 2" xfId="12995" xr:uid="{00000000-0005-0000-0000-0000F6540000}"/>
    <cellStyle name="好_2016年收入进度 2 2 2 5 3" xfId="8896" xr:uid="{00000000-0005-0000-0000-0000F7540000}"/>
    <cellStyle name="好_2016年收入进度 2 2 3" xfId="5476" xr:uid="{00000000-0005-0000-0000-0000F8540000}"/>
    <cellStyle name="好_2016年收入进度 2 2 3 2" xfId="5477" xr:uid="{00000000-0005-0000-0000-0000F9540000}"/>
    <cellStyle name="好_2016年收入进度 2 2 3 2 2" xfId="5478" xr:uid="{00000000-0005-0000-0000-0000FA540000}"/>
    <cellStyle name="好_2016年收入进度 2 2 3 2 2 2" xfId="12996" xr:uid="{00000000-0005-0000-0000-0000FB540000}"/>
    <cellStyle name="好_2016年收入进度 2 2 3 2 2 3" xfId="8897" xr:uid="{00000000-0005-0000-0000-0000FC540000}"/>
    <cellStyle name="好_2016年收入进度 2 2 3 2 3" xfId="5479" xr:uid="{00000000-0005-0000-0000-0000FD540000}"/>
    <cellStyle name="好_2016年收入进度 2 2 3 2 3 2" xfId="12997" xr:uid="{00000000-0005-0000-0000-0000FE540000}"/>
    <cellStyle name="好_2016年收入进度 2 2 3 3" xfId="5480" xr:uid="{00000000-0005-0000-0000-0000FF540000}"/>
    <cellStyle name="好_2016年收入进度 2 2 3 3 2" xfId="12998" xr:uid="{00000000-0005-0000-0000-000000550000}"/>
    <cellStyle name="好_2016年收入进度 2 2 3 3 3" xfId="8898" xr:uid="{00000000-0005-0000-0000-000001550000}"/>
    <cellStyle name="好_2016年收入进度 2 2 3 4" xfId="5481" xr:uid="{00000000-0005-0000-0000-000002550000}"/>
    <cellStyle name="好_2016年收入进度 2 2 3 4 2" xfId="12999" xr:uid="{00000000-0005-0000-0000-000003550000}"/>
    <cellStyle name="好_2016年收入进度 2 2 4" xfId="5482" xr:uid="{00000000-0005-0000-0000-000004550000}"/>
    <cellStyle name="好_2016年收入进度 2 2 4 2" xfId="5483" xr:uid="{00000000-0005-0000-0000-000005550000}"/>
    <cellStyle name="好_2016年收入进度 2 2 4 2 2" xfId="13000" xr:uid="{00000000-0005-0000-0000-000006550000}"/>
    <cellStyle name="好_2016年收入进度 2 2 4 2 3" xfId="8899" xr:uid="{00000000-0005-0000-0000-000007550000}"/>
    <cellStyle name="好_2016年收入进度 2 2 4 3" xfId="5484" xr:uid="{00000000-0005-0000-0000-000008550000}"/>
    <cellStyle name="好_2016年收入进度 2 2 4 3 2" xfId="13001" xr:uid="{00000000-0005-0000-0000-000009550000}"/>
    <cellStyle name="好_2016年收入进度 2 2 5" xfId="5485" xr:uid="{00000000-0005-0000-0000-00000A550000}"/>
    <cellStyle name="好_2016年收入进度 2 2 5 2" xfId="13002" xr:uid="{00000000-0005-0000-0000-00000B550000}"/>
    <cellStyle name="好_2016年收入进度 2 2 5 3" xfId="8900" xr:uid="{00000000-0005-0000-0000-00000C550000}"/>
    <cellStyle name="好_2016年收入进度 2 2 6" xfId="9512" xr:uid="{00000000-0005-0000-0000-00000D550000}"/>
    <cellStyle name="好_2016年收入进度 2 3" xfId="295" xr:uid="{00000000-0005-0000-0000-00000E550000}"/>
    <cellStyle name="好_2016年收入进度 2 3 2" xfId="5486" xr:uid="{00000000-0005-0000-0000-00000F550000}"/>
    <cellStyle name="好_2016年收入进度 2 3 2 2" xfId="5487" xr:uid="{00000000-0005-0000-0000-000010550000}"/>
    <cellStyle name="好_2016年收入进度 2 3 2 2 2" xfId="5488" xr:uid="{00000000-0005-0000-0000-000011550000}"/>
    <cellStyle name="好_2016年收入进度 2 3 2 2 2 2" xfId="13003" xr:uid="{00000000-0005-0000-0000-000012550000}"/>
    <cellStyle name="好_2016年收入进度 2 3 2 2 2 3" xfId="8901" xr:uid="{00000000-0005-0000-0000-000013550000}"/>
    <cellStyle name="好_2016年收入进度 2 3 2 2 3" xfId="5489" xr:uid="{00000000-0005-0000-0000-000014550000}"/>
    <cellStyle name="好_2016年收入进度 2 3 2 2 3 2" xfId="13004" xr:uid="{00000000-0005-0000-0000-000015550000}"/>
    <cellStyle name="好_2016年收入进度 2 3 2 3" xfId="5490" xr:uid="{00000000-0005-0000-0000-000016550000}"/>
    <cellStyle name="好_2016年收入进度 2 3 2 3 2" xfId="13005" xr:uid="{00000000-0005-0000-0000-000017550000}"/>
    <cellStyle name="好_2016年收入进度 2 3 2 3 3" xfId="8902" xr:uid="{00000000-0005-0000-0000-000018550000}"/>
    <cellStyle name="好_2016年收入进度 2 3 2 4" xfId="5491" xr:uid="{00000000-0005-0000-0000-000019550000}"/>
    <cellStyle name="好_2016年收入进度 2 3 2 4 2" xfId="13006" xr:uid="{00000000-0005-0000-0000-00001A550000}"/>
    <cellStyle name="好_2016年收入进度 2 3 3" xfId="5492" xr:uid="{00000000-0005-0000-0000-00001B550000}"/>
    <cellStyle name="好_2016年收入进度 2 3 3 2" xfId="5493" xr:uid="{00000000-0005-0000-0000-00001C550000}"/>
    <cellStyle name="好_2016年收入进度 2 3 3 2 2" xfId="13007" xr:uid="{00000000-0005-0000-0000-00001D550000}"/>
    <cellStyle name="好_2016年收入进度 2 3 3 2 3" xfId="8903" xr:uid="{00000000-0005-0000-0000-00001E550000}"/>
    <cellStyle name="好_2016年收入进度 2 3 3 3" xfId="5494" xr:uid="{00000000-0005-0000-0000-00001F550000}"/>
    <cellStyle name="好_2016年收入进度 2 3 3 3 2" xfId="13008" xr:uid="{00000000-0005-0000-0000-000020550000}"/>
    <cellStyle name="好_2016年收入进度 2 3 4" xfId="5495" xr:uid="{00000000-0005-0000-0000-000021550000}"/>
    <cellStyle name="好_2016年收入进度 2 3 4 2" xfId="5496" xr:uid="{00000000-0005-0000-0000-000022550000}"/>
    <cellStyle name="好_2016年收入进度 2 3 4 2 2" xfId="13009" xr:uid="{00000000-0005-0000-0000-000023550000}"/>
    <cellStyle name="好_2016年收入进度 2 3 4 2 3" xfId="8904" xr:uid="{00000000-0005-0000-0000-000024550000}"/>
    <cellStyle name="好_2016年收入进度 2 3 4 3" xfId="5497" xr:uid="{00000000-0005-0000-0000-000025550000}"/>
    <cellStyle name="好_2016年收入进度 2 3 4 3 2" xfId="13010" xr:uid="{00000000-0005-0000-0000-000026550000}"/>
    <cellStyle name="好_2016年收入进度 2 3 5" xfId="5498" xr:uid="{00000000-0005-0000-0000-000027550000}"/>
    <cellStyle name="好_2016年收入进度 2 3 5 2" xfId="13011" xr:uid="{00000000-0005-0000-0000-000028550000}"/>
    <cellStyle name="好_2016年收入进度 2 3 5 3" xfId="8905" xr:uid="{00000000-0005-0000-0000-000029550000}"/>
    <cellStyle name="好_2016年收入进度 2 4" xfId="5499" xr:uid="{00000000-0005-0000-0000-00002A550000}"/>
    <cellStyle name="好_2016年收入进度 2 4 2" xfId="5500" xr:uid="{00000000-0005-0000-0000-00002B550000}"/>
    <cellStyle name="好_2016年收入进度 2 4 2 2" xfId="5501" xr:uid="{00000000-0005-0000-0000-00002C550000}"/>
    <cellStyle name="好_2016年收入进度 2 4 2 2 2" xfId="13012" xr:uid="{00000000-0005-0000-0000-00002D550000}"/>
    <cellStyle name="好_2016年收入进度 2 4 2 2 3" xfId="8906" xr:uid="{00000000-0005-0000-0000-00002E550000}"/>
    <cellStyle name="好_2016年收入进度 2 4 2 3" xfId="5502" xr:uid="{00000000-0005-0000-0000-00002F550000}"/>
    <cellStyle name="好_2016年收入进度 2 4 2 3 2" xfId="13013" xr:uid="{00000000-0005-0000-0000-000030550000}"/>
    <cellStyle name="好_2016年收入进度 2 4 3" xfId="5503" xr:uid="{00000000-0005-0000-0000-000031550000}"/>
    <cellStyle name="好_2016年收入进度 2 4 3 2" xfId="13014" xr:uid="{00000000-0005-0000-0000-000032550000}"/>
    <cellStyle name="好_2016年收入进度 2 4 3 3" xfId="8907" xr:uid="{00000000-0005-0000-0000-000033550000}"/>
    <cellStyle name="好_2016年收入进度 2 4 4" xfId="5504" xr:uid="{00000000-0005-0000-0000-000034550000}"/>
    <cellStyle name="好_2016年收入进度 2 4 4 2" xfId="13015" xr:uid="{00000000-0005-0000-0000-000035550000}"/>
    <cellStyle name="好_2016年收入进度 2 5" xfId="5505" xr:uid="{00000000-0005-0000-0000-000036550000}"/>
    <cellStyle name="好_2016年收入进度 2 5 2" xfId="5506" xr:uid="{00000000-0005-0000-0000-000037550000}"/>
    <cellStyle name="好_2016年收入进度 2 5 2 2" xfId="13016" xr:uid="{00000000-0005-0000-0000-000038550000}"/>
    <cellStyle name="好_2016年收入进度 2 5 2 3" xfId="8908" xr:uid="{00000000-0005-0000-0000-000039550000}"/>
    <cellStyle name="好_2016年收入进度 2 5 3" xfId="5507" xr:uid="{00000000-0005-0000-0000-00003A550000}"/>
    <cellStyle name="好_2016年收入进度 2 5 3 2" xfId="13017" xr:uid="{00000000-0005-0000-0000-00003B550000}"/>
    <cellStyle name="好_2016年收入进度 2 6" xfId="5508" xr:uid="{00000000-0005-0000-0000-00003C550000}"/>
    <cellStyle name="好_2016年收入进度 2 6 2" xfId="13018" xr:uid="{00000000-0005-0000-0000-00003D550000}"/>
    <cellStyle name="好_2016年收入进度 2 6 3" xfId="8909" xr:uid="{00000000-0005-0000-0000-00003E550000}"/>
    <cellStyle name="好_2016年收入进度 2 7" xfId="9511" xr:uid="{00000000-0005-0000-0000-00003F550000}"/>
    <cellStyle name="好_2016年收入进度 3" xfId="198" xr:uid="{00000000-0005-0000-0000-000040550000}"/>
    <cellStyle name="好_2016年收入进度 3 2" xfId="293" xr:uid="{00000000-0005-0000-0000-000041550000}"/>
    <cellStyle name="好_2016年收入进度 3 2 2" xfId="5509" xr:uid="{00000000-0005-0000-0000-000042550000}"/>
    <cellStyle name="好_2016年收入进度 3 2 2 2" xfId="5510" xr:uid="{00000000-0005-0000-0000-000043550000}"/>
    <cellStyle name="好_2016年收入进度 3 2 2 2 2" xfId="5511" xr:uid="{00000000-0005-0000-0000-000044550000}"/>
    <cellStyle name="好_2016年收入进度 3 2 2 2 2 2" xfId="13019" xr:uid="{00000000-0005-0000-0000-000045550000}"/>
    <cellStyle name="好_2016年收入进度 3 2 2 2 2 3" xfId="8910" xr:uid="{00000000-0005-0000-0000-000046550000}"/>
    <cellStyle name="好_2016年收入进度 3 2 2 2 3" xfId="5512" xr:uid="{00000000-0005-0000-0000-000047550000}"/>
    <cellStyle name="好_2016年收入进度 3 2 2 2 3 2" xfId="13020" xr:uid="{00000000-0005-0000-0000-000048550000}"/>
    <cellStyle name="好_2016年收入进度 3 2 2 3" xfId="5513" xr:uid="{00000000-0005-0000-0000-000049550000}"/>
    <cellStyle name="好_2016年收入进度 3 2 2 3 2" xfId="13021" xr:uid="{00000000-0005-0000-0000-00004A550000}"/>
    <cellStyle name="好_2016年收入进度 3 2 2 3 3" xfId="8911" xr:uid="{00000000-0005-0000-0000-00004B550000}"/>
    <cellStyle name="好_2016年收入进度 3 2 2 4" xfId="5514" xr:uid="{00000000-0005-0000-0000-00004C550000}"/>
    <cellStyle name="好_2016年收入进度 3 2 2 4 2" xfId="13022" xr:uid="{00000000-0005-0000-0000-00004D550000}"/>
    <cellStyle name="好_2016年收入进度 3 2 3" xfId="5515" xr:uid="{00000000-0005-0000-0000-00004E550000}"/>
    <cellStyle name="好_2016年收入进度 3 2 3 2" xfId="5516" xr:uid="{00000000-0005-0000-0000-00004F550000}"/>
    <cellStyle name="好_2016年收入进度 3 2 3 2 2" xfId="13023" xr:uid="{00000000-0005-0000-0000-000050550000}"/>
    <cellStyle name="好_2016年收入进度 3 2 3 2 3" xfId="8912" xr:uid="{00000000-0005-0000-0000-000051550000}"/>
    <cellStyle name="好_2016年收入进度 3 2 3 3" xfId="5517" xr:uid="{00000000-0005-0000-0000-000052550000}"/>
    <cellStyle name="好_2016年收入进度 3 2 3 3 2" xfId="13024" xr:uid="{00000000-0005-0000-0000-000053550000}"/>
    <cellStyle name="好_2016年收入进度 3 2 4" xfId="5518" xr:uid="{00000000-0005-0000-0000-000054550000}"/>
    <cellStyle name="好_2016年收入进度 3 2 4 2" xfId="5519" xr:uid="{00000000-0005-0000-0000-000055550000}"/>
    <cellStyle name="好_2016年收入进度 3 2 4 2 2" xfId="13025" xr:uid="{00000000-0005-0000-0000-000056550000}"/>
    <cellStyle name="好_2016年收入进度 3 2 4 2 3" xfId="8913" xr:uid="{00000000-0005-0000-0000-000057550000}"/>
    <cellStyle name="好_2016年收入进度 3 2 4 3" xfId="5520" xr:uid="{00000000-0005-0000-0000-000058550000}"/>
    <cellStyle name="好_2016年收入进度 3 2 4 3 2" xfId="13026" xr:uid="{00000000-0005-0000-0000-000059550000}"/>
    <cellStyle name="好_2016年收入进度 3 2 5" xfId="5521" xr:uid="{00000000-0005-0000-0000-00005A550000}"/>
    <cellStyle name="好_2016年收入进度 3 2 5 2" xfId="13027" xr:uid="{00000000-0005-0000-0000-00005B550000}"/>
    <cellStyle name="好_2016年收入进度 3 2 5 3" xfId="8914" xr:uid="{00000000-0005-0000-0000-00005C550000}"/>
    <cellStyle name="好_2016年收入进度 3 3" xfId="5522" xr:uid="{00000000-0005-0000-0000-00005D550000}"/>
    <cellStyle name="好_2016年收入进度 3 3 2" xfId="5523" xr:uid="{00000000-0005-0000-0000-00005E550000}"/>
    <cellStyle name="好_2016年收入进度 3 3 2 2" xfId="5524" xr:uid="{00000000-0005-0000-0000-00005F550000}"/>
    <cellStyle name="好_2016年收入进度 3 3 2 2 2" xfId="13028" xr:uid="{00000000-0005-0000-0000-000060550000}"/>
    <cellStyle name="好_2016年收入进度 3 3 2 2 3" xfId="8915" xr:uid="{00000000-0005-0000-0000-000061550000}"/>
    <cellStyle name="好_2016年收入进度 3 3 2 3" xfId="5525" xr:uid="{00000000-0005-0000-0000-000062550000}"/>
    <cellStyle name="好_2016年收入进度 3 3 2 3 2" xfId="13029" xr:uid="{00000000-0005-0000-0000-000063550000}"/>
    <cellStyle name="好_2016年收入进度 3 3 3" xfId="5526" xr:uid="{00000000-0005-0000-0000-000064550000}"/>
    <cellStyle name="好_2016年收入进度 3 3 3 2" xfId="13030" xr:uid="{00000000-0005-0000-0000-000065550000}"/>
    <cellStyle name="好_2016年收入进度 3 3 3 3" xfId="8916" xr:uid="{00000000-0005-0000-0000-000066550000}"/>
    <cellStyle name="好_2016年收入进度 3 3 4" xfId="5527" xr:uid="{00000000-0005-0000-0000-000067550000}"/>
    <cellStyle name="好_2016年收入进度 3 3 4 2" xfId="13031" xr:uid="{00000000-0005-0000-0000-000068550000}"/>
    <cellStyle name="好_2016年收入进度 3 4" xfId="5528" xr:uid="{00000000-0005-0000-0000-000069550000}"/>
    <cellStyle name="好_2016年收入进度 3 4 2" xfId="5529" xr:uid="{00000000-0005-0000-0000-00006A550000}"/>
    <cellStyle name="好_2016年收入进度 3 4 2 2" xfId="13032" xr:uid="{00000000-0005-0000-0000-00006B550000}"/>
    <cellStyle name="好_2016年收入进度 3 4 2 3" xfId="8917" xr:uid="{00000000-0005-0000-0000-00006C550000}"/>
    <cellStyle name="好_2016年收入进度 3 4 3" xfId="5530" xr:uid="{00000000-0005-0000-0000-00006D550000}"/>
    <cellStyle name="好_2016年收入进度 3 4 3 2" xfId="13033" xr:uid="{00000000-0005-0000-0000-00006E550000}"/>
    <cellStyle name="好_2016年收入进度 3 5" xfId="5531" xr:uid="{00000000-0005-0000-0000-00006F550000}"/>
    <cellStyle name="好_2016年收入进度 3 5 2" xfId="13034" xr:uid="{00000000-0005-0000-0000-000070550000}"/>
    <cellStyle name="好_2016年收入进度 3 5 3" xfId="8918" xr:uid="{00000000-0005-0000-0000-000071550000}"/>
    <cellStyle name="好_2016年收入进度 3 6" xfId="9513" xr:uid="{00000000-0005-0000-0000-000072550000}"/>
    <cellStyle name="好_2016年收入进度 4" xfId="296" xr:uid="{00000000-0005-0000-0000-000073550000}"/>
    <cellStyle name="好_2016年收入进度 4 2" xfId="5532" xr:uid="{00000000-0005-0000-0000-000074550000}"/>
    <cellStyle name="好_2016年收入进度 4 2 2" xfId="5533" xr:uid="{00000000-0005-0000-0000-000075550000}"/>
    <cellStyle name="好_2016年收入进度 4 2 2 2" xfId="5534" xr:uid="{00000000-0005-0000-0000-000076550000}"/>
    <cellStyle name="好_2016年收入进度 4 2 2 2 2" xfId="13035" xr:uid="{00000000-0005-0000-0000-000077550000}"/>
    <cellStyle name="好_2016年收入进度 4 2 2 2 3" xfId="8919" xr:uid="{00000000-0005-0000-0000-000078550000}"/>
    <cellStyle name="好_2016年收入进度 4 2 2 3" xfId="5535" xr:uid="{00000000-0005-0000-0000-000079550000}"/>
    <cellStyle name="好_2016年收入进度 4 2 2 3 2" xfId="13036" xr:uid="{00000000-0005-0000-0000-00007A550000}"/>
    <cellStyle name="好_2016年收入进度 4 2 3" xfId="5536" xr:uid="{00000000-0005-0000-0000-00007B550000}"/>
    <cellStyle name="好_2016年收入进度 4 2 3 2" xfId="13037" xr:uid="{00000000-0005-0000-0000-00007C550000}"/>
    <cellStyle name="好_2016年收入进度 4 2 3 3" xfId="8920" xr:uid="{00000000-0005-0000-0000-00007D550000}"/>
    <cellStyle name="好_2016年收入进度 4 2 4" xfId="5537" xr:uid="{00000000-0005-0000-0000-00007E550000}"/>
    <cellStyle name="好_2016年收入进度 4 2 4 2" xfId="13038" xr:uid="{00000000-0005-0000-0000-00007F550000}"/>
    <cellStyle name="好_2016年收入进度 4 3" xfId="5538" xr:uid="{00000000-0005-0000-0000-000080550000}"/>
    <cellStyle name="好_2016年收入进度 4 3 2" xfId="5539" xr:uid="{00000000-0005-0000-0000-000081550000}"/>
    <cellStyle name="好_2016年收入进度 4 3 2 2" xfId="13039" xr:uid="{00000000-0005-0000-0000-000082550000}"/>
    <cellStyle name="好_2016年收入进度 4 3 2 3" xfId="8921" xr:uid="{00000000-0005-0000-0000-000083550000}"/>
    <cellStyle name="好_2016年收入进度 4 3 3" xfId="5540" xr:uid="{00000000-0005-0000-0000-000084550000}"/>
    <cellStyle name="好_2016年收入进度 4 3 3 2" xfId="13040" xr:uid="{00000000-0005-0000-0000-000085550000}"/>
    <cellStyle name="好_2016年收入进度 4 4" xfId="5541" xr:uid="{00000000-0005-0000-0000-000086550000}"/>
    <cellStyle name="好_2016年收入进度 4 4 2" xfId="5542" xr:uid="{00000000-0005-0000-0000-000087550000}"/>
    <cellStyle name="好_2016年收入进度 4 4 2 2" xfId="13041" xr:uid="{00000000-0005-0000-0000-000088550000}"/>
    <cellStyle name="好_2016年收入进度 4 4 2 3" xfId="8922" xr:uid="{00000000-0005-0000-0000-000089550000}"/>
    <cellStyle name="好_2016年收入进度 4 4 3" xfId="5543" xr:uid="{00000000-0005-0000-0000-00008A550000}"/>
    <cellStyle name="好_2016年收入进度 4 4 3 2" xfId="13042" xr:uid="{00000000-0005-0000-0000-00008B550000}"/>
    <cellStyle name="好_2016年收入进度 4 5" xfId="5544" xr:uid="{00000000-0005-0000-0000-00008C550000}"/>
    <cellStyle name="好_2016年收入进度 4 5 2" xfId="13043" xr:uid="{00000000-0005-0000-0000-00008D550000}"/>
    <cellStyle name="好_2016年收入进度 4 5 3" xfId="8923" xr:uid="{00000000-0005-0000-0000-00008E550000}"/>
    <cellStyle name="好_2016年收入进度 5" xfId="5545" xr:uid="{00000000-0005-0000-0000-00008F550000}"/>
    <cellStyle name="好_2016年收入进度 5 2" xfId="5546" xr:uid="{00000000-0005-0000-0000-000090550000}"/>
    <cellStyle name="好_2016年收入进度 5 2 2" xfId="5547" xr:uid="{00000000-0005-0000-0000-000091550000}"/>
    <cellStyle name="好_2016年收入进度 5 2 2 2" xfId="13044" xr:uid="{00000000-0005-0000-0000-000092550000}"/>
    <cellStyle name="好_2016年收入进度 5 2 2 3" xfId="8924" xr:uid="{00000000-0005-0000-0000-000093550000}"/>
    <cellStyle name="好_2016年收入进度 5 2 3" xfId="5548" xr:uid="{00000000-0005-0000-0000-000094550000}"/>
    <cellStyle name="好_2016年收入进度 5 2 3 2" xfId="13045" xr:uid="{00000000-0005-0000-0000-000095550000}"/>
    <cellStyle name="好_2016年收入进度 5 3" xfId="5549" xr:uid="{00000000-0005-0000-0000-000096550000}"/>
    <cellStyle name="好_2016年收入进度 5 3 2" xfId="13046" xr:uid="{00000000-0005-0000-0000-000097550000}"/>
    <cellStyle name="好_2016年收入进度 5 3 3" xfId="8925" xr:uid="{00000000-0005-0000-0000-000098550000}"/>
    <cellStyle name="好_2016年收入进度 5 4" xfId="5550" xr:uid="{00000000-0005-0000-0000-000099550000}"/>
    <cellStyle name="好_2016年收入进度 5 4 2" xfId="13047" xr:uid="{00000000-0005-0000-0000-00009A550000}"/>
    <cellStyle name="好_2016年收入进度 6" xfId="5551" xr:uid="{00000000-0005-0000-0000-00009B550000}"/>
    <cellStyle name="好_2016年收入进度 6 2" xfId="5552" xr:uid="{00000000-0005-0000-0000-00009C550000}"/>
    <cellStyle name="好_2016年收入进度 6 2 2" xfId="13048" xr:uid="{00000000-0005-0000-0000-00009D550000}"/>
    <cellStyle name="好_2016年收入进度 6 2 3" xfId="8926" xr:uid="{00000000-0005-0000-0000-00009E550000}"/>
    <cellStyle name="好_2016年收入进度 6 3" xfId="5553" xr:uid="{00000000-0005-0000-0000-00009F550000}"/>
    <cellStyle name="好_2016年收入进度 6 3 2" xfId="13049" xr:uid="{00000000-0005-0000-0000-0000A0550000}"/>
    <cellStyle name="好_2016年收入进度 7" xfId="5554" xr:uid="{00000000-0005-0000-0000-0000A1550000}"/>
    <cellStyle name="好_2016年收入进度 7 2" xfId="13050" xr:uid="{00000000-0005-0000-0000-0000A2550000}"/>
    <cellStyle name="好_2016年收入进度 7 3" xfId="8927" xr:uid="{00000000-0005-0000-0000-0000A3550000}"/>
    <cellStyle name="好_2016年收入进度 8" xfId="9510" xr:uid="{00000000-0005-0000-0000-0000A4550000}"/>
    <cellStyle name="好_2017年财政收入预算分部门测算情况表20170110-局长调整定稿报区委政府(1)" xfId="199" xr:uid="{00000000-0005-0000-0000-0000A5550000}"/>
    <cellStyle name="好_2017年财政收入预算分部门测算情况表20170110-局长调整定稿报区委政府(1) 2" xfId="200" xr:uid="{00000000-0005-0000-0000-0000A6550000}"/>
    <cellStyle name="好_2017年财政收入预算分部门测算情况表20170110-局长调整定稿报区委政府(1) 2 2" xfId="201" xr:uid="{00000000-0005-0000-0000-0000A7550000}"/>
    <cellStyle name="好_2017年财政收入预算分部门测算情况表20170110-局长调整定稿报区委政府(1) 2 2 2" xfId="290" xr:uid="{00000000-0005-0000-0000-0000A8550000}"/>
    <cellStyle name="好_2017年财政收入预算分部门测算情况表20170110-局长调整定稿报区委政府(1) 2 2 2 2" xfId="5555" xr:uid="{00000000-0005-0000-0000-0000A9550000}"/>
    <cellStyle name="好_2017年财政收入预算分部门测算情况表20170110-局长调整定稿报区委政府(1) 2 2 2 2 2" xfId="5556" xr:uid="{00000000-0005-0000-0000-0000AA550000}"/>
    <cellStyle name="好_2017年财政收入预算分部门测算情况表20170110-局长调整定稿报区委政府(1) 2 2 2 2 2 2" xfId="5557" xr:uid="{00000000-0005-0000-0000-0000AB550000}"/>
    <cellStyle name="好_2017年财政收入预算分部门测算情况表20170110-局长调整定稿报区委政府(1) 2 2 2 2 2 2 2" xfId="13052" xr:uid="{00000000-0005-0000-0000-0000AC550000}"/>
    <cellStyle name="好_2017年财政收入预算分部门测算情况表20170110-局长调整定稿报区委政府(1) 2 2 2 2 2 2 3" xfId="8928" xr:uid="{00000000-0005-0000-0000-0000AD550000}"/>
    <cellStyle name="好_2017年财政收入预算分部门测算情况表20170110-局长调整定稿报区委政府(1) 2 2 2 2 2 3" xfId="5558" xr:uid="{00000000-0005-0000-0000-0000AE550000}"/>
    <cellStyle name="好_2017年财政收入预算分部门测算情况表20170110-局长调整定稿报区委政府(1) 2 2 2 2 2 3 2" xfId="13053" xr:uid="{00000000-0005-0000-0000-0000AF550000}"/>
    <cellStyle name="好_2017年财政收入预算分部门测算情况表20170110-局长调整定稿报区委政府(1) 2 2 2 2 3" xfId="5559" xr:uid="{00000000-0005-0000-0000-0000B0550000}"/>
    <cellStyle name="好_2017年财政收入预算分部门测算情况表20170110-局长调整定稿报区委政府(1) 2 2 2 2 3 2" xfId="5560" xr:uid="{00000000-0005-0000-0000-0000B1550000}"/>
    <cellStyle name="好_2017年财政收入预算分部门测算情况表20170110-局长调整定稿报区委政府(1) 2 2 2 2 3 2 2" xfId="13055" xr:uid="{00000000-0005-0000-0000-0000B2550000}"/>
    <cellStyle name="好_2017年财政收入预算分部门测算情况表20170110-局长调整定稿报区委政府(1) 2 2 2 2 3 2 3" xfId="8929" xr:uid="{00000000-0005-0000-0000-0000B3550000}"/>
    <cellStyle name="好_2017年财政收入预算分部门测算情况表20170110-局长调整定稿报区委政府(1) 2 2 2 2 3 3" xfId="5561" xr:uid="{00000000-0005-0000-0000-0000B4550000}"/>
    <cellStyle name="好_2017年财政收入预算分部门测算情况表20170110-局长调整定稿报区委政府(1) 2 2 2 2 3 3 2" xfId="13056" xr:uid="{00000000-0005-0000-0000-0000B5550000}"/>
    <cellStyle name="好_2017年财政收入预算分部门测算情况表20170110-局长调整定稿报区委政府(1) 2 2 2 2 3 4" xfId="5562" xr:uid="{00000000-0005-0000-0000-0000B6550000}"/>
    <cellStyle name="好_2017年财政收入预算分部门测算情况表20170110-局长调整定稿报区委政府(1) 2 2 2 2 3 4 2" xfId="13057" xr:uid="{00000000-0005-0000-0000-0000B7550000}"/>
    <cellStyle name="好_2017年财政收入预算分部门测算情况表20170110-局长调整定稿报区委政府(1) 2 2 2 2 3 5" xfId="13054" xr:uid="{00000000-0005-0000-0000-0000B8550000}"/>
    <cellStyle name="好_2017年财政收入预算分部门测算情况表20170110-局长调整定稿报区委政府(1) 2 2 2 2 4" xfId="5563" xr:uid="{00000000-0005-0000-0000-0000B9550000}"/>
    <cellStyle name="好_2017年财政收入预算分部门测算情况表20170110-局长调整定稿报区委政府(1) 2 2 2 2 4 2" xfId="13058" xr:uid="{00000000-0005-0000-0000-0000BA550000}"/>
    <cellStyle name="好_2017年财政收入预算分部门测算情况表20170110-局长调整定稿报区委政府(1) 2 2 2 2 4 3" xfId="8930" xr:uid="{00000000-0005-0000-0000-0000BB550000}"/>
    <cellStyle name="好_2017年财政收入预算分部门测算情况表20170110-局长调整定稿报区委政府(1) 2 2 2 2 5" xfId="5564" xr:uid="{00000000-0005-0000-0000-0000BC550000}"/>
    <cellStyle name="好_2017年财政收入预算分部门测算情况表20170110-局长调整定稿报区委政府(1) 2 2 2 2 5 2" xfId="13059" xr:uid="{00000000-0005-0000-0000-0000BD550000}"/>
    <cellStyle name="好_2017年财政收入预算分部门测算情况表20170110-局长调整定稿报区委政府(1) 2 2 2 2 6" xfId="13051" xr:uid="{00000000-0005-0000-0000-0000BE550000}"/>
    <cellStyle name="好_2017年财政收入预算分部门测算情况表20170110-局长调整定稿报区委政府(1) 2 2 2 3" xfId="5565" xr:uid="{00000000-0005-0000-0000-0000BF550000}"/>
    <cellStyle name="好_2017年财政收入预算分部门测算情况表20170110-局长调整定稿报区委政府(1) 2 2 2 3 2" xfId="5566" xr:uid="{00000000-0005-0000-0000-0000C0550000}"/>
    <cellStyle name="好_2017年财政收入预算分部门测算情况表20170110-局长调整定稿报区委政府(1) 2 2 2 3 2 2" xfId="5567" xr:uid="{00000000-0005-0000-0000-0000C1550000}"/>
    <cellStyle name="好_2017年财政收入预算分部门测算情况表20170110-局长调整定稿报区委政府(1) 2 2 2 3 2 2 2" xfId="13061" xr:uid="{00000000-0005-0000-0000-0000C2550000}"/>
    <cellStyle name="好_2017年财政收入预算分部门测算情况表20170110-局长调整定稿报区委政府(1) 2 2 2 3 2 2 3" xfId="8931" xr:uid="{00000000-0005-0000-0000-0000C3550000}"/>
    <cellStyle name="好_2017年财政收入预算分部门测算情况表20170110-局长调整定稿报区委政府(1) 2 2 2 3 2 3" xfId="5568" xr:uid="{00000000-0005-0000-0000-0000C4550000}"/>
    <cellStyle name="好_2017年财政收入预算分部门测算情况表20170110-局长调整定稿报区委政府(1) 2 2 2 3 2 3 2" xfId="13062" xr:uid="{00000000-0005-0000-0000-0000C5550000}"/>
    <cellStyle name="好_2017年财政收入预算分部门测算情况表20170110-局长调整定稿报区委政府(1) 2 2 2 3 3" xfId="5569" xr:uid="{00000000-0005-0000-0000-0000C6550000}"/>
    <cellStyle name="好_2017年财政收入预算分部门测算情况表20170110-局长调整定稿报区委政府(1) 2 2 2 3 3 2" xfId="13063" xr:uid="{00000000-0005-0000-0000-0000C7550000}"/>
    <cellStyle name="好_2017年财政收入预算分部门测算情况表20170110-局长调整定稿报区委政府(1) 2 2 2 3 3 3" xfId="8932" xr:uid="{00000000-0005-0000-0000-0000C8550000}"/>
    <cellStyle name="好_2017年财政收入预算分部门测算情况表20170110-局长调整定稿报区委政府(1) 2 2 2 3 4" xfId="5570" xr:uid="{00000000-0005-0000-0000-0000C9550000}"/>
    <cellStyle name="好_2017年财政收入预算分部门测算情况表20170110-局长调整定稿报区委政府(1) 2 2 2 3 4 2" xfId="13064" xr:uid="{00000000-0005-0000-0000-0000CA550000}"/>
    <cellStyle name="好_2017年财政收入预算分部门测算情况表20170110-局长调整定稿报区委政府(1) 2 2 2 3 5" xfId="13060" xr:uid="{00000000-0005-0000-0000-0000CB550000}"/>
    <cellStyle name="好_2017年财政收入预算分部门测算情况表20170110-局长调整定稿报区委政府(1) 2 2 2 4" xfId="5571" xr:uid="{00000000-0005-0000-0000-0000CC550000}"/>
    <cellStyle name="好_2017年财政收入预算分部门测算情况表20170110-局长调整定稿报区委政府(1) 2 2 2 4 2" xfId="5572" xr:uid="{00000000-0005-0000-0000-0000CD550000}"/>
    <cellStyle name="好_2017年财政收入预算分部门测算情况表20170110-局长调整定稿报区委政府(1) 2 2 2 4 2 2" xfId="13065" xr:uid="{00000000-0005-0000-0000-0000CE550000}"/>
    <cellStyle name="好_2017年财政收入预算分部门测算情况表20170110-局长调整定稿报区委政府(1) 2 2 2 4 2 3" xfId="8933" xr:uid="{00000000-0005-0000-0000-0000CF550000}"/>
    <cellStyle name="好_2017年财政收入预算分部门测算情况表20170110-局长调整定稿报区委政府(1) 2 2 2 4 3" xfId="5573" xr:uid="{00000000-0005-0000-0000-0000D0550000}"/>
    <cellStyle name="好_2017年财政收入预算分部门测算情况表20170110-局长调整定稿报区委政府(1) 2 2 2 4 3 2" xfId="13066" xr:uid="{00000000-0005-0000-0000-0000D1550000}"/>
    <cellStyle name="好_2017年财政收入预算分部门测算情况表20170110-局长调整定稿报区委政府(1) 2 2 2 5" xfId="5574" xr:uid="{00000000-0005-0000-0000-0000D2550000}"/>
    <cellStyle name="好_2017年财政收入预算分部门测算情况表20170110-局长调整定稿报区委政府(1) 2 2 2 5 2" xfId="5575" xr:uid="{00000000-0005-0000-0000-0000D3550000}"/>
    <cellStyle name="好_2017年财政收入预算分部门测算情况表20170110-局长调整定稿报区委政府(1) 2 2 2 5 2 2" xfId="13068" xr:uid="{00000000-0005-0000-0000-0000D4550000}"/>
    <cellStyle name="好_2017年财政收入预算分部门测算情况表20170110-局长调整定稿报区委政府(1) 2 2 2 5 2 3" xfId="8934" xr:uid="{00000000-0005-0000-0000-0000D5550000}"/>
    <cellStyle name="好_2017年财政收入预算分部门测算情况表20170110-局长调整定稿报区委政府(1) 2 2 2 5 3" xfId="5576" xr:uid="{00000000-0005-0000-0000-0000D6550000}"/>
    <cellStyle name="好_2017年财政收入预算分部门测算情况表20170110-局长调整定稿报区委政府(1) 2 2 2 5 3 2" xfId="13069" xr:uid="{00000000-0005-0000-0000-0000D7550000}"/>
    <cellStyle name="好_2017年财政收入预算分部门测算情况表20170110-局长调整定稿报区委政府(1) 2 2 2 5 4" xfId="5577" xr:uid="{00000000-0005-0000-0000-0000D8550000}"/>
    <cellStyle name="好_2017年财政收入预算分部门测算情况表20170110-局长调整定稿报区委政府(1) 2 2 2 5 4 2" xfId="13070" xr:uid="{00000000-0005-0000-0000-0000D9550000}"/>
    <cellStyle name="好_2017年财政收入预算分部门测算情况表20170110-局长调整定稿报区委政府(1) 2 2 2 5 5" xfId="13067" xr:uid="{00000000-0005-0000-0000-0000DA550000}"/>
    <cellStyle name="好_2017年财政收入预算分部门测算情况表20170110-局长调整定稿报区委政府(1) 2 2 2 6" xfId="5578" xr:uid="{00000000-0005-0000-0000-0000DB550000}"/>
    <cellStyle name="好_2017年财政收入预算分部门测算情况表20170110-局长调整定稿报区委政府(1) 2 2 2 6 2" xfId="13071" xr:uid="{00000000-0005-0000-0000-0000DC550000}"/>
    <cellStyle name="好_2017年财政收入预算分部门测算情况表20170110-局长调整定稿报区委政府(1) 2 2 2 6 3" xfId="8935" xr:uid="{00000000-0005-0000-0000-0000DD550000}"/>
    <cellStyle name="好_2017年财政收入预算分部门测算情况表20170110-局长调整定稿报区委政府(1) 2 2 2 7" xfId="9577" xr:uid="{00000000-0005-0000-0000-0000DE550000}"/>
    <cellStyle name="好_2017年财政收入预算分部门测算情况表20170110-局长调整定稿报区委政府(1) 2 2 3" xfId="5579" xr:uid="{00000000-0005-0000-0000-0000DF550000}"/>
    <cellStyle name="好_2017年财政收入预算分部门测算情况表20170110-局长调整定稿报区委政府(1) 2 2 3 2" xfId="5580" xr:uid="{00000000-0005-0000-0000-0000E0550000}"/>
    <cellStyle name="好_2017年财政收入预算分部门测算情况表20170110-局长调整定稿报区委政府(1) 2 2 3 2 2" xfId="5581" xr:uid="{00000000-0005-0000-0000-0000E1550000}"/>
    <cellStyle name="好_2017年财政收入预算分部门测算情况表20170110-局长调整定稿报区委政府(1) 2 2 3 2 2 2" xfId="5582" xr:uid="{00000000-0005-0000-0000-0000E2550000}"/>
    <cellStyle name="好_2017年财政收入预算分部门测算情况表20170110-局长调整定稿报区委政府(1) 2 2 3 2 2 2 2" xfId="13072" xr:uid="{00000000-0005-0000-0000-0000E3550000}"/>
    <cellStyle name="好_2017年财政收入预算分部门测算情况表20170110-局长调整定稿报区委政府(1) 2 2 3 2 2 2 3" xfId="8936" xr:uid="{00000000-0005-0000-0000-0000E4550000}"/>
    <cellStyle name="好_2017年财政收入预算分部门测算情况表20170110-局长调整定稿报区委政府(1) 2 2 3 2 2 3" xfId="5583" xr:uid="{00000000-0005-0000-0000-0000E5550000}"/>
    <cellStyle name="好_2017年财政收入预算分部门测算情况表20170110-局长调整定稿报区委政府(1) 2 2 3 2 2 3 2" xfId="13073" xr:uid="{00000000-0005-0000-0000-0000E6550000}"/>
    <cellStyle name="好_2017年财政收入预算分部门测算情况表20170110-局长调整定稿报区委政府(1) 2 2 3 2 3" xfId="5584" xr:uid="{00000000-0005-0000-0000-0000E7550000}"/>
    <cellStyle name="好_2017年财政收入预算分部门测算情况表20170110-局长调整定稿报区委政府(1) 2 2 3 2 3 2" xfId="13074" xr:uid="{00000000-0005-0000-0000-0000E8550000}"/>
    <cellStyle name="好_2017年财政收入预算分部门测算情况表20170110-局长调整定稿报区委政府(1) 2 2 3 2 3 3" xfId="8937" xr:uid="{00000000-0005-0000-0000-0000E9550000}"/>
    <cellStyle name="好_2017年财政收入预算分部门测算情况表20170110-局长调整定稿报区委政府(1) 2 2 3 2 4" xfId="5585" xr:uid="{00000000-0005-0000-0000-0000EA550000}"/>
    <cellStyle name="好_2017年财政收入预算分部门测算情况表20170110-局长调整定稿报区委政府(1) 2 2 3 2 4 2" xfId="13075" xr:uid="{00000000-0005-0000-0000-0000EB550000}"/>
    <cellStyle name="好_2017年财政收入预算分部门测算情况表20170110-局长调整定稿报区委政府(1) 2 2 3 3" xfId="5586" xr:uid="{00000000-0005-0000-0000-0000EC550000}"/>
    <cellStyle name="好_2017年财政收入预算分部门测算情况表20170110-局长调整定稿报区委政府(1) 2 2 3 3 2" xfId="5587" xr:uid="{00000000-0005-0000-0000-0000ED550000}"/>
    <cellStyle name="好_2017年财政收入预算分部门测算情况表20170110-局长调整定稿报区委政府(1) 2 2 3 3 2 2" xfId="13076" xr:uid="{00000000-0005-0000-0000-0000EE550000}"/>
    <cellStyle name="好_2017年财政收入预算分部门测算情况表20170110-局长调整定稿报区委政府(1) 2 2 3 3 2 3" xfId="8938" xr:uid="{00000000-0005-0000-0000-0000EF550000}"/>
    <cellStyle name="好_2017年财政收入预算分部门测算情况表20170110-局长调整定稿报区委政府(1) 2 2 3 3 3" xfId="5588" xr:uid="{00000000-0005-0000-0000-0000F0550000}"/>
    <cellStyle name="好_2017年财政收入预算分部门测算情况表20170110-局长调整定稿报区委政府(1) 2 2 3 3 3 2" xfId="13077" xr:uid="{00000000-0005-0000-0000-0000F1550000}"/>
    <cellStyle name="好_2017年财政收入预算分部门测算情况表20170110-局长调整定稿报区委政府(1) 2 2 3 4" xfId="5589" xr:uid="{00000000-0005-0000-0000-0000F2550000}"/>
    <cellStyle name="好_2017年财政收入预算分部门测算情况表20170110-局长调整定稿报区委政府(1) 2 2 3 4 2" xfId="5590" xr:uid="{00000000-0005-0000-0000-0000F3550000}"/>
    <cellStyle name="好_2017年财政收入预算分部门测算情况表20170110-局长调整定稿报区委政府(1) 2 2 3 4 2 2" xfId="13078" xr:uid="{00000000-0005-0000-0000-0000F4550000}"/>
    <cellStyle name="好_2017年财政收入预算分部门测算情况表20170110-局长调整定稿报区委政府(1) 2 2 3 4 2 3" xfId="8939" xr:uid="{00000000-0005-0000-0000-0000F5550000}"/>
    <cellStyle name="好_2017年财政收入预算分部门测算情况表20170110-局长调整定稿报区委政府(1) 2 2 3 4 3" xfId="5591" xr:uid="{00000000-0005-0000-0000-0000F6550000}"/>
    <cellStyle name="好_2017年财政收入预算分部门测算情况表20170110-局长调整定稿报区委政府(1) 2 2 3 4 3 2" xfId="13079" xr:uid="{00000000-0005-0000-0000-0000F7550000}"/>
    <cellStyle name="好_2017年财政收入预算分部门测算情况表20170110-局长调整定稿报区委政府(1) 2 2 3 5" xfId="5592" xr:uid="{00000000-0005-0000-0000-0000F8550000}"/>
    <cellStyle name="好_2017年财政收入预算分部门测算情况表20170110-局长调整定稿报区委政府(1) 2 2 3 5 2" xfId="13080" xr:uid="{00000000-0005-0000-0000-0000F9550000}"/>
    <cellStyle name="好_2017年财政收入预算分部门测算情况表20170110-局长调整定稿报区委政府(1) 2 2 3 5 3" xfId="8940" xr:uid="{00000000-0005-0000-0000-0000FA550000}"/>
    <cellStyle name="好_2017年财政收入预算分部门测算情况表20170110-局长调整定稿报区委政府(1) 2 2 4" xfId="5593" xr:uid="{00000000-0005-0000-0000-0000FB550000}"/>
    <cellStyle name="好_2017年财政收入预算分部门测算情况表20170110-局长调整定稿报区委政府(1) 2 2 4 2" xfId="5594" xr:uid="{00000000-0005-0000-0000-0000FC550000}"/>
    <cellStyle name="好_2017年财政收入预算分部门测算情况表20170110-局长调整定稿报区委政府(1) 2 2 4 2 2" xfId="5595" xr:uid="{00000000-0005-0000-0000-0000FD550000}"/>
    <cellStyle name="好_2017年财政收入预算分部门测算情况表20170110-局长调整定稿报区委政府(1) 2 2 4 2 2 2" xfId="13082" xr:uid="{00000000-0005-0000-0000-0000FE550000}"/>
    <cellStyle name="好_2017年财政收入预算分部门测算情况表20170110-局长调整定稿报区委政府(1) 2 2 4 2 2 3" xfId="8941" xr:uid="{00000000-0005-0000-0000-0000FF550000}"/>
    <cellStyle name="好_2017年财政收入预算分部门测算情况表20170110-局长调整定稿报区委政府(1) 2 2 4 2 3" xfId="5596" xr:uid="{00000000-0005-0000-0000-000000560000}"/>
    <cellStyle name="好_2017年财政收入预算分部门测算情况表20170110-局长调整定稿报区委政府(1) 2 2 4 2 3 2" xfId="13083" xr:uid="{00000000-0005-0000-0000-000001560000}"/>
    <cellStyle name="好_2017年财政收入预算分部门测算情况表20170110-局长调整定稿报区委政府(1) 2 2 4 3" xfId="5597" xr:uid="{00000000-0005-0000-0000-000002560000}"/>
    <cellStyle name="好_2017年财政收入预算分部门测算情况表20170110-局长调整定稿报区委政府(1) 2 2 4 3 2" xfId="5598" xr:uid="{00000000-0005-0000-0000-000003560000}"/>
    <cellStyle name="好_2017年财政收入预算分部门测算情况表20170110-局长调整定稿报区委政府(1) 2 2 4 3 2 2" xfId="13085" xr:uid="{00000000-0005-0000-0000-000004560000}"/>
    <cellStyle name="好_2017年财政收入预算分部门测算情况表20170110-局长调整定稿报区委政府(1) 2 2 4 3 2 3" xfId="8942" xr:uid="{00000000-0005-0000-0000-000005560000}"/>
    <cellStyle name="好_2017年财政收入预算分部门测算情况表20170110-局长调整定稿报区委政府(1) 2 2 4 3 3" xfId="5599" xr:uid="{00000000-0005-0000-0000-000006560000}"/>
    <cellStyle name="好_2017年财政收入预算分部门测算情况表20170110-局长调整定稿报区委政府(1) 2 2 4 3 3 2" xfId="13086" xr:uid="{00000000-0005-0000-0000-000007560000}"/>
    <cellStyle name="好_2017年财政收入预算分部门测算情况表20170110-局长调整定稿报区委政府(1) 2 2 4 3 4" xfId="5600" xr:uid="{00000000-0005-0000-0000-000008560000}"/>
    <cellStyle name="好_2017年财政收入预算分部门测算情况表20170110-局长调整定稿报区委政府(1) 2 2 4 3 4 2" xfId="13087" xr:uid="{00000000-0005-0000-0000-000009560000}"/>
    <cellStyle name="好_2017年财政收入预算分部门测算情况表20170110-局长调整定稿报区委政府(1) 2 2 4 3 5" xfId="13084" xr:uid="{00000000-0005-0000-0000-00000A560000}"/>
    <cellStyle name="好_2017年财政收入预算分部门测算情况表20170110-局长调整定稿报区委政府(1) 2 2 4 4" xfId="5601" xr:uid="{00000000-0005-0000-0000-00000B560000}"/>
    <cellStyle name="好_2017年财政收入预算分部门测算情况表20170110-局长调整定稿报区委政府(1) 2 2 4 4 2" xfId="13088" xr:uid="{00000000-0005-0000-0000-00000C560000}"/>
    <cellStyle name="好_2017年财政收入预算分部门测算情况表20170110-局长调整定稿报区委政府(1) 2 2 4 4 3" xfId="8943" xr:uid="{00000000-0005-0000-0000-00000D560000}"/>
    <cellStyle name="好_2017年财政收入预算分部门测算情况表20170110-局长调整定稿报区委政府(1) 2 2 4 5" xfId="5602" xr:uid="{00000000-0005-0000-0000-00000E560000}"/>
    <cellStyle name="好_2017年财政收入预算分部门测算情况表20170110-局长调整定稿报区委政府(1) 2 2 4 5 2" xfId="13089" xr:uid="{00000000-0005-0000-0000-00000F560000}"/>
    <cellStyle name="好_2017年财政收入预算分部门测算情况表20170110-局长调整定稿报区委政府(1) 2 2 4 6" xfId="13081" xr:uid="{00000000-0005-0000-0000-000010560000}"/>
    <cellStyle name="好_2017年财政收入预算分部门测算情况表20170110-局长调整定稿报区委政府(1) 2 2 5" xfId="5603" xr:uid="{00000000-0005-0000-0000-000011560000}"/>
    <cellStyle name="好_2017年财政收入预算分部门测算情况表20170110-局长调整定稿报区委政府(1) 2 2 5 2" xfId="5604" xr:uid="{00000000-0005-0000-0000-000012560000}"/>
    <cellStyle name="好_2017年财政收入预算分部门测算情况表20170110-局长调整定稿报区委政府(1) 2 2 5 2 2" xfId="13091" xr:uid="{00000000-0005-0000-0000-000013560000}"/>
    <cellStyle name="好_2017年财政收入预算分部门测算情况表20170110-局长调整定稿报区委政府(1) 2 2 5 2 3" xfId="8944" xr:uid="{00000000-0005-0000-0000-000014560000}"/>
    <cellStyle name="好_2017年财政收入预算分部门测算情况表20170110-局长调整定稿报区委政府(1) 2 2 5 3" xfId="5605" xr:uid="{00000000-0005-0000-0000-000015560000}"/>
    <cellStyle name="好_2017年财政收入预算分部门测算情况表20170110-局长调整定稿报区委政府(1) 2 2 5 3 2" xfId="13092" xr:uid="{00000000-0005-0000-0000-000016560000}"/>
    <cellStyle name="好_2017年财政收入预算分部门测算情况表20170110-局长调整定稿报区委政府(1) 2 2 5 4" xfId="5606" xr:uid="{00000000-0005-0000-0000-000017560000}"/>
    <cellStyle name="好_2017年财政收入预算分部门测算情况表20170110-局长调整定稿报区委政府(1) 2 2 5 4 2" xfId="13093" xr:uid="{00000000-0005-0000-0000-000018560000}"/>
    <cellStyle name="好_2017年财政收入预算分部门测算情况表20170110-局长调整定稿报区委政府(1) 2 2 5 5" xfId="13090" xr:uid="{00000000-0005-0000-0000-000019560000}"/>
    <cellStyle name="好_2017年财政收入预算分部门测算情况表20170110-局长调整定稿报区委政府(1) 2 2 6" xfId="5607" xr:uid="{00000000-0005-0000-0000-00001A560000}"/>
    <cellStyle name="好_2017年财政收入预算分部门测算情况表20170110-局长调整定稿报区委政府(1) 2 2 6 2" xfId="13094" xr:uid="{00000000-0005-0000-0000-00001B560000}"/>
    <cellStyle name="好_2017年财政收入预算分部门测算情况表20170110-局长调整定稿报区委政府(1) 2 2 6 3" xfId="8945" xr:uid="{00000000-0005-0000-0000-00001C560000}"/>
    <cellStyle name="好_2017年财政收入预算分部门测算情况表20170110-局长调整定稿报区委政府(1) 2 2 7" xfId="9516" xr:uid="{00000000-0005-0000-0000-00001D560000}"/>
    <cellStyle name="好_2017年财政收入预算分部门测算情况表20170110-局长调整定稿报区委政府(1) 2 3" xfId="291" xr:uid="{00000000-0005-0000-0000-00001E560000}"/>
    <cellStyle name="好_2017年财政收入预算分部门测算情况表20170110-局长调整定稿报区委政府(1) 2 3 2" xfId="5608" xr:uid="{00000000-0005-0000-0000-00001F560000}"/>
    <cellStyle name="好_2017年财政收入预算分部门测算情况表20170110-局长调整定稿报区委政府(1) 2 3 2 2" xfId="5609" xr:uid="{00000000-0005-0000-0000-000020560000}"/>
    <cellStyle name="好_2017年财政收入预算分部门测算情况表20170110-局长调整定稿报区委政府(1) 2 3 2 2 2" xfId="5610" xr:uid="{00000000-0005-0000-0000-000021560000}"/>
    <cellStyle name="好_2017年财政收入预算分部门测算情况表20170110-局长调整定稿报区委政府(1) 2 3 2 2 2 2" xfId="13096" xr:uid="{00000000-0005-0000-0000-000022560000}"/>
    <cellStyle name="好_2017年财政收入预算分部门测算情况表20170110-局长调整定稿报区委政府(1) 2 3 2 2 2 3" xfId="8946" xr:uid="{00000000-0005-0000-0000-000023560000}"/>
    <cellStyle name="好_2017年财政收入预算分部门测算情况表20170110-局长调整定稿报区委政府(1) 2 3 2 2 3" xfId="5611" xr:uid="{00000000-0005-0000-0000-000024560000}"/>
    <cellStyle name="好_2017年财政收入预算分部门测算情况表20170110-局长调整定稿报区委政府(1) 2 3 2 2 3 2" xfId="13097" xr:uid="{00000000-0005-0000-0000-000025560000}"/>
    <cellStyle name="好_2017年财政收入预算分部门测算情况表20170110-局长调整定稿报区委政府(1) 2 3 2 3" xfId="5612" xr:uid="{00000000-0005-0000-0000-000026560000}"/>
    <cellStyle name="好_2017年财政收入预算分部门测算情况表20170110-局长调整定稿报区委政府(1) 2 3 2 3 2" xfId="5613" xr:uid="{00000000-0005-0000-0000-000027560000}"/>
    <cellStyle name="好_2017年财政收入预算分部门测算情况表20170110-局长调整定稿报区委政府(1) 2 3 2 3 2 2" xfId="13099" xr:uid="{00000000-0005-0000-0000-000028560000}"/>
    <cellStyle name="好_2017年财政收入预算分部门测算情况表20170110-局长调整定稿报区委政府(1) 2 3 2 3 2 3" xfId="8947" xr:uid="{00000000-0005-0000-0000-000029560000}"/>
    <cellStyle name="好_2017年财政收入预算分部门测算情况表20170110-局长调整定稿报区委政府(1) 2 3 2 3 3" xfId="5614" xr:uid="{00000000-0005-0000-0000-00002A560000}"/>
    <cellStyle name="好_2017年财政收入预算分部门测算情况表20170110-局长调整定稿报区委政府(1) 2 3 2 3 3 2" xfId="13100" xr:uid="{00000000-0005-0000-0000-00002B560000}"/>
    <cellStyle name="好_2017年财政收入预算分部门测算情况表20170110-局长调整定稿报区委政府(1) 2 3 2 3 4" xfId="5615" xr:uid="{00000000-0005-0000-0000-00002C560000}"/>
    <cellStyle name="好_2017年财政收入预算分部门测算情况表20170110-局长调整定稿报区委政府(1) 2 3 2 3 4 2" xfId="13101" xr:uid="{00000000-0005-0000-0000-00002D560000}"/>
    <cellStyle name="好_2017年财政收入预算分部门测算情况表20170110-局长调整定稿报区委政府(1) 2 3 2 3 5" xfId="13098" xr:uid="{00000000-0005-0000-0000-00002E560000}"/>
    <cellStyle name="好_2017年财政收入预算分部门测算情况表20170110-局长调整定稿报区委政府(1) 2 3 2 4" xfId="5616" xr:uid="{00000000-0005-0000-0000-00002F560000}"/>
    <cellStyle name="好_2017年财政收入预算分部门测算情况表20170110-局长调整定稿报区委政府(1) 2 3 2 4 2" xfId="13102" xr:uid="{00000000-0005-0000-0000-000030560000}"/>
    <cellStyle name="好_2017年财政收入预算分部门测算情况表20170110-局长调整定稿报区委政府(1) 2 3 2 4 3" xfId="8948" xr:uid="{00000000-0005-0000-0000-000031560000}"/>
    <cellStyle name="好_2017年财政收入预算分部门测算情况表20170110-局长调整定稿报区委政府(1) 2 3 2 5" xfId="5617" xr:uid="{00000000-0005-0000-0000-000032560000}"/>
    <cellStyle name="好_2017年财政收入预算分部门测算情况表20170110-局长调整定稿报区委政府(1) 2 3 2 5 2" xfId="13103" xr:uid="{00000000-0005-0000-0000-000033560000}"/>
    <cellStyle name="好_2017年财政收入预算分部门测算情况表20170110-局长调整定稿报区委政府(1) 2 3 2 6" xfId="13095" xr:uid="{00000000-0005-0000-0000-000034560000}"/>
    <cellStyle name="好_2017年财政收入预算分部门测算情况表20170110-局长调整定稿报区委政府(1) 2 3 3" xfId="5618" xr:uid="{00000000-0005-0000-0000-000035560000}"/>
    <cellStyle name="好_2017年财政收入预算分部门测算情况表20170110-局长调整定稿报区委政府(1) 2 3 3 2" xfId="5619" xr:uid="{00000000-0005-0000-0000-000036560000}"/>
    <cellStyle name="好_2017年财政收入预算分部门测算情况表20170110-局长调整定稿报区委政府(1) 2 3 3 2 2" xfId="5620" xr:uid="{00000000-0005-0000-0000-000037560000}"/>
    <cellStyle name="好_2017年财政收入预算分部门测算情况表20170110-局长调整定稿报区委政府(1) 2 3 3 2 2 2" xfId="13105" xr:uid="{00000000-0005-0000-0000-000038560000}"/>
    <cellStyle name="好_2017年财政收入预算分部门测算情况表20170110-局长调整定稿报区委政府(1) 2 3 3 2 2 3" xfId="8949" xr:uid="{00000000-0005-0000-0000-000039560000}"/>
    <cellStyle name="好_2017年财政收入预算分部门测算情况表20170110-局长调整定稿报区委政府(1) 2 3 3 2 3" xfId="5621" xr:uid="{00000000-0005-0000-0000-00003A560000}"/>
    <cellStyle name="好_2017年财政收入预算分部门测算情况表20170110-局长调整定稿报区委政府(1) 2 3 3 2 3 2" xfId="13106" xr:uid="{00000000-0005-0000-0000-00003B560000}"/>
    <cellStyle name="好_2017年财政收入预算分部门测算情况表20170110-局长调整定稿报区委政府(1) 2 3 3 3" xfId="5622" xr:uid="{00000000-0005-0000-0000-00003C560000}"/>
    <cellStyle name="好_2017年财政收入预算分部门测算情况表20170110-局长调整定稿报区委政府(1) 2 3 3 3 2" xfId="13107" xr:uid="{00000000-0005-0000-0000-00003D560000}"/>
    <cellStyle name="好_2017年财政收入预算分部门测算情况表20170110-局长调整定稿报区委政府(1) 2 3 3 3 3" xfId="8950" xr:uid="{00000000-0005-0000-0000-00003E560000}"/>
    <cellStyle name="好_2017年财政收入预算分部门测算情况表20170110-局长调整定稿报区委政府(1) 2 3 3 4" xfId="5623" xr:uid="{00000000-0005-0000-0000-00003F560000}"/>
    <cellStyle name="好_2017年财政收入预算分部门测算情况表20170110-局长调整定稿报区委政府(1) 2 3 3 4 2" xfId="13108" xr:uid="{00000000-0005-0000-0000-000040560000}"/>
    <cellStyle name="好_2017年财政收入预算分部门测算情况表20170110-局长调整定稿报区委政府(1) 2 3 3 5" xfId="13104" xr:uid="{00000000-0005-0000-0000-000041560000}"/>
    <cellStyle name="好_2017年财政收入预算分部门测算情况表20170110-局长调整定稿报区委政府(1) 2 3 4" xfId="5624" xr:uid="{00000000-0005-0000-0000-000042560000}"/>
    <cellStyle name="好_2017年财政收入预算分部门测算情况表20170110-局长调整定稿报区委政府(1) 2 3 4 2" xfId="5625" xr:uid="{00000000-0005-0000-0000-000043560000}"/>
    <cellStyle name="好_2017年财政收入预算分部门测算情况表20170110-局长调整定稿报区委政府(1) 2 3 4 2 2" xfId="13109" xr:uid="{00000000-0005-0000-0000-000044560000}"/>
    <cellStyle name="好_2017年财政收入预算分部门测算情况表20170110-局长调整定稿报区委政府(1) 2 3 4 2 3" xfId="8951" xr:uid="{00000000-0005-0000-0000-000045560000}"/>
    <cellStyle name="好_2017年财政收入预算分部门测算情况表20170110-局长调整定稿报区委政府(1) 2 3 4 3" xfId="5626" xr:uid="{00000000-0005-0000-0000-000046560000}"/>
    <cellStyle name="好_2017年财政收入预算分部门测算情况表20170110-局长调整定稿报区委政府(1) 2 3 4 3 2" xfId="13110" xr:uid="{00000000-0005-0000-0000-000047560000}"/>
    <cellStyle name="好_2017年财政收入预算分部门测算情况表20170110-局长调整定稿报区委政府(1) 2 3 5" xfId="5627" xr:uid="{00000000-0005-0000-0000-000048560000}"/>
    <cellStyle name="好_2017年财政收入预算分部门测算情况表20170110-局长调整定稿报区委政府(1) 2 3 5 2" xfId="5628" xr:uid="{00000000-0005-0000-0000-000049560000}"/>
    <cellStyle name="好_2017年财政收入预算分部门测算情况表20170110-局长调整定稿报区委政府(1) 2 3 5 2 2" xfId="13112" xr:uid="{00000000-0005-0000-0000-00004A560000}"/>
    <cellStyle name="好_2017年财政收入预算分部门测算情况表20170110-局长调整定稿报区委政府(1) 2 3 5 2 3" xfId="8952" xr:uid="{00000000-0005-0000-0000-00004B560000}"/>
    <cellStyle name="好_2017年财政收入预算分部门测算情况表20170110-局长调整定稿报区委政府(1) 2 3 5 3" xfId="5629" xr:uid="{00000000-0005-0000-0000-00004C560000}"/>
    <cellStyle name="好_2017年财政收入预算分部门测算情况表20170110-局长调整定稿报区委政府(1) 2 3 5 3 2" xfId="13113" xr:uid="{00000000-0005-0000-0000-00004D560000}"/>
    <cellStyle name="好_2017年财政收入预算分部门测算情况表20170110-局长调整定稿报区委政府(1) 2 3 5 4" xfId="5630" xr:uid="{00000000-0005-0000-0000-00004E560000}"/>
    <cellStyle name="好_2017年财政收入预算分部门测算情况表20170110-局长调整定稿报区委政府(1) 2 3 5 4 2" xfId="13114" xr:uid="{00000000-0005-0000-0000-00004F560000}"/>
    <cellStyle name="好_2017年财政收入预算分部门测算情况表20170110-局长调整定稿报区委政府(1) 2 3 5 5" xfId="13111" xr:uid="{00000000-0005-0000-0000-000050560000}"/>
    <cellStyle name="好_2017年财政收入预算分部门测算情况表20170110-局长调整定稿报区委政府(1) 2 3 6" xfId="5631" xr:uid="{00000000-0005-0000-0000-000051560000}"/>
    <cellStyle name="好_2017年财政收入预算分部门测算情况表20170110-局长调整定稿报区委政府(1) 2 3 6 2" xfId="13115" xr:uid="{00000000-0005-0000-0000-000052560000}"/>
    <cellStyle name="好_2017年财政收入预算分部门测算情况表20170110-局长调整定稿报区委政府(1) 2 3 6 3" xfId="8953" xr:uid="{00000000-0005-0000-0000-000053560000}"/>
    <cellStyle name="好_2017年财政收入预算分部门测算情况表20170110-局长调整定稿报区委政府(1) 2 3 7" xfId="9578" xr:uid="{00000000-0005-0000-0000-000054560000}"/>
    <cellStyle name="好_2017年财政收入预算分部门测算情况表20170110-局长调整定稿报区委政府(1) 2 3 8" xfId="27502" xr:uid="{00000000-0005-0000-0000-000055560000}"/>
    <cellStyle name="好_2017年财政收入预算分部门测算情况表20170110-局长调整定稿报区委政府(1) 2 4" xfId="5632" xr:uid="{00000000-0005-0000-0000-000056560000}"/>
    <cellStyle name="好_2017年财政收入预算分部门测算情况表20170110-局长调整定稿报区委政府(1) 2 4 2" xfId="5633" xr:uid="{00000000-0005-0000-0000-000057560000}"/>
    <cellStyle name="好_2017年财政收入预算分部门测算情况表20170110-局长调整定稿报区委政府(1) 2 4 2 2" xfId="5634" xr:uid="{00000000-0005-0000-0000-000058560000}"/>
    <cellStyle name="好_2017年财政收入预算分部门测算情况表20170110-局长调整定稿报区委政府(1) 2 4 2 2 2" xfId="5635" xr:uid="{00000000-0005-0000-0000-000059560000}"/>
    <cellStyle name="好_2017年财政收入预算分部门测算情况表20170110-局长调整定稿报区委政府(1) 2 4 2 2 2 2" xfId="13116" xr:uid="{00000000-0005-0000-0000-00005A560000}"/>
    <cellStyle name="好_2017年财政收入预算分部门测算情况表20170110-局长调整定稿报区委政府(1) 2 4 2 2 2 3" xfId="8954" xr:uid="{00000000-0005-0000-0000-00005B560000}"/>
    <cellStyle name="好_2017年财政收入预算分部门测算情况表20170110-局长调整定稿报区委政府(1) 2 4 2 2 3" xfId="5636" xr:uid="{00000000-0005-0000-0000-00005C560000}"/>
    <cellStyle name="好_2017年财政收入预算分部门测算情况表20170110-局长调整定稿报区委政府(1) 2 4 2 2 3 2" xfId="13117" xr:uid="{00000000-0005-0000-0000-00005D560000}"/>
    <cellStyle name="好_2017年财政收入预算分部门测算情况表20170110-局长调整定稿报区委政府(1) 2 4 2 3" xfId="5637" xr:uid="{00000000-0005-0000-0000-00005E560000}"/>
    <cellStyle name="好_2017年财政收入预算分部门测算情况表20170110-局长调整定稿报区委政府(1) 2 4 2 3 2" xfId="13118" xr:uid="{00000000-0005-0000-0000-00005F560000}"/>
    <cellStyle name="好_2017年财政收入预算分部门测算情况表20170110-局长调整定稿报区委政府(1) 2 4 2 3 3" xfId="8955" xr:uid="{00000000-0005-0000-0000-000060560000}"/>
    <cellStyle name="好_2017年财政收入预算分部门测算情况表20170110-局长调整定稿报区委政府(1) 2 4 2 4" xfId="5638" xr:uid="{00000000-0005-0000-0000-000061560000}"/>
    <cellStyle name="好_2017年财政收入预算分部门测算情况表20170110-局长调整定稿报区委政府(1) 2 4 2 4 2" xfId="13119" xr:uid="{00000000-0005-0000-0000-000062560000}"/>
    <cellStyle name="好_2017年财政收入预算分部门测算情况表20170110-局长调整定稿报区委政府(1) 2 4 3" xfId="5639" xr:uid="{00000000-0005-0000-0000-000063560000}"/>
    <cellStyle name="好_2017年财政收入预算分部门测算情况表20170110-局长调整定稿报区委政府(1) 2 4 3 2" xfId="5640" xr:uid="{00000000-0005-0000-0000-000064560000}"/>
    <cellStyle name="好_2017年财政收入预算分部门测算情况表20170110-局长调整定稿报区委政府(1) 2 4 3 2 2" xfId="13120" xr:uid="{00000000-0005-0000-0000-000065560000}"/>
    <cellStyle name="好_2017年财政收入预算分部门测算情况表20170110-局长调整定稿报区委政府(1) 2 4 3 2 3" xfId="8956" xr:uid="{00000000-0005-0000-0000-000066560000}"/>
    <cellStyle name="好_2017年财政收入预算分部门测算情况表20170110-局长调整定稿报区委政府(1) 2 4 3 3" xfId="5641" xr:uid="{00000000-0005-0000-0000-000067560000}"/>
    <cellStyle name="好_2017年财政收入预算分部门测算情况表20170110-局长调整定稿报区委政府(1) 2 4 3 3 2" xfId="13121" xr:uid="{00000000-0005-0000-0000-000068560000}"/>
    <cellStyle name="好_2017年财政收入预算分部门测算情况表20170110-局长调整定稿报区委政府(1) 2 4 4" xfId="5642" xr:uid="{00000000-0005-0000-0000-000069560000}"/>
    <cellStyle name="好_2017年财政收入预算分部门测算情况表20170110-局长调整定稿报区委政府(1) 2 4 4 2" xfId="5643" xr:uid="{00000000-0005-0000-0000-00006A560000}"/>
    <cellStyle name="好_2017年财政收入预算分部门测算情况表20170110-局长调整定稿报区委政府(1) 2 4 4 2 2" xfId="13122" xr:uid="{00000000-0005-0000-0000-00006B560000}"/>
    <cellStyle name="好_2017年财政收入预算分部门测算情况表20170110-局长调整定稿报区委政府(1) 2 4 4 2 3" xfId="8957" xr:uid="{00000000-0005-0000-0000-00006C560000}"/>
    <cellStyle name="好_2017年财政收入预算分部门测算情况表20170110-局长调整定稿报区委政府(1) 2 4 4 3" xfId="5644" xr:uid="{00000000-0005-0000-0000-00006D560000}"/>
    <cellStyle name="好_2017年财政收入预算分部门测算情况表20170110-局长调整定稿报区委政府(1) 2 4 4 3 2" xfId="13123" xr:uid="{00000000-0005-0000-0000-00006E560000}"/>
    <cellStyle name="好_2017年财政收入预算分部门测算情况表20170110-局长调整定稿报区委政府(1) 2 4 5" xfId="5645" xr:uid="{00000000-0005-0000-0000-00006F560000}"/>
    <cellStyle name="好_2017年财政收入预算分部门测算情况表20170110-局长调整定稿报区委政府(1) 2 4 5 2" xfId="13124" xr:uid="{00000000-0005-0000-0000-000070560000}"/>
    <cellStyle name="好_2017年财政收入预算分部门测算情况表20170110-局长调整定稿报区委政府(1) 2 4 5 3" xfId="8958" xr:uid="{00000000-0005-0000-0000-000071560000}"/>
    <cellStyle name="好_2017年财政收入预算分部门测算情况表20170110-局长调整定稿报区委政府(1) 2 5" xfId="5646" xr:uid="{00000000-0005-0000-0000-000072560000}"/>
    <cellStyle name="好_2017年财政收入预算分部门测算情况表20170110-局长调整定稿报区委政府(1) 2 5 2" xfId="5647" xr:uid="{00000000-0005-0000-0000-000073560000}"/>
    <cellStyle name="好_2017年财政收入预算分部门测算情况表20170110-局长调整定稿报区委政府(1) 2 5 2 2" xfId="5648" xr:uid="{00000000-0005-0000-0000-000074560000}"/>
    <cellStyle name="好_2017年财政收入预算分部门测算情况表20170110-局长调整定稿报区委政府(1) 2 5 2 2 2" xfId="13126" xr:uid="{00000000-0005-0000-0000-000075560000}"/>
    <cellStyle name="好_2017年财政收入预算分部门测算情况表20170110-局长调整定稿报区委政府(1) 2 5 2 2 3" xfId="8959" xr:uid="{00000000-0005-0000-0000-000076560000}"/>
    <cellStyle name="好_2017年财政收入预算分部门测算情况表20170110-局长调整定稿报区委政府(1) 2 5 2 3" xfId="5649" xr:uid="{00000000-0005-0000-0000-000077560000}"/>
    <cellStyle name="好_2017年财政收入预算分部门测算情况表20170110-局长调整定稿报区委政府(1) 2 5 2 3 2" xfId="13127" xr:uid="{00000000-0005-0000-0000-000078560000}"/>
    <cellStyle name="好_2017年财政收入预算分部门测算情况表20170110-局长调整定稿报区委政府(1) 2 5 3" xfId="5650" xr:uid="{00000000-0005-0000-0000-000079560000}"/>
    <cellStyle name="好_2017年财政收入预算分部门测算情况表20170110-局长调整定稿报区委政府(1) 2 5 3 2" xfId="5651" xr:uid="{00000000-0005-0000-0000-00007A560000}"/>
    <cellStyle name="好_2017年财政收入预算分部门测算情况表20170110-局长调整定稿报区委政府(1) 2 5 3 2 2" xfId="13129" xr:uid="{00000000-0005-0000-0000-00007B560000}"/>
    <cellStyle name="好_2017年财政收入预算分部门测算情况表20170110-局长调整定稿报区委政府(1) 2 5 3 2 3" xfId="8960" xr:uid="{00000000-0005-0000-0000-00007C560000}"/>
    <cellStyle name="好_2017年财政收入预算分部门测算情况表20170110-局长调整定稿报区委政府(1) 2 5 3 3" xfId="5652" xr:uid="{00000000-0005-0000-0000-00007D560000}"/>
    <cellStyle name="好_2017年财政收入预算分部门测算情况表20170110-局长调整定稿报区委政府(1) 2 5 3 3 2" xfId="13130" xr:uid="{00000000-0005-0000-0000-00007E560000}"/>
    <cellStyle name="好_2017年财政收入预算分部门测算情况表20170110-局长调整定稿报区委政府(1) 2 5 3 4" xfId="5653" xr:uid="{00000000-0005-0000-0000-00007F560000}"/>
    <cellStyle name="好_2017年财政收入预算分部门测算情况表20170110-局长调整定稿报区委政府(1) 2 5 3 4 2" xfId="13131" xr:uid="{00000000-0005-0000-0000-000080560000}"/>
    <cellStyle name="好_2017年财政收入预算分部门测算情况表20170110-局长调整定稿报区委政府(1) 2 5 3 5" xfId="13128" xr:uid="{00000000-0005-0000-0000-000081560000}"/>
    <cellStyle name="好_2017年财政收入预算分部门测算情况表20170110-局长调整定稿报区委政府(1) 2 5 4" xfId="5654" xr:uid="{00000000-0005-0000-0000-000082560000}"/>
    <cellStyle name="好_2017年财政收入预算分部门测算情况表20170110-局长调整定稿报区委政府(1) 2 5 4 2" xfId="13132" xr:uid="{00000000-0005-0000-0000-000083560000}"/>
    <cellStyle name="好_2017年财政收入预算分部门测算情况表20170110-局长调整定稿报区委政府(1) 2 5 4 3" xfId="8961" xr:uid="{00000000-0005-0000-0000-000084560000}"/>
    <cellStyle name="好_2017年财政收入预算分部门测算情况表20170110-局长调整定稿报区委政府(1) 2 5 5" xfId="5655" xr:uid="{00000000-0005-0000-0000-000085560000}"/>
    <cellStyle name="好_2017年财政收入预算分部门测算情况表20170110-局长调整定稿报区委政府(1) 2 5 5 2" xfId="13133" xr:uid="{00000000-0005-0000-0000-000086560000}"/>
    <cellStyle name="好_2017年财政收入预算分部门测算情况表20170110-局长调整定稿报区委政府(1) 2 5 6" xfId="13125" xr:uid="{00000000-0005-0000-0000-000087560000}"/>
    <cellStyle name="好_2017年财政收入预算分部门测算情况表20170110-局长调整定稿报区委政府(1) 2 6" xfId="5656" xr:uid="{00000000-0005-0000-0000-000088560000}"/>
    <cellStyle name="好_2017年财政收入预算分部门测算情况表20170110-局长调整定稿报区委政府(1) 2 6 2" xfId="5657" xr:uid="{00000000-0005-0000-0000-000089560000}"/>
    <cellStyle name="好_2017年财政收入预算分部门测算情况表20170110-局长调整定稿报区委政府(1) 2 6 2 2" xfId="13135" xr:uid="{00000000-0005-0000-0000-00008A560000}"/>
    <cellStyle name="好_2017年财政收入预算分部门测算情况表20170110-局长调整定稿报区委政府(1) 2 6 2 3" xfId="8962" xr:uid="{00000000-0005-0000-0000-00008B560000}"/>
    <cellStyle name="好_2017年财政收入预算分部门测算情况表20170110-局长调整定稿报区委政府(1) 2 6 3" xfId="5658" xr:uid="{00000000-0005-0000-0000-00008C560000}"/>
    <cellStyle name="好_2017年财政收入预算分部门测算情况表20170110-局长调整定稿报区委政府(1) 2 6 3 2" xfId="13136" xr:uid="{00000000-0005-0000-0000-00008D560000}"/>
    <cellStyle name="好_2017年财政收入预算分部门测算情况表20170110-局长调整定稿报区委政府(1) 2 6 4" xfId="5659" xr:uid="{00000000-0005-0000-0000-00008E560000}"/>
    <cellStyle name="好_2017年财政收入预算分部门测算情况表20170110-局长调整定稿报区委政府(1) 2 6 4 2" xfId="13137" xr:uid="{00000000-0005-0000-0000-00008F560000}"/>
    <cellStyle name="好_2017年财政收入预算分部门测算情况表20170110-局长调整定稿报区委政府(1) 2 6 5" xfId="13134" xr:uid="{00000000-0005-0000-0000-000090560000}"/>
    <cellStyle name="好_2017年财政收入预算分部门测算情况表20170110-局长调整定稿报区委政府(1) 2 7" xfId="5660" xr:uid="{00000000-0005-0000-0000-000091560000}"/>
    <cellStyle name="好_2017年财政收入预算分部门测算情况表20170110-局长调整定稿报区委政府(1) 2 7 2" xfId="13138" xr:uid="{00000000-0005-0000-0000-000092560000}"/>
    <cellStyle name="好_2017年财政收入预算分部门测算情况表20170110-局长调整定稿报区委政府(1) 2 7 3" xfId="8963" xr:uid="{00000000-0005-0000-0000-000093560000}"/>
    <cellStyle name="好_2017年财政收入预算分部门测算情况表20170110-局长调整定稿报区委政府(1) 2 8" xfId="9515" xr:uid="{00000000-0005-0000-0000-000094560000}"/>
    <cellStyle name="好_2017年财政收入预算分部门测算情况表20170110-局长调整定稿报区委政府(1) 3" xfId="202" xr:uid="{00000000-0005-0000-0000-000095560000}"/>
    <cellStyle name="好_2017年财政收入预算分部门测算情况表20170110-局长调整定稿报区委政府(1) 3 2" xfId="289" xr:uid="{00000000-0005-0000-0000-000096560000}"/>
    <cellStyle name="好_2017年财政收入预算分部门测算情况表20170110-局长调整定稿报区委政府(1) 3 2 2" xfId="5661" xr:uid="{00000000-0005-0000-0000-000097560000}"/>
    <cellStyle name="好_2017年财政收入预算分部门测算情况表20170110-局长调整定稿报区委政府(1) 3 2 2 2" xfId="5662" xr:uid="{00000000-0005-0000-0000-000098560000}"/>
    <cellStyle name="好_2017年财政收入预算分部门测算情况表20170110-局长调整定稿报区委政府(1) 3 2 2 2 2" xfId="5663" xr:uid="{00000000-0005-0000-0000-000099560000}"/>
    <cellStyle name="好_2017年财政收入预算分部门测算情况表20170110-局长调整定稿报区委政府(1) 3 2 2 2 2 2" xfId="13140" xr:uid="{00000000-0005-0000-0000-00009A560000}"/>
    <cellStyle name="好_2017年财政收入预算分部门测算情况表20170110-局长调整定稿报区委政府(1) 3 2 2 2 2 3" xfId="8964" xr:uid="{00000000-0005-0000-0000-00009B560000}"/>
    <cellStyle name="好_2017年财政收入预算分部门测算情况表20170110-局长调整定稿报区委政府(1) 3 2 2 2 3" xfId="5664" xr:uid="{00000000-0005-0000-0000-00009C560000}"/>
    <cellStyle name="好_2017年财政收入预算分部门测算情况表20170110-局长调整定稿报区委政府(1) 3 2 2 2 3 2" xfId="13141" xr:uid="{00000000-0005-0000-0000-00009D560000}"/>
    <cellStyle name="好_2017年财政收入预算分部门测算情况表20170110-局长调整定稿报区委政府(1) 3 2 2 3" xfId="5665" xr:uid="{00000000-0005-0000-0000-00009E560000}"/>
    <cellStyle name="好_2017年财政收入预算分部门测算情况表20170110-局长调整定稿报区委政府(1) 3 2 2 3 2" xfId="5666" xr:uid="{00000000-0005-0000-0000-00009F560000}"/>
    <cellStyle name="好_2017年财政收入预算分部门测算情况表20170110-局长调整定稿报区委政府(1) 3 2 2 3 2 2" xfId="13143" xr:uid="{00000000-0005-0000-0000-0000A0560000}"/>
    <cellStyle name="好_2017年财政收入预算分部门测算情况表20170110-局长调整定稿报区委政府(1) 3 2 2 3 2 3" xfId="8965" xr:uid="{00000000-0005-0000-0000-0000A1560000}"/>
    <cellStyle name="好_2017年财政收入预算分部门测算情况表20170110-局长调整定稿报区委政府(1) 3 2 2 3 3" xfId="5667" xr:uid="{00000000-0005-0000-0000-0000A2560000}"/>
    <cellStyle name="好_2017年财政收入预算分部门测算情况表20170110-局长调整定稿报区委政府(1) 3 2 2 3 3 2" xfId="13144" xr:uid="{00000000-0005-0000-0000-0000A3560000}"/>
    <cellStyle name="好_2017年财政收入预算分部门测算情况表20170110-局长调整定稿报区委政府(1) 3 2 2 3 4" xfId="5668" xr:uid="{00000000-0005-0000-0000-0000A4560000}"/>
    <cellStyle name="好_2017年财政收入预算分部门测算情况表20170110-局长调整定稿报区委政府(1) 3 2 2 3 4 2" xfId="13145" xr:uid="{00000000-0005-0000-0000-0000A5560000}"/>
    <cellStyle name="好_2017年财政收入预算分部门测算情况表20170110-局长调整定稿报区委政府(1) 3 2 2 3 5" xfId="13142" xr:uid="{00000000-0005-0000-0000-0000A6560000}"/>
    <cellStyle name="好_2017年财政收入预算分部门测算情况表20170110-局长调整定稿报区委政府(1) 3 2 2 4" xfId="5669" xr:uid="{00000000-0005-0000-0000-0000A7560000}"/>
    <cellStyle name="好_2017年财政收入预算分部门测算情况表20170110-局长调整定稿报区委政府(1) 3 2 2 4 2" xfId="13146" xr:uid="{00000000-0005-0000-0000-0000A8560000}"/>
    <cellStyle name="好_2017年财政收入预算分部门测算情况表20170110-局长调整定稿报区委政府(1) 3 2 2 4 3" xfId="8966" xr:uid="{00000000-0005-0000-0000-0000A9560000}"/>
    <cellStyle name="好_2017年财政收入预算分部门测算情况表20170110-局长调整定稿报区委政府(1) 3 2 2 5" xfId="5670" xr:uid="{00000000-0005-0000-0000-0000AA560000}"/>
    <cellStyle name="好_2017年财政收入预算分部门测算情况表20170110-局长调整定稿报区委政府(1) 3 2 2 5 2" xfId="13147" xr:uid="{00000000-0005-0000-0000-0000AB560000}"/>
    <cellStyle name="好_2017年财政收入预算分部门测算情况表20170110-局长调整定稿报区委政府(1) 3 2 2 6" xfId="13139" xr:uid="{00000000-0005-0000-0000-0000AC560000}"/>
    <cellStyle name="好_2017年财政收入预算分部门测算情况表20170110-局长调整定稿报区委政府(1) 3 2 3" xfId="5671" xr:uid="{00000000-0005-0000-0000-0000AD560000}"/>
    <cellStyle name="好_2017年财政收入预算分部门测算情况表20170110-局长调整定稿报区委政府(1) 3 2 3 2" xfId="5672" xr:uid="{00000000-0005-0000-0000-0000AE560000}"/>
    <cellStyle name="好_2017年财政收入预算分部门测算情况表20170110-局长调整定稿报区委政府(1) 3 2 3 2 2" xfId="5673" xr:uid="{00000000-0005-0000-0000-0000AF560000}"/>
    <cellStyle name="好_2017年财政收入预算分部门测算情况表20170110-局长调整定稿报区委政府(1) 3 2 3 2 2 2" xfId="13149" xr:uid="{00000000-0005-0000-0000-0000B0560000}"/>
    <cellStyle name="好_2017年财政收入预算分部门测算情况表20170110-局长调整定稿报区委政府(1) 3 2 3 2 2 3" xfId="8967" xr:uid="{00000000-0005-0000-0000-0000B1560000}"/>
    <cellStyle name="好_2017年财政收入预算分部门测算情况表20170110-局长调整定稿报区委政府(1) 3 2 3 2 3" xfId="5674" xr:uid="{00000000-0005-0000-0000-0000B2560000}"/>
    <cellStyle name="好_2017年财政收入预算分部门测算情况表20170110-局长调整定稿报区委政府(1) 3 2 3 2 3 2" xfId="13150" xr:uid="{00000000-0005-0000-0000-0000B3560000}"/>
    <cellStyle name="好_2017年财政收入预算分部门测算情况表20170110-局长调整定稿报区委政府(1) 3 2 3 3" xfId="5675" xr:uid="{00000000-0005-0000-0000-0000B4560000}"/>
    <cellStyle name="好_2017年财政收入预算分部门测算情况表20170110-局长调整定稿报区委政府(1) 3 2 3 3 2" xfId="13151" xr:uid="{00000000-0005-0000-0000-0000B5560000}"/>
    <cellStyle name="好_2017年财政收入预算分部门测算情况表20170110-局长调整定稿报区委政府(1) 3 2 3 3 3" xfId="8968" xr:uid="{00000000-0005-0000-0000-0000B6560000}"/>
    <cellStyle name="好_2017年财政收入预算分部门测算情况表20170110-局长调整定稿报区委政府(1) 3 2 3 4" xfId="5676" xr:uid="{00000000-0005-0000-0000-0000B7560000}"/>
    <cellStyle name="好_2017年财政收入预算分部门测算情况表20170110-局长调整定稿报区委政府(1) 3 2 3 4 2" xfId="13152" xr:uid="{00000000-0005-0000-0000-0000B8560000}"/>
    <cellStyle name="好_2017年财政收入预算分部门测算情况表20170110-局长调整定稿报区委政府(1) 3 2 3 5" xfId="13148" xr:uid="{00000000-0005-0000-0000-0000B9560000}"/>
    <cellStyle name="好_2017年财政收入预算分部门测算情况表20170110-局长调整定稿报区委政府(1) 3 2 4" xfId="5677" xr:uid="{00000000-0005-0000-0000-0000BA560000}"/>
    <cellStyle name="好_2017年财政收入预算分部门测算情况表20170110-局长调整定稿报区委政府(1) 3 2 4 2" xfId="5678" xr:uid="{00000000-0005-0000-0000-0000BB560000}"/>
    <cellStyle name="好_2017年财政收入预算分部门测算情况表20170110-局长调整定稿报区委政府(1) 3 2 4 2 2" xfId="13153" xr:uid="{00000000-0005-0000-0000-0000BC560000}"/>
    <cellStyle name="好_2017年财政收入预算分部门测算情况表20170110-局长调整定稿报区委政府(1) 3 2 4 2 3" xfId="8969" xr:uid="{00000000-0005-0000-0000-0000BD560000}"/>
    <cellStyle name="好_2017年财政收入预算分部门测算情况表20170110-局长调整定稿报区委政府(1) 3 2 4 3" xfId="5679" xr:uid="{00000000-0005-0000-0000-0000BE560000}"/>
    <cellStyle name="好_2017年财政收入预算分部门测算情况表20170110-局长调整定稿报区委政府(1) 3 2 4 3 2" xfId="13154" xr:uid="{00000000-0005-0000-0000-0000BF560000}"/>
    <cellStyle name="好_2017年财政收入预算分部门测算情况表20170110-局长调整定稿报区委政府(1) 3 2 5" xfId="5680" xr:uid="{00000000-0005-0000-0000-0000C0560000}"/>
    <cellStyle name="好_2017年财政收入预算分部门测算情况表20170110-局长调整定稿报区委政府(1) 3 2 5 2" xfId="5681" xr:uid="{00000000-0005-0000-0000-0000C1560000}"/>
    <cellStyle name="好_2017年财政收入预算分部门测算情况表20170110-局长调整定稿报区委政府(1) 3 2 5 2 2" xfId="13156" xr:uid="{00000000-0005-0000-0000-0000C2560000}"/>
    <cellStyle name="好_2017年财政收入预算分部门测算情况表20170110-局长调整定稿报区委政府(1) 3 2 5 2 3" xfId="8970" xr:uid="{00000000-0005-0000-0000-0000C3560000}"/>
    <cellStyle name="好_2017年财政收入预算分部门测算情况表20170110-局长调整定稿报区委政府(1) 3 2 5 3" xfId="5682" xr:uid="{00000000-0005-0000-0000-0000C4560000}"/>
    <cellStyle name="好_2017年财政收入预算分部门测算情况表20170110-局长调整定稿报区委政府(1) 3 2 5 3 2" xfId="13157" xr:uid="{00000000-0005-0000-0000-0000C5560000}"/>
    <cellStyle name="好_2017年财政收入预算分部门测算情况表20170110-局长调整定稿报区委政府(1) 3 2 5 4" xfId="5683" xr:uid="{00000000-0005-0000-0000-0000C6560000}"/>
    <cellStyle name="好_2017年财政收入预算分部门测算情况表20170110-局长调整定稿报区委政府(1) 3 2 5 4 2" xfId="13158" xr:uid="{00000000-0005-0000-0000-0000C7560000}"/>
    <cellStyle name="好_2017年财政收入预算分部门测算情况表20170110-局长调整定稿报区委政府(1) 3 2 5 5" xfId="13155" xr:uid="{00000000-0005-0000-0000-0000C8560000}"/>
    <cellStyle name="好_2017年财政收入预算分部门测算情况表20170110-局长调整定稿报区委政府(1) 3 2 6" xfId="5684" xr:uid="{00000000-0005-0000-0000-0000C9560000}"/>
    <cellStyle name="好_2017年财政收入预算分部门测算情况表20170110-局长调整定稿报区委政府(1) 3 2 6 2" xfId="13159" xr:uid="{00000000-0005-0000-0000-0000CA560000}"/>
    <cellStyle name="好_2017年财政收入预算分部门测算情况表20170110-局长调整定稿报区委政府(1) 3 2 6 3" xfId="8971" xr:uid="{00000000-0005-0000-0000-0000CB560000}"/>
    <cellStyle name="好_2017年财政收入预算分部门测算情况表20170110-局长调整定稿报区委政府(1) 3 2 7" xfId="9576" xr:uid="{00000000-0005-0000-0000-0000CC560000}"/>
    <cellStyle name="好_2017年财政收入预算分部门测算情况表20170110-局长调整定稿报区委政府(1) 3 3" xfId="5685" xr:uid="{00000000-0005-0000-0000-0000CD560000}"/>
    <cellStyle name="好_2017年财政收入预算分部门测算情况表20170110-局长调整定稿报区委政府(1) 3 3 2" xfId="5686" xr:uid="{00000000-0005-0000-0000-0000CE560000}"/>
    <cellStyle name="好_2017年财政收入预算分部门测算情况表20170110-局长调整定稿报区委政府(1) 3 3 2 2" xfId="5687" xr:uid="{00000000-0005-0000-0000-0000CF560000}"/>
    <cellStyle name="好_2017年财政收入预算分部门测算情况表20170110-局长调整定稿报区委政府(1) 3 3 2 2 2" xfId="5688" xr:uid="{00000000-0005-0000-0000-0000D0560000}"/>
    <cellStyle name="好_2017年财政收入预算分部门测算情况表20170110-局长调整定稿报区委政府(1) 3 3 2 2 2 2" xfId="13160" xr:uid="{00000000-0005-0000-0000-0000D1560000}"/>
    <cellStyle name="好_2017年财政收入预算分部门测算情况表20170110-局长调整定稿报区委政府(1) 3 3 2 2 2 3" xfId="8972" xr:uid="{00000000-0005-0000-0000-0000D2560000}"/>
    <cellStyle name="好_2017年财政收入预算分部门测算情况表20170110-局长调整定稿报区委政府(1) 3 3 2 2 3" xfId="5689" xr:uid="{00000000-0005-0000-0000-0000D3560000}"/>
    <cellStyle name="好_2017年财政收入预算分部门测算情况表20170110-局长调整定稿报区委政府(1) 3 3 2 2 3 2" xfId="13161" xr:uid="{00000000-0005-0000-0000-0000D4560000}"/>
    <cellStyle name="好_2017年财政收入预算分部门测算情况表20170110-局长调整定稿报区委政府(1) 3 3 2 3" xfId="5690" xr:uid="{00000000-0005-0000-0000-0000D5560000}"/>
    <cellStyle name="好_2017年财政收入预算分部门测算情况表20170110-局长调整定稿报区委政府(1) 3 3 2 3 2" xfId="13162" xr:uid="{00000000-0005-0000-0000-0000D6560000}"/>
    <cellStyle name="好_2017年财政收入预算分部门测算情况表20170110-局长调整定稿报区委政府(1) 3 3 2 3 3" xfId="8973" xr:uid="{00000000-0005-0000-0000-0000D7560000}"/>
    <cellStyle name="好_2017年财政收入预算分部门测算情况表20170110-局长调整定稿报区委政府(1) 3 3 2 4" xfId="5691" xr:uid="{00000000-0005-0000-0000-0000D8560000}"/>
    <cellStyle name="好_2017年财政收入预算分部门测算情况表20170110-局长调整定稿报区委政府(1) 3 3 2 4 2" xfId="13163" xr:uid="{00000000-0005-0000-0000-0000D9560000}"/>
    <cellStyle name="好_2017年财政收入预算分部门测算情况表20170110-局长调整定稿报区委政府(1) 3 3 3" xfId="5692" xr:uid="{00000000-0005-0000-0000-0000DA560000}"/>
    <cellStyle name="好_2017年财政收入预算分部门测算情况表20170110-局长调整定稿报区委政府(1) 3 3 3 2" xfId="5693" xr:uid="{00000000-0005-0000-0000-0000DB560000}"/>
    <cellStyle name="好_2017年财政收入预算分部门测算情况表20170110-局长调整定稿报区委政府(1) 3 3 3 2 2" xfId="13164" xr:uid="{00000000-0005-0000-0000-0000DC560000}"/>
    <cellStyle name="好_2017年财政收入预算分部门测算情况表20170110-局长调整定稿报区委政府(1) 3 3 3 2 3" xfId="8974" xr:uid="{00000000-0005-0000-0000-0000DD560000}"/>
    <cellStyle name="好_2017年财政收入预算分部门测算情况表20170110-局长调整定稿报区委政府(1) 3 3 3 3" xfId="5694" xr:uid="{00000000-0005-0000-0000-0000DE560000}"/>
    <cellStyle name="好_2017年财政收入预算分部门测算情况表20170110-局长调整定稿报区委政府(1) 3 3 3 3 2" xfId="13165" xr:uid="{00000000-0005-0000-0000-0000DF560000}"/>
    <cellStyle name="好_2017年财政收入预算分部门测算情况表20170110-局长调整定稿报区委政府(1) 3 3 4" xfId="5695" xr:uid="{00000000-0005-0000-0000-0000E0560000}"/>
    <cellStyle name="好_2017年财政收入预算分部门测算情况表20170110-局长调整定稿报区委政府(1) 3 3 4 2" xfId="5696" xr:uid="{00000000-0005-0000-0000-0000E1560000}"/>
    <cellStyle name="好_2017年财政收入预算分部门测算情况表20170110-局长调整定稿报区委政府(1) 3 3 4 2 2" xfId="13166" xr:uid="{00000000-0005-0000-0000-0000E2560000}"/>
    <cellStyle name="好_2017年财政收入预算分部门测算情况表20170110-局长调整定稿报区委政府(1) 3 3 4 2 3" xfId="8975" xr:uid="{00000000-0005-0000-0000-0000E3560000}"/>
    <cellStyle name="好_2017年财政收入预算分部门测算情况表20170110-局长调整定稿报区委政府(1) 3 3 4 3" xfId="5697" xr:uid="{00000000-0005-0000-0000-0000E4560000}"/>
    <cellStyle name="好_2017年财政收入预算分部门测算情况表20170110-局长调整定稿报区委政府(1) 3 3 4 3 2" xfId="13167" xr:uid="{00000000-0005-0000-0000-0000E5560000}"/>
    <cellStyle name="好_2017年财政收入预算分部门测算情况表20170110-局长调整定稿报区委政府(1) 3 3 5" xfId="5698" xr:uid="{00000000-0005-0000-0000-0000E6560000}"/>
    <cellStyle name="好_2017年财政收入预算分部门测算情况表20170110-局长调整定稿报区委政府(1) 3 3 5 2" xfId="13168" xr:uid="{00000000-0005-0000-0000-0000E7560000}"/>
    <cellStyle name="好_2017年财政收入预算分部门测算情况表20170110-局长调整定稿报区委政府(1) 3 3 5 3" xfId="8976" xr:uid="{00000000-0005-0000-0000-0000E8560000}"/>
    <cellStyle name="好_2017年财政收入预算分部门测算情况表20170110-局长调整定稿报区委政府(1) 3 4" xfId="5699" xr:uid="{00000000-0005-0000-0000-0000E9560000}"/>
    <cellStyle name="好_2017年财政收入预算分部门测算情况表20170110-局长调整定稿报区委政府(1) 3 4 2" xfId="5700" xr:uid="{00000000-0005-0000-0000-0000EA560000}"/>
    <cellStyle name="好_2017年财政收入预算分部门测算情况表20170110-局长调整定稿报区委政府(1) 3 4 2 2" xfId="5701" xr:uid="{00000000-0005-0000-0000-0000EB560000}"/>
    <cellStyle name="好_2017年财政收入预算分部门测算情况表20170110-局长调整定稿报区委政府(1) 3 4 2 2 2" xfId="13170" xr:uid="{00000000-0005-0000-0000-0000EC560000}"/>
    <cellStyle name="好_2017年财政收入预算分部门测算情况表20170110-局长调整定稿报区委政府(1) 3 4 2 2 3" xfId="8977" xr:uid="{00000000-0005-0000-0000-0000ED560000}"/>
    <cellStyle name="好_2017年财政收入预算分部门测算情况表20170110-局长调整定稿报区委政府(1) 3 4 2 3" xfId="5702" xr:uid="{00000000-0005-0000-0000-0000EE560000}"/>
    <cellStyle name="好_2017年财政收入预算分部门测算情况表20170110-局长调整定稿报区委政府(1) 3 4 2 3 2" xfId="13171" xr:uid="{00000000-0005-0000-0000-0000EF560000}"/>
    <cellStyle name="好_2017年财政收入预算分部门测算情况表20170110-局长调整定稿报区委政府(1) 3 4 3" xfId="5703" xr:uid="{00000000-0005-0000-0000-0000F0560000}"/>
    <cellStyle name="好_2017年财政收入预算分部门测算情况表20170110-局长调整定稿报区委政府(1) 3 4 3 2" xfId="5704" xr:uid="{00000000-0005-0000-0000-0000F1560000}"/>
    <cellStyle name="好_2017年财政收入预算分部门测算情况表20170110-局长调整定稿报区委政府(1) 3 4 3 2 2" xfId="13173" xr:uid="{00000000-0005-0000-0000-0000F2560000}"/>
    <cellStyle name="好_2017年财政收入预算分部门测算情况表20170110-局长调整定稿报区委政府(1) 3 4 3 2 3" xfId="8978" xr:uid="{00000000-0005-0000-0000-0000F3560000}"/>
    <cellStyle name="好_2017年财政收入预算分部门测算情况表20170110-局长调整定稿报区委政府(1) 3 4 3 3" xfId="5705" xr:uid="{00000000-0005-0000-0000-0000F4560000}"/>
    <cellStyle name="好_2017年财政收入预算分部门测算情况表20170110-局长调整定稿报区委政府(1) 3 4 3 3 2" xfId="13174" xr:uid="{00000000-0005-0000-0000-0000F5560000}"/>
    <cellStyle name="好_2017年财政收入预算分部门测算情况表20170110-局长调整定稿报区委政府(1) 3 4 3 4" xfId="5706" xr:uid="{00000000-0005-0000-0000-0000F6560000}"/>
    <cellStyle name="好_2017年财政收入预算分部门测算情况表20170110-局长调整定稿报区委政府(1) 3 4 3 4 2" xfId="13175" xr:uid="{00000000-0005-0000-0000-0000F7560000}"/>
    <cellStyle name="好_2017年财政收入预算分部门测算情况表20170110-局长调整定稿报区委政府(1) 3 4 3 5" xfId="13172" xr:uid="{00000000-0005-0000-0000-0000F8560000}"/>
    <cellStyle name="好_2017年财政收入预算分部门测算情况表20170110-局长调整定稿报区委政府(1) 3 4 4" xfId="5707" xr:uid="{00000000-0005-0000-0000-0000F9560000}"/>
    <cellStyle name="好_2017年财政收入预算分部门测算情况表20170110-局长调整定稿报区委政府(1) 3 4 4 2" xfId="13176" xr:uid="{00000000-0005-0000-0000-0000FA560000}"/>
    <cellStyle name="好_2017年财政收入预算分部门测算情况表20170110-局长调整定稿报区委政府(1) 3 4 4 3" xfId="8979" xr:uid="{00000000-0005-0000-0000-0000FB560000}"/>
    <cellStyle name="好_2017年财政收入预算分部门测算情况表20170110-局长调整定稿报区委政府(1) 3 4 5" xfId="5708" xr:uid="{00000000-0005-0000-0000-0000FC560000}"/>
    <cellStyle name="好_2017年财政收入预算分部门测算情况表20170110-局长调整定稿报区委政府(1) 3 4 5 2" xfId="13177" xr:uid="{00000000-0005-0000-0000-0000FD560000}"/>
    <cellStyle name="好_2017年财政收入预算分部门测算情况表20170110-局长调整定稿报区委政府(1) 3 4 6" xfId="13169" xr:uid="{00000000-0005-0000-0000-0000FE560000}"/>
    <cellStyle name="好_2017年财政收入预算分部门测算情况表20170110-局长调整定稿报区委政府(1) 3 5" xfId="5709" xr:uid="{00000000-0005-0000-0000-0000FF560000}"/>
    <cellStyle name="好_2017年财政收入预算分部门测算情况表20170110-局长调整定稿报区委政府(1) 3 5 2" xfId="5710" xr:uid="{00000000-0005-0000-0000-000000570000}"/>
    <cellStyle name="好_2017年财政收入预算分部门测算情况表20170110-局长调整定稿报区委政府(1) 3 5 2 2" xfId="13179" xr:uid="{00000000-0005-0000-0000-000001570000}"/>
    <cellStyle name="好_2017年财政收入预算分部门测算情况表20170110-局长调整定稿报区委政府(1) 3 5 2 3" xfId="8980" xr:uid="{00000000-0005-0000-0000-000002570000}"/>
    <cellStyle name="好_2017年财政收入预算分部门测算情况表20170110-局长调整定稿报区委政府(1) 3 5 3" xfId="5711" xr:uid="{00000000-0005-0000-0000-000003570000}"/>
    <cellStyle name="好_2017年财政收入预算分部门测算情况表20170110-局长调整定稿报区委政府(1) 3 5 3 2" xfId="13180" xr:uid="{00000000-0005-0000-0000-000004570000}"/>
    <cellStyle name="好_2017年财政收入预算分部门测算情况表20170110-局长调整定稿报区委政府(1) 3 5 4" xfId="5712" xr:uid="{00000000-0005-0000-0000-000005570000}"/>
    <cellStyle name="好_2017年财政收入预算分部门测算情况表20170110-局长调整定稿报区委政府(1) 3 5 4 2" xfId="13181" xr:uid="{00000000-0005-0000-0000-000006570000}"/>
    <cellStyle name="好_2017年财政收入预算分部门测算情况表20170110-局长调整定稿报区委政府(1) 3 5 5" xfId="13178" xr:uid="{00000000-0005-0000-0000-000007570000}"/>
    <cellStyle name="好_2017年财政收入预算分部门测算情况表20170110-局长调整定稿报区委政府(1) 3 6" xfId="5713" xr:uid="{00000000-0005-0000-0000-000008570000}"/>
    <cellStyle name="好_2017年财政收入预算分部门测算情况表20170110-局长调整定稿报区委政府(1) 3 6 2" xfId="13182" xr:uid="{00000000-0005-0000-0000-000009570000}"/>
    <cellStyle name="好_2017年财政收入预算分部门测算情况表20170110-局长调整定稿报区委政府(1) 3 6 3" xfId="8981" xr:uid="{00000000-0005-0000-0000-00000A570000}"/>
    <cellStyle name="好_2017年财政收入预算分部门测算情况表20170110-局长调整定稿报区委政府(1) 3 7" xfId="9517" xr:uid="{00000000-0005-0000-0000-00000B570000}"/>
    <cellStyle name="好_2017年财政收入预算分部门测算情况表20170110-局长调整定稿报区委政府(1) 4" xfId="292" xr:uid="{00000000-0005-0000-0000-00000C570000}"/>
    <cellStyle name="好_2017年财政收入预算分部门测算情况表20170110-局长调整定稿报区委政府(1) 4 2" xfId="5714" xr:uid="{00000000-0005-0000-0000-00000D570000}"/>
    <cellStyle name="好_2017年财政收入预算分部门测算情况表20170110-局长调整定稿报区委政府(1) 4 2 2" xfId="5715" xr:uid="{00000000-0005-0000-0000-00000E570000}"/>
    <cellStyle name="好_2017年财政收入预算分部门测算情况表20170110-局长调整定稿报区委政府(1) 4 2 2 2" xfId="5716" xr:uid="{00000000-0005-0000-0000-00000F570000}"/>
    <cellStyle name="好_2017年财政收入预算分部门测算情况表20170110-局长调整定稿报区委政府(1) 4 2 2 2 2" xfId="13184" xr:uid="{00000000-0005-0000-0000-000010570000}"/>
    <cellStyle name="好_2017年财政收入预算分部门测算情况表20170110-局长调整定稿报区委政府(1) 4 2 2 2 3" xfId="8982" xr:uid="{00000000-0005-0000-0000-000011570000}"/>
    <cellStyle name="好_2017年财政收入预算分部门测算情况表20170110-局长调整定稿报区委政府(1) 4 2 2 3" xfId="5717" xr:uid="{00000000-0005-0000-0000-000012570000}"/>
    <cellStyle name="好_2017年财政收入预算分部门测算情况表20170110-局长调整定稿报区委政府(1) 4 2 2 3 2" xfId="13185" xr:uid="{00000000-0005-0000-0000-000013570000}"/>
    <cellStyle name="好_2017年财政收入预算分部门测算情况表20170110-局长调整定稿报区委政府(1) 4 2 3" xfId="5718" xr:uid="{00000000-0005-0000-0000-000014570000}"/>
    <cellStyle name="好_2017年财政收入预算分部门测算情况表20170110-局长调整定稿报区委政府(1) 4 2 3 2" xfId="5719" xr:uid="{00000000-0005-0000-0000-000015570000}"/>
    <cellStyle name="好_2017年财政收入预算分部门测算情况表20170110-局长调整定稿报区委政府(1) 4 2 3 2 2" xfId="13187" xr:uid="{00000000-0005-0000-0000-000016570000}"/>
    <cellStyle name="好_2017年财政收入预算分部门测算情况表20170110-局长调整定稿报区委政府(1) 4 2 3 2 3" xfId="8983" xr:uid="{00000000-0005-0000-0000-000017570000}"/>
    <cellStyle name="好_2017年财政收入预算分部门测算情况表20170110-局长调整定稿报区委政府(1) 4 2 3 3" xfId="5720" xr:uid="{00000000-0005-0000-0000-000018570000}"/>
    <cellStyle name="好_2017年财政收入预算分部门测算情况表20170110-局长调整定稿报区委政府(1) 4 2 3 3 2" xfId="13188" xr:uid="{00000000-0005-0000-0000-000019570000}"/>
    <cellStyle name="好_2017年财政收入预算分部门测算情况表20170110-局长调整定稿报区委政府(1) 4 2 3 4" xfId="5721" xr:uid="{00000000-0005-0000-0000-00001A570000}"/>
    <cellStyle name="好_2017年财政收入预算分部门测算情况表20170110-局长调整定稿报区委政府(1) 4 2 3 4 2" xfId="13189" xr:uid="{00000000-0005-0000-0000-00001B570000}"/>
    <cellStyle name="好_2017年财政收入预算分部门测算情况表20170110-局长调整定稿报区委政府(1) 4 2 3 5" xfId="13186" xr:uid="{00000000-0005-0000-0000-00001C570000}"/>
    <cellStyle name="好_2017年财政收入预算分部门测算情况表20170110-局长调整定稿报区委政府(1) 4 2 4" xfId="5722" xr:uid="{00000000-0005-0000-0000-00001D570000}"/>
    <cellStyle name="好_2017年财政收入预算分部门测算情况表20170110-局长调整定稿报区委政府(1) 4 2 4 2" xfId="13190" xr:uid="{00000000-0005-0000-0000-00001E570000}"/>
    <cellStyle name="好_2017年财政收入预算分部门测算情况表20170110-局长调整定稿报区委政府(1) 4 2 4 3" xfId="8984" xr:uid="{00000000-0005-0000-0000-00001F570000}"/>
    <cellStyle name="好_2017年财政收入预算分部门测算情况表20170110-局长调整定稿报区委政府(1) 4 2 5" xfId="5723" xr:uid="{00000000-0005-0000-0000-000020570000}"/>
    <cellStyle name="好_2017年财政收入预算分部门测算情况表20170110-局长调整定稿报区委政府(1) 4 2 5 2" xfId="13191" xr:uid="{00000000-0005-0000-0000-000021570000}"/>
    <cellStyle name="好_2017年财政收入预算分部门测算情况表20170110-局长调整定稿报区委政府(1) 4 2 6" xfId="13183" xr:uid="{00000000-0005-0000-0000-000022570000}"/>
    <cellStyle name="好_2017年财政收入预算分部门测算情况表20170110-局长调整定稿报区委政府(1) 4 3" xfId="5724" xr:uid="{00000000-0005-0000-0000-000023570000}"/>
    <cellStyle name="好_2017年财政收入预算分部门测算情况表20170110-局长调整定稿报区委政府(1) 4 3 2" xfId="5725" xr:uid="{00000000-0005-0000-0000-000024570000}"/>
    <cellStyle name="好_2017年财政收入预算分部门测算情况表20170110-局长调整定稿报区委政府(1) 4 3 2 2" xfId="5726" xr:uid="{00000000-0005-0000-0000-000025570000}"/>
    <cellStyle name="好_2017年财政收入预算分部门测算情况表20170110-局长调整定稿报区委政府(1) 4 3 2 2 2" xfId="13193" xr:uid="{00000000-0005-0000-0000-000026570000}"/>
    <cellStyle name="好_2017年财政收入预算分部门测算情况表20170110-局长调整定稿报区委政府(1) 4 3 2 2 3" xfId="8985" xr:uid="{00000000-0005-0000-0000-000027570000}"/>
    <cellStyle name="好_2017年财政收入预算分部门测算情况表20170110-局长调整定稿报区委政府(1) 4 3 2 3" xfId="5727" xr:uid="{00000000-0005-0000-0000-000028570000}"/>
    <cellStyle name="好_2017年财政收入预算分部门测算情况表20170110-局长调整定稿报区委政府(1) 4 3 2 3 2" xfId="13194" xr:uid="{00000000-0005-0000-0000-000029570000}"/>
    <cellStyle name="好_2017年财政收入预算分部门测算情况表20170110-局长调整定稿报区委政府(1) 4 3 3" xfId="5728" xr:uid="{00000000-0005-0000-0000-00002A570000}"/>
    <cellStyle name="好_2017年财政收入预算分部门测算情况表20170110-局长调整定稿报区委政府(1) 4 3 3 2" xfId="13195" xr:uid="{00000000-0005-0000-0000-00002B570000}"/>
    <cellStyle name="好_2017年财政收入预算分部门测算情况表20170110-局长调整定稿报区委政府(1) 4 3 3 3" xfId="8986" xr:uid="{00000000-0005-0000-0000-00002C570000}"/>
    <cellStyle name="好_2017年财政收入预算分部门测算情况表20170110-局长调整定稿报区委政府(1) 4 3 4" xfId="5729" xr:uid="{00000000-0005-0000-0000-00002D570000}"/>
    <cellStyle name="好_2017年财政收入预算分部门测算情况表20170110-局长调整定稿报区委政府(1) 4 3 4 2" xfId="13196" xr:uid="{00000000-0005-0000-0000-00002E570000}"/>
    <cellStyle name="好_2017年财政收入预算分部门测算情况表20170110-局长调整定稿报区委政府(1) 4 3 5" xfId="13192" xr:uid="{00000000-0005-0000-0000-00002F570000}"/>
    <cellStyle name="好_2017年财政收入预算分部门测算情况表20170110-局长调整定稿报区委政府(1) 4 4" xfId="5730" xr:uid="{00000000-0005-0000-0000-000030570000}"/>
    <cellStyle name="好_2017年财政收入预算分部门测算情况表20170110-局长调整定稿报区委政府(1) 4 4 2" xfId="5731" xr:uid="{00000000-0005-0000-0000-000031570000}"/>
    <cellStyle name="好_2017年财政收入预算分部门测算情况表20170110-局长调整定稿报区委政府(1) 4 4 2 2" xfId="13197" xr:uid="{00000000-0005-0000-0000-000032570000}"/>
    <cellStyle name="好_2017年财政收入预算分部门测算情况表20170110-局长调整定稿报区委政府(1) 4 4 2 3" xfId="8987" xr:uid="{00000000-0005-0000-0000-000033570000}"/>
    <cellStyle name="好_2017年财政收入预算分部门测算情况表20170110-局长调整定稿报区委政府(1) 4 4 3" xfId="5732" xr:uid="{00000000-0005-0000-0000-000034570000}"/>
    <cellStyle name="好_2017年财政收入预算分部门测算情况表20170110-局长调整定稿报区委政府(1) 4 4 3 2" xfId="13198" xr:uid="{00000000-0005-0000-0000-000035570000}"/>
    <cellStyle name="好_2017年财政收入预算分部门测算情况表20170110-局长调整定稿报区委政府(1) 4 5" xfId="5733" xr:uid="{00000000-0005-0000-0000-000036570000}"/>
    <cellStyle name="好_2017年财政收入预算分部门测算情况表20170110-局长调整定稿报区委政府(1) 4 5 2" xfId="5734" xr:uid="{00000000-0005-0000-0000-000037570000}"/>
    <cellStyle name="好_2017年财政收入预算分部门测算情况表20170110-局长调整定稿报区委政府(1) 4 5 2 2" xfId="13200" xr:uid="{00000000-0005-0000-0000-000038570000}"/>
    <cellStyle name="好_2017年财政收入预算分部门测算情况表20170110-局长调整定稿报区委政府(1) 4 5 2 3" xfId="8988" xr:uid="{00000000-0005-0000-0000-000039570000}"/>
    <cellStyle name="好_2017年财政收入预算分部门测算情况表20170110-局长调整定稿报区委政府(1) 4 5 3" xfId="5735" xr:uid="{00000000-0005-0000-0000-00003A570000}"/>
    <cellStyle name="好_2017年财政收入预算分部门测算情况表20170110-局长调整定稿报区委政府(1) 4 5 3 2" xfId="13201" xr:uid="{00000000-0005-0000-0000-00003B570000}"/>
    <cellStyle name="好_2017年财政收入预算分部门测算情况表20170110-局长调整定稿报区委政府(1) 4 5 4" xfId="5736" xr:uid="{00000000-0005-0000-0000-00003C570000}"/>
    <cellStyle name="好_2017年财政收入预算分部门测算情况表20170110-局长调整定稿报区委政府(1) 4 5 4 2" xfId="13202" xr:uid="{00000000-0005-0000-0000-00003D570000}"/>
    <cellStyle name="好_2017年财政收入预算分部门测算情况表20170110-局长调整定稿报区委政府(1) 4 5 5" xfId="13199" xr:uid="{00000000-0005-0000-0000-00003E570000}"/>
    <cellStyle name="好_2017年财政收入预算分部门测算情况表20170110-局长调整定稿报区委政府(1) 4 6" xfId="5737" xr:uid="{00000000-0005-0000-0000-00003F570000}"/>
    <cellStyle name="好_2017年财政收入预算分部门测算情况表20170110-局长调整定稿报区委政府(1) 4 6 2" xfId="13203" xr:uid="{00000000-0005-0000-0000-000040570000}"/>
    <cellStyle name="好_2017年财政收入预算分部门测算情况表20170110-局长调整定稿报区委政府(1) 4 6 3" xfId="8989" xr:uid="{00000000-0005-0000-0000-000041570000}"/>
    <cellStyle name="好_2017年财政收入预算分部门测算情况表20170110-局长调整定稿报区委政府(1) 4 7" xfId="9579" xr:uid="{00000000-0005-0000-0000-000042570000}"/>
    <cellStyle name="好_2017年财政收入预算分部门测算情况表20170110-局长调整定稿报区委政府(1) 4 8" xfId="27503" xr:uid="{00000000-0005-0000-0000-000043570000}"/>
    <cellStyle name="好_2017年财政收入预算分部门测算情况表20170110-局长调整定稿报区委政府(1) 5" xfId="5738" xr:uid="{00000000-0005-0000-0000-000044570000}"/>
    <cellStyle name="好_2017年财政收入预算分部门测算情况表20170110-局长调整定稿报区委政府(1) 5 2" xfId="5739" xr:uid="{00000000-0005-0000-0000-000045570000}"/>
    <cellStyle name="好_2017年财政收入预算分部门测算情况表20170110-局长调整定稿报区委政府(1) 5 2 2" xfId="5740" xr:uid="{00000000-0005-0000-0000-000046570000}"/>
    <cellStyle name="好_2017年财政收入预算分部门测算情况表20170110-局长调整定稿报区委政府(1) 5 2 2 2" xfId="5741" xr:uid="{00000000-0005-0000-0000-000047570000}"/>
    <cellStyle name="好_2017年财政收入预算分部门测算情况表20170110-局长调整定稿报区委政府(1) 5 2 2 2 2" xfId="13204" xr:uid="{00000000-0005-0000-0000-000048570000}"/>
    <cellStyle name="好_2017年财政收入预算分部门测算情况表20170110-局长调整定稿报区委政府(1) 5 2 2 2 3" xfId="8990" xr:uid="{00000000-0005-0000-0000-000049570000}"/>
    <cellStyle name="好_2017年财政收入预算分部门测算情况表20170110-局长调整定稿报区委政府(1) 5 2 2 3" xfId="5742" xr:uid="{00000000-0005-0000-0000-00004A570000}"/>
    <cellStyle name="好_2017年财政收入预算分部门测算情况表20170110-局长调整定稿报区委政府(1) 5 2 2 3 2" xfId="13205" xr:uid="{00000000-0005-0000-0000-00004B570000}"/>
    <cellStyle name="好_2017年财政收入预算分部门测算情况表20170110-局长调整定稿报区委政府(1) 5 2 3" xfId="5743" xr:uid="{00000000-0005-0000-0000-00004C570000}"/>
    <cellStyle name="好_2017年财政收入预算分部门测算情况表20170110-局长调整定稿报区委政府(1) 5 2 3 2" xfId="13206" xr:uid="{00000000-0005-0000-0000-00004D570000}"/>
    <cellStyle name="好_2017年财政收入预算分部门测算情况表20170110-局长调整定稿报区委政府(1) 5 2 3 3" xfId="8991" xr:uid="{00000000-0005-0000-0000-00004E570000}"/>
    <cellStyle name="好_2017年财政收入预算分部门测算情况表20170110-局长调整定稿报区委政府(1) 5 2 4" xfId="5744" xr:uid="{00000000-0005-0000-0000-00004F570000}"/>
    <cellStyle name="好_2017年财政收入预算分部门测算情况表20170110-局长调整定稿报区委政府(1) 5 2 4 2" xfId="13207" xr:uid="{00000000-0005-0000-0000-000050570000}"/>
    <cellStyle name="好_2017年财政收入预算分部门测算情况表20170110-局长调整定稿报区委政府(1) 5 3" xfId="5745" xr:uid="{00000000-0005-0000-0000-000051570000}"/>
    <cellStyle name="好_2017年财政收入预算分部门测算情况表20170110-局长调整定稿报区委政府(1) 5 3 2" xfId="5746" xr:uid="{00000000-0005-0000-0000-000052570000}"/>
    <cellStyle name="好_2017年财政收入预算分部门测算情况表20170110-局长调整定稿报区委政府(1) 5 3 2 2" xfId="13208" xr:uid="{00000000-0005-0000-0000-000053570000}"/>
    <cellStyle name="好_2017年财政收入预算分部门测算情况表20170110-局长调整定稿报区委政府(1) 5 3 2 3" xfId="8992" xr:uid="{00000000-0005-0000-0000-000054570000}"/>
    <cellStyle name="好_2017年财政收入预算分部门测算情况表20170110-局长调整定稿报区委政府(1) 5 3 3" xfId="5747" xr:uid="{00000000-0005-0000-0000-000055570000}"/>
    <cellStyle name="好_2017年财政收入预算分部门测算情况表20170110-局长调整定稿报区委政府(1) 5 3 3 2" xfId="13209" xr:uid="{00000000-0005-0000-0000-000056570000}"/>
    <cellStyle name="好_2017年财政收入预算分部门测算情况表20170110-局长调整定稿报区委政府(1) 5 4" xfId="5748" xr:uid="{00000000-0005-0000-0000-000057570000}"/>
    <cellStyle name="好_2017年财政收入预算分部门测算情况表20170110-局长调整定稿报区委政府(1) 5 4 2" xfId="5749" xr:uid="{00000000-0005-0000-0000-000058570000}"/>
    <cellStyle name="好_2017年财政收入预算分部门测算情况表20170110-局长调整定稿报区委政府(1) 5 4 2 2" xfId="13210" xr:uid="{00000000-0005-0000-0000-000059570000}"/>
    <cellStyle name="好_2017年财政收入预算分部门测算情况表20170110-局长调整定稿报区委政府(1) 5 4 2 3" xfId="8993" xr:uid="{00000000-0005-0000-0000-00005A570000}"/>
    <cellStyle name="好_2017年财政收入预算分部门测算情况表20170110-局长调整定稿报区委政府(1) 5 4 3" xfId="5750" xr:uid="{00000000-0005-0000-0000-00005B570000}"/>
    <cellStyle name="好_2017年财政收入预算分部门测算情况表20170110-局长调整定稿报区委政府(1) 5 4 3 2" xfId="13211" xr:uid="{00000000-0005-0000-0000-00005C570000}"/>
    <cellStyle name="好_2017年财政收入预算分部门测算情况表20170110-局长调整定稿报区委政府(1) 5 5" xfId="5751" xr:uid="{00000000-0005-0000-0000-00005D570000}"/>
    <cellStyle name="好_2017年财政收入预算分部门测算情况表20170110-局长调整定稿报区委政府(1) 5 5 2" xfId="13212" xr:uid="{00000000-0005-0000-0000-00005E570000}"/>
    <cellStyle name="好_2017年财政收入预算分部门测算情况表20170110-局长调整定稿报区委政府(1) 5 5 3" xfId="8994" xr:uid="{00000000-0005-0000-0000-00005F570000}"/>
    <cellStyle name="好_2017年财政收入预算分部门测算情况表20170110-局长调整定稿报区委政府(1) 6" xfId="5752" xr:uid="{00000000-0005-0000-0000-000060570000}"/>
    <cellStyle name="好_2017年财政收入预算分部门测算情况表20170110-局长调整定稿报区委政府(1) 6 2" xfId="5753" xr:uid="{00000000-0005-0000-0000-000061570000}"/>
    <cellStyle name="好_2017年财政收入预算分部门测算情况表20170110-局长调整定稿报区委政府(1) 6 2 2" xfId="5754" xr:uid="{00000000-0005-0000-0000-000062570000}"/>
    <cellStyle name="好_2017年财政收入预算分部门测算情况表20170110-局长调整定稿报区委政府(1) 6 2 2 2" xfId="13214" xr:uid="{00000000-0005-0000-0000-000063570000}"/>
    <cellStyle name="好_2017年财政收入预算分部门测算情况表20170110-局长调整定稿报区委政府(1) 6 2 2 3" xfId="8995" xr:uid="{00000000-0005-0000-0000-000064570000}"/>
    <cellStyle name="好_2017年财政收入预算分部门测算情况表20170110-局长调整定稿报区委政府(1) 6 2 3" xfId="5755" xr:uid="{00000000-0005-0000-0000-000065570000}"/>
    <cellStyle name="好_2017年财政收入预算分部门测算情况表20170110-局长调整定稿报区委政府(1) 6 2 3 2" xfId="13215" xr:uid="{00000000-0005-0000-0000-000066570000}"/>
    <cellStyle name="好_2017年财政收入预算分部门测算情况表20170110-局长调整定稿报区委政府(1) 6 3" xfId="5756" xr:uid="{00000000-0005-0000-0000-000067570000}"/>
    <cellStyle name="好_2017年财政收入预算分部门测算情况表20170110-局长调整定稿报区委政府(1) 6 3 2" xfId="5757" xr:uid="{00000000-0005-0000-0000-000068570000}"/>
    <cellStyle name="好_2017年财政收入预算分部门测算情况表20170110-局长调整定稿报区委政府(1) 6 3 2 2" xfId="13217" xr:uid="{00000000-0005-0000-0000-000069570000}"/>
    <cellStyle name="好_2017年财政收入预算分部门测算情况表20170110-局长调整定稿报区委政府(1) 6 3 2 3" xfId="8996" xr:uid="{00000000-0005-0000-0000-00006A570000}"/>
    <cellStyle name="好_2017年财政收入预算分部门测算情况表20170110-局长调整定稿报区委政府(1) 6 3 3" xfId="5758" xr:uid="{00000000-0005-0000-0000-00006B570000}"/>
    <cellStyle name="好_2017年财政收入预算分部门测算情况表20170110-局长调整定稿报区委政府(1) 6 3 3 2" xfId="13218" xr:uid="{00000000-0005-0000-0000-00006C570000}"/>
    <cellStyle name="好_2017年财政收入预算分部门测算情况表20170110-局长调整定稿报区委政府(1) 6 3 4" xfId="5759" xr:uid="{00000000-0005-0000-0000-00006D570000}"/>
    <cellStyle name="好_2017年财政收入预算分部门测算情况表20170110-局长调整定稿报区委政府(1) 6 3 4 2" xfId="13219" xr:uid="{00000000-0005-0000-0000-00006E570000}"/>
    <cellStyle name="好_2017年财政收入预算分部门测算情况表20170110-局长调整定稿报区委政府(1) 6 3 5" xfId="13216" xr:uid="{00000000-0005-0000-0000-00006F570000}"/>
    <cellStyle name="好_2017年财政收入预算分部门测算情况表20170110-局长调整定稿报区委政府(1) 6 4" xfId="5760" xr:uid="{00000000-0005-0000-0000-000070570000}"/>
    <cellStyle name="好_2017年财政收入预算分部门测算情况表20170110-局长调整定稿报区委政府(1) 6 4 2" xfId="13220" xr:uid="{00000000-0005-0000-0000-000071570000}"/>
    <cellStyle name="好_2017年财政收入预算分部门测算情况表20170110-局长调整定稿报区委政府(1) 6 4 3" xfId="8997" xr:uid="{00000000-0005-0000-0000-000072570000}"/>
    <cellStyle name="好_2017年财政收入预算分部门测算情况表20170110-局长调整定稿报区委政府(1) 6 5" xfId="5761" xr:uid="{00000000-0005-0000-0000-000073570000}"/>
    <cellStyle name="好_2017年财政收入预算分部门测算情况表20170110-局长调整定稿报区委政府(1) 6 5 2" xfId="13221" xr:uid="{00000000-0005-0000-0000-000074570000}"/>
    <cellStyle name="好_2017年财政收入预算分部门测算情况表20170110-局长调整定稿报区委政府(1) 6 6" xfId="13213" xr:uid="{00000000-0005-0000-0000-000075570000}"/>
    <cellStyle name="好_2017年财政收入预算分部门测算情况表20170110-局长调整定稿报区委政府(1) 7" xfId="5762" xr:uid="{00000000-0005-0000-0000-000076570000}"/>
    <cellStyle name="好_2017年财政收入预算分部门测算情况表20170110-局长调整定稿报区委政府(1) 7 2" xfId="5763" xr:uid="{00000000-0005-0000-0000-000077570000}"/>
    <cellStyle name="好_2017年财政收入预算分部门测算情况表20170110-局长调整定稿报区委政府(1) 7 2 2" xfId="13223" xr:uid="{00000000-0005-0000-0000-000078570000}"/>
    <cellStyle name="好_2017年财政收入预算分部门测算情况表20170110-局长调整定稿报区委政府(1) 7 2 3" xfId="8998" xr:uid="{00000000-0005-0000-0000-000079570000}"/>
    <cellStyle name="好_2017年财政收入预算分部门测算情况表20170110-局长调整定稿报区委政府(1) 7 3" xfId="5764" xr:uid="{00000000-0005-0000-0000-00007A570000}"/>
    <cellStyle name="好_2017年财政收入预算分部门测算情况表20170110-局长调整定稿报区委政府(1) 7 3 2" xfId="13224" xr:uid="{00000000-0005-0000-0000-00007B570000}"/>
    <cellStyle name="好_2017年财政收入预算分部门测算情况表20170110-局长调整定稿报区委政府(1) 7 4" xfId="5765" xr:uid="{00000000-0005-0000-0000-00007C570000}"/>
    <cellStyle name="好_2017年财政收入预算分部门测算情况表20170110-局长调整定稿报区委政府(1) 7 4 2" xfId="13225" xr:uid="{00000000-0005-0000-0000-00007D570000}"/>
    <cellStyle name="好_2017年财政收入预算分部门测算情况表20170110-局长调整定稿报区委政府(1) 7 5" xfId="13222" xr:uid="{00000000-0005-0000-0000-00007E570000}"/>
    <cellStyle name="好_2017年财政收入预算分部门测算情况表20170110-局长调整定稿报区委政府(1) 8" xfId="5766" xr:uid="{00000000-0005-0000-0000-00007F570000}"/>
    <cellStyle name="好_2017年财政收入预算分部门测算情况表20170110-局长调整定稿报区委政府(1) 8 2" xfId="13226" xr:uid="{00000000-0005-0000-0000-000080570000}"/>
    <cellStyle name="好_2017年财政收入预算分部门测算情况表20170110-局长调整定稿报区委政府(1) 8 3" xfId="8999" xr:uid="{00000000-0005-0000-0000-000081570000}"/>
    <cellStyle name="好_2017年财政收入预算分部门测算情况表20170110-局长调整定稿报区委政府(1) 9" xfId="9514" xr:uid="{00000000-0005-0000-0000-000082570000}"/>
    <cellStyle name="好_2017年分科目收入情况" xfId="203" xr:uid="{00000000-0005-0000-0000-000083570000}"/>
    <cellStyle name="好_2017年分科目收入情况 2" xfId="204" xr:uid="{00000000-0005-0000-0000-000084570000}"/>
    <cellStyle name="好_2017年分科目收入情况 2 2" xfId="205" xr:uid="{00000000-0005-0000-0000-000085570000}"/>
    <cellStyle name="好_2017年分科目收入情况 2 2 2" xfId="286" xr:uid="{00000000-0005-0000-0000-000086570000}"/>
    <cellStyle name="好_2017年分科目收入情况 2 2 2 2" xfId="5767" xr:uid="{00000000-0005-0000-0000-000087570000}"/>
    <cellStyle name="好_2017年分科目收入情况 2 2 2 2 2" xfId="5768" xr:uid="{00000000-0005-0000-0000-000088570000}"/>
    <cellStyle name="好_2017年分科目收入情况 2 2 2 2 2 2" xfId="5769" xr:uid="{00000000-0005-0000-0000-000089570000}"/>
    <cellStyle name="好_2017年分科目收入情况 2 2 2 2 2 2 2" xfId="13228" xr:uid="{00000000-0005-0000-0000-00008A570000}"/>
    <cellStyle name="好_2017年分科目收入情况 2 2 2 2 2 2 3" xfId="9000" xr:uid="{00000000-0005-0000-0000-00008B570000}"/>
    <cellStyle name="好_2017年分科目收入情况 2 2 2 2 2 3" xfId="5770" xr:uid="{00000000-0005-0000-0000-00008C570000}"/>
    <cellStyle name="好_2017年分科目收入情况 2 2 2 2 2 3 2" xfId="13229" xr:uid="{00000000-0005-0000-0000-00008D570000}"/>
    <cellStyle name="好_2017年分科目收入情况 2 2 2 2 3" xfId="5771" xr:uid="{00000000-0005-0000-0000-00008E570000}"/>
    <cellStyle name="好_2017年分科目收入情况 2 2 2 2 3 2" xfId="5772" xr:uid="{00000000-0005-0000-0000-00008F570000}"/>
    <cellStyle name="好_2017年分科目收入情况 2 2 2 2 3 2 2" xfId="13231" xr:uid="{00000000-0005-0000-0000-000090570000}"/>
    <cellStyle name="好_2017年分科目收入情况 2 2 2 2 3 2 3" xfId="9001" xr:uid="{00000000-0005-0000-0000-000091570000}"/>
    <cellStyle name="好_2017年分科目收入情况 2 2 2 2 3 3" xfId="5773" xr:uid="{00000000-0005-0000-0000-000092570000}"/>
    <cellStyle name="好_2017年分科目收入情况 2 2 2 2 3 3 2" xfId="13232" xr:uid="{00000000-0005-0000-0000-000093570000}"/>
    <cellStyle name="好_2017年分科目收入情况 2 2 2 2 3 4" xfId="5774" xr:uid="{00000000-0005-0000-0000-000094570000}"/>
    <cellStyle name="好_2017年分科目收入情况 2 2 2 2 3 4 2" xfId="13233" xr:uid="{00000000-0005-0000-0000-000095570000}"/>
    <cellStyle name="好_2017年分科目收入情况 2 2 2 2 3 5" xfId="13230" xr:uid="{00000000-0005-0000-0000-000096570000}"/>
    <cellStyle name="好_2017年分科目收入情况 2 2 2 2 4" xfId="5775" xr:uid="{00000000-0005-0000-0000-000097570000}"/>
    <cellStyle name="好_2017年分科目收入情况 2 2 2 2 4 2" xfId="13234" xr:uid="{00000000-0005-0000-0000-000098570000}"/>
    <cellStyle name="好_2017年分科目收入情况 2 2 2 2 4 3" xfId="9002" xr:uid="{00000000-0005-0000-0000-000099570000}"/>
    <cellStyle name="好_2017年分科目收入情况 2 2 2 2 5" xfId="5776" xr:uid="{00000000-0005-0000-0000-00009A570000}"/>
    <cellStyle name="好_2017年分科目收入情况 2 2 2 2 5 2" xfId="13235" xr:uid="{00000000-0005-0000-0000-00009B570000}"/>
    <cellStyle name="好_2017年分科目收入情况 2 2 2 2 6" xfId="13227" xr:uid="{00000000-0005-0000-0000-00009C570000}"/>
    <cellStyle name="好_2017年分科目收入情况 2 2 2 3" xfId="5777" xr:uid="{00000000-0005-0000-0000-00009D570000}"/>
    <cellStyle name="好_2017年分科目收入情况 2 2 2 3 2" xfId="5778" xr:uid="{00000000-0005-0000-0000-00009E570000}"/>
    <cellStyle name="好_2017年分科目收入情况 2 2 2 3 2 2" xfId="5779" xr:uid="{00000000-0005-0000-0000-00009F570000}"/>
    <cellStyle name="好_2017年分科目收入情况 2 2 2 3 2 2 2" xfId="13237" xr:uid="{00000000-0005-0000-0000-0000A0570000}"/>
    <cellStyle name="好_2017年分科目收入情况 2 2 2 3 2 2 3" xfId="9003" xr:uid="{00000000-0005-0000-0000-0000A1570000}"/>
    <cellStyle name="好_2017年分科目收入情况 2 2 2 3 2 3" xfId="5780" xr:uid="{00000000-0005-0000-0000-0000A2570000}"/>
    <cellStyle name="好_2017年分科目收入情况 2 2 2 3 2 3 2" xfId="13238" xr:uid="{00000000-0005-0000-0000-0000A3570000}"/>
    <cellStyle name="好_2017年分科目收入情况 2 2 2 3 3" xfId="5781" xr:uid="{00000000-0005-0000-0000-0000A4570000}"/>
    <cellStyle name="好_2017年分科目收入情况 2 2 2 3 3 2" xfId="13239" xr:uid="{00000000-0005-0000-0000-0000A5570000}"/>
    <cellStyle name="好_2017年分科目收入情况 2 2 2 3 3 3" xfId="9004" xr:uid="{00000000-0005-0000-0000-0000A6570000}"/>
    <cellStyle name="好_2017年分科目收入情况 2 2 2 3 4" xfId="5782" xr:uid="{00000000-0005-0000-0000-0000A7570000}"/>
    <cellStyle name="好_2017年分科目收入情况 2 2 2 3 4 2" xfId="13240" xr:uid="{00000000-0005-0000-0000-0000A8570000}"/>
    <cellStyle name="好_2017年分科目收入情况 2 2 2 3 5" xfId="13236" xr:uid="{00000000-0005-0000-0000-0000A9570000}"/>
    <cellStyle name="好_2017年分科目收入情况 2 2 2 4" xfId="5783" xr:uid="{00000000-0005-0000-0000-0000AA570000}"/>
    <cellStyle name="好_2017年分科目收入情况 2 2 2 4 2" xfId="5784" xr:uid="{00000000-0005-0000-0000-0000AB570000}"/>
    <cellStyle name="好_2017年分科目收入情况 2 2 2 4 2 2" xfId="13241" xr:uid="{00000000-0005-0000-0000-0000AC570000}"/>
    <cellStyle name="好_2017年分科目收入情况 2 2 2 4 2 3" xfId="9005" xr:uid="{00000000-0005-0000-0000-0000AD570000}"/>
    <cellStyle name="好_2017年分科目收入情况 2 2 2 4 3" xfId="5785" xr:uid="{00000000-0005-0000-0000-0000AE570000}"/>
    <cellStyle name="好_2017年分科目收入情况 2 2 2 4 3 2" xfId="13242" xr:uid="{00000000-0005-0000-0000-0000AF570000}"/>
    <cellStyle name="好_2017年分科目收入情况 2 2 2 5" xfId="5786" xr:uid="{00000000-0005-0000-0000-0000B0570000}"/>
    <cellStyle name="好_2017年分科目收入情况 2 2 2 5 2" xfId="5787" xr:uid="{00000000-0005-0000-0000-0000B1570000}"/>
    <cellStyle name="好_2017年分科目收入情况 2 2 2 5 2 2" xfId="13244" xr:uid="{00000000-0005-0000-0000-0000B2570000}"/>
    <cellStyle name="好_2017年分科目收入情况 2 2 2 5 2 3" xfId="9006" xr:uid="{00000000-0005-0000-0000-0000B3570000}"/>
    <cellStyle name="好_2017年分科目收入情况 2 2 2 5 3" xfId="5788" xr:uid="{00000000-0005-0000-0000-0000B4570000}"/>
    <cellStyle name="好_2017年分科目收入情况 2 2 2 5 3 2" xfId="13245" xr:uid="{00000000-0005-0000-0000-0000B5570000}"/>
    <cellStyle name="好_2017年分科目收入情况 2 2 2 5 4" xfId="5789" xr:uid="{00000000-0005-0000-0000-0000B6570000}"/>
    <cellStyle name="好_2017年分科目收入情况 2 2 2 5 4 2" xfId="13246" xr:uid="{00000000-0005-0000-0000-0000B7570000}"/>
    <cellStyle name="好_2017年分科目收入情况 2 2 2 5 5" xfId="13243" xr:uid="{00000000-0005-0000-0000-0000B8570000}"/>
    <cellStyle name="好_2017年分科目收入情况 2 2 2 6" xfId="5790" xr:uid="{00000000-0005-0000-0000-0000B9570000}"/>
    <cellStyle name="好_2017年分科目收入情况 2 2 2 6 2" xfId="13247" xr:uid="{00000000-0005-0000-0000-0000BA570000}"/>
    <cellStyle name="好_2017年分科目收入情况 2 2 2 6 3" xfId="9007" xr:uid="{00000000-0005-0000-0000-0000BB570000}"/>
    <cellStyle name="好_2017年分科目收入情况 2 2 2 7" xfId="9573" xr:uid="{00000000-0005-0000-0000-0000BC570000}"/>
    <cellStyle name="好_2017年分科目收入情况 2 2 3" xfId="5791" xr:uid="{00000000-0005-0000-0000-0000BD570000}"/>
    <cellStyle name="好_2017年分科目收入情况 2 2 3 2" xfId="5792" xr:uid="{00000000-0005-0000-0000-0000BE570000}"/>
    <cellStyle name="好_2017年分科目收入情况 2 2 3 2 2" xfId="5793" xr:uid="{00000000-0005-0000-0000-0000BF570000}"/>
    <cellStyle name="好_2017年分科目收入情况 2 2 3 2 2 2" xfId="5794" xr:uid="{00000000-0005-0000-0000-0000C0570000}"/>
    <cellStyle name="好_2017年分科目收入情况 2 2 3 2 2 2 2" xfId="13248" xr:uid="{00000000-0005-0000-0000-0000C1570000}"/>
    <cellStyle name="好_2017年分科目收入情况 2 2 3 2 2 2 3" xfId="9008" xr:uid="{00000000-0005-0000-0000-0000C2570000}"/>
    <cellStyle name="好_2017年分科目收入情况 2 2 3 2 2 3" xfId="5795" xr:uid="{00000000-0005-0000-0000-0000C3570000}"/>
    <cellStyle name="好_2017年分科目收入情况 2 2 3 2 2 3 2" xfId="13249" xr:uid="{00000000-0005-0000-0000-0000C4570000}"/>
    <cellStyle name="好_2017年分科目收入情况 2 2 3 2 3" xfId="5796" xr:uid="{00000000-0005-0000-0000-0000C5570000}"/>
    <cellStyle name="好_2017年分科目收入情况 2 2 3 2 3 2" xfId="13250" xr:uid="{00000000-0005-0000-0000-0000C6570000}"/>
    <cellStyle name="好_2017年分科目收入情况 2 2 3 2 3 3" xfId="9009" xr:uid="{00000000-0005-0000-0000-0000C7570000}"/>
    <cellStyle name="好_2017年分科目收入情况 2 2 3 2 4" xfId="5797" xr:uid="{00000000-0005-0000-0000-0000C8570000}"/>
    <cellStyle name="好_2017年分科目收入情况 2 2 3 2 4 2" xfId="13251" xr:uid="{00000000-0005-0000-0000-0000C9570000}"/>
    <cellStyle name="好_2017年分科目收入情况 2 2 3 3" xfId="5798" xr:uid="{00000000-0005-0000-0000-0000CA570000}"/>
    <cellStyle name="好_2017年分科目收入情况 2 2 3 3 2" xfId="5799" xr:uid="{00000000-0005-0000-0000-0000CB570000}"/>
    <cellStyle name="好_2017年分科目收入情况 2 2 3 3 2 2" xfId="13252" xr:uid="{00000000-0005-0000-0000-0000CC570000}"/>
    <cellStyle name="好_2017年分科目收入情况 2 2 3 3 2 3" xfId="9010" xr:uid="{00000000-0005-0000-0000-0000CD570000}"/>
    <cellStyle name="好_2017年分科目收入情况 2 2 3 3 3" xfId="5800" xr:uid="{00000000-0005-0000-0000-0000CE570000}"/>
    <cellStyle name="好_2017年分科目收入情况 2 2 3 3 3 2" xfId="13253" xr:uid="{00000000-0005-0000-0000-0000CF570000}"/>
    <cellStyle name="好_2017年分科目收入情况 2 2 3 4" xfId="5801" xr:uid="{00000000-0005-0000-0000-0000D0570000}"/>
    <cellStyle name="好_2017年分科目收入情况 2 2 3 4 2" xfId="5802" xr:uid="{00000000-0005-0000-0000-0000D1570000}"/>
    <cellStyle name="好_2017年分科目收入情况 2 2 3 4 2 2" xfId="13254" xr:uid="{00000000-0005-0000-0000-0000D2570000}"/>
    <cellStyle name="好_2017年分科目收入情况 2 2 3 4 2 3" xfId="9011" xr:uid="{00000000-0005-0000-0000-0000D3570000}"/>
    <cellStyle name="好_2017年分科目收入情况 2 2 3 4 3" xfId="5803" xr:uid="{00000000-0005-0000-0000-0000D4570000}"/>
    <cellStyle name="好_2017年分科目收入情况 2 2 3 4 3 2" xfId="13255" xr:uid="{00000000-0005-0000-0000-0000D5570000}"/>
    <cellStyle name="好_2017年分科目收入情况 2 2 3 5" xfId="5804" xr:uid="{00000000-0005-0000-0000-0000D6570000}"/>
    <cellStyle name="好_2017年分科目收入情况 2 2 3 5 2" xfId="13256" xr:uid="{00000000-0005-0000-0000-0000D7570000}"/>
    <cellStyle name="好_2017年分科目收入情况 2 2 3 5 3" xfId="9012" xr:uid="{00000000-0005-0000-0000-0000D8570000}"/>
    <cellStyle name="好_2017年分科目收入情况 2 2 4" xfId="5805" xr:uid="{00000000-0005-0000-0000-0000D9570000}"/>
    <cellStyle name="好_2017年分科目收入情况 2 2 4 2" xfId="5806" xr:uid="{00000000-0005-0000-0000-0000DA570000}"/>
    <cellStyle name="好_2017年分科目收入情况 2 2 4 2 2" xfId="5807" xr:uid="{00000000-0005-0000-0000-0000DB570000}"/>
    <cellStyle name="好_2017年分科目收入情况 2 2 4 2 2 2" xfId="13258" xr:uid="{00000000-0005-0000-0000-0000DC570000}"/>
    <cellStyle name="好_2017年分科目收入情况 2 2 4 2 2 3" xfId="9013" xr:uid="{00000000-0005-0000-0000-0000DD570000}"/>
    <cellStyle name="好_2017年分科目收入情况 2 2 4 2 3" xfId="5808" xr:uid="{00000000-0005-0000-0000-0000DE570000}"/>
    <cellStyle name="好_2017年分科目收入情况 2 2 4 2 3 2" xfId="13259" xr:uid="{00000000-0005-0000-0000-0000DF570000}"/>
    <cellStyle name="好_2017年分科目收入情况 2 2 4 3" xfId="5809" xr:uid="{00000000-0005-0000-0000-0000E0570000}"/>
    <cellStyle name="好_2017年分科目收入情况 2 2 4 3 2" xfId="5810" xr:uid="{00000000-0005-0000-0000-0000E1570000}"/>
    <cellStyle name="好_2017年分科目收入情况 2 2 4 3 2 2" xfId="13261" xr:uid="{00000000-0005-0000-0000-0000E2570000}"/>
    <cellStyle name="好_2017年分科目收入情况 2 2 4 3 2 3" xfId="9014" xr:uid="{00000000-0005-0000-0000-0000E3570000}"/>
    <cellStyle name="好_2017年分科目收入情况 2 2 4 3 3" xfId="5811" xr:uid="{00000000-0005-0000-0000-0000E4570000}"/>
    <cellStyle name="好_2017年分科目收入情况 2 2 4 3 3 2" xfId="13262" xr:uid="{00000000-0005-0000-0000-0000E5570000}"/>
    <cellStyle name="好_2017年分科目收入情况 2 2 4 3 4" xfId="5812" xr:uid="{00000000-0005-0000-0000-0000E6570000}"/>
    <cellStyle name="好_2017年分科目收入情况 2 2 4 3 4 2" xfId="13263" xr:uid="{00000000-0005-0000-0000-0000E7570000}"/>
    <cellStyle name="好_2017年分科目收入情况 2 2 4 3 5" xfId="13260" xr:uid="{00000000-0005-0000-0000-0000E8570000}"/>
    <cellStyle name="好_2017年分科目收入情况 2 2 4 4" xfId="5813" xr:uid="{00000000-0005-0000-0000-0000E9570000}"/>
    <cellStyle name="好_2017年分科目收入情况 2 2 4 4 2" xfId="13264" xr:uid="{00000000-0005-0000-0000-0000EA570000}"/>
    <cellStyle name="好_2017年分科目收入情况 2 2 4 4 3" xfId="9015" xr:uid="{00000000-0005-0000-0000-0000EB570000}"/>
    <cellStyle name="好_2017年分科目收入情况 2 2 4 5" xfId="5814" xr:uid="{00000000-0005-0000-0000-0000EC570000}"/>
    <cellStyle name="好_2017年分科目收入情况 2 2 4 5 2" xfId="13265" xr:uid="{00000000-0005-0000-0000-0000ED570000}"/>
    <cellStyle name="好_2017年分科目收入情况 2 2 4 6" xfId="13257" xr:uid="{00000000-0005-0000-0000-0000EE570000}"/>
    <cellStyle name="好_2017年分科目收入情况 2 2 5" xfId="5815" xr:uid="{00000000-0005-0000-0000-0000EF570000}"/>
    <cellStyle name="好_2017年分科目收入情况 2 2 5 2" xfId="5816" xr:uid="{00000000-0005-0000-0000-0000F0570000}"/>
    <cellStyle name="好_2017年分科目收入情况 2 2 5 2 2" xfId="13267" xr:uid="{00000000-0005-0000-0000-0000F1570000}"/>
    <cellStyle name="好_2017年分科目收入情况 2 2 5 2 3" xfId="9016" xr:uid="{00000000-0005-0000-0000-0000F2570000}"/>
    <cellStyle name="好_2017年分科目收入情况 2 2 5 3" xfId="5817" xr:uid="{00000000-0005-0000-0000-0000F3570000}"/>
    <cellStyle name="好_2017年分科目收入情况 2 2 5 3 2" xfId="13268" xr:uid="{00000000-0005-0000-0000-0000F4570000}"/>
    <cellStyle name="好_2017年分科目收入情况 2 2 5 4" xfId="5818" xr:uid="{00000000-0005-0000-0000-0000F5570000}"/>
    <cellStyle name="好_2017年分科目收入情况 2 2 5 4 2" xfId="13269" xr:uid="{00000000-0005-0000-0000-0000F6570000}"/>
    <cellStyle name="好_2017年分科目收入情况 2 2 5 5" xfId="13266" xr:uid="{00000000-0005-0000-0000-0000F7570000}"/>
    <cellStyle name="好_2017年分科目收入情况 2 2 6" xfId="5819" xr:uid="{00000000-0005-0000-0000-0000F8570000}"/>
    <cellStyle name="好_2017年分科目收入情况 2 2 6 2" xfId="13270" xr:uid="{00000000-0005-0000-0000-0000F9570000}"/>
    <cellStyle name="好_2017年分科目收入情况 2 2 6 3" xfId="9017" xr:uid="{00000000-0005-0000-0000-0000FA570000}"/>
    <cellStyle name="好_2017年分科目收入情况 2 2 7" xfId="9520" xr:uid="{00000000-0005-0000-0000-0000FB570000}"/>
    <cellStyle name="好_2017年分科目收入情况 2 3" xfId="287" xr:uid="{00000000-0005-0000-0000-0000FC570000}"/>
    <cellStyle name="好_2017年分科目收入情况 2 3 2" xfId="5820" xr:uid="{00000000-0005-0000-0000-0000FD570000}"/>
    <cellStyle name="好_2017年分科目收入情况 2 3 2 2" xfId="5821" xr:uid="{00000000-0005-0000-0000-0000FE570000}"/>
    <cellStyle name="好_2017年分科目收入情况 2 3 2 2 2" xfId="5822" xr:uid="{00000000-0005-0000-0000-0000FF570000}"/>
    <cellStyle name="好_2017年分科目收入情况 2 3 2 2 2 2" xfId="13272" xr:uid="{00000000-0005-0000-0000-000000580000}"/>
    <cellStyle name="好_2017年分科目收入情况 2 3 2 2 2 3" xfId="9018" xr:uid="{00000000-0005-0000-0000-000001580000}"/>
    <cellStyle name="好_2017年分科目收入情况 2 3 2 2 3" xfId="5823" xr:uid="{00000000-0005-0000-0000-000002580000}"/>
    <cellStyle name="好_2017年分科目收入情况 2 3 2 2 3 2" xfId="13273" xr:uid="{00000000-0005-0000-0000-000003580000}"/>
    <cellStyle name="好_2017年分科目收入情况 2 3 2 3" xfId="5824" xr:uid="{00000000-0005-0000-0000-000004580000}"/>
    <cellStyle name="好_2017年分科目收入情况 2 3 2 3 2" xfId="5825" xr:uid="{00000000-0005-0000-0000-000005580000}"/>
    <cellStyle name="好_2017年分科目收入情况 2 3 2 3 2 2" xfId="13275" xr:uid="{00000000-0005-0000-0000-000006580000}"/>
    <cellStyle name="好_2017年分科目收入情况 2 3 2 3 2 3" xfId="9019" xr:uid="{00000000-0005-0000-0000-000007580000}"/>
    <cellStyle name="好_2017年分科目收入情况 2 3 2 3 3" xfId="5826" xr:uid="{00000000-0005-0000-0000-000008580000}"/>
    <cellStyle name="好_2017年分科目收入情况 2 3 2 3 3 2" xfId="13276" xr:uid="{00000000-0005-0000-0000-000009580000}"/>
    <cellStyle name="好_2017年分科目收入情况 2 3 2 3 4" xfId="5827" xr:uid="{00000000-0005-0000-0000-00000A580000}"/>
    <cellStyle name="好_2017年分科目收入情况 2 3 2 3 4 2" xfId="13277" xr:uid="{00000000-0005-0000-0000-00000B580000}"/>
    <cellStyle name="好_2017年分科目收入情况 2 3 2 3 5" xfId="13274" xr:uid="{00000000-0005-0000-0000-00000C580000}"/>
    <cellStyle name="好_2017年分科目收入情况 2 3 2 4" xfId="5828" xr:uid="{00000000-0005-0000-0000-00000D580000}"/>
    <cellStyle name="好_2017年分科目收入情况 2 3 2 4 2" xfId="13278" xr:uid="{00000000-0005-0000-0000-00000E580000}"/>
    <cellStyle name="好_2017年分科目收入情况 2 3 2 4 3" xfId="9020" xr:uid="{00000000-0005-0000-0000-00000F580000}"/>
    <cellStyle name="好_2017年分科目收入情况 2 3 2 5" xfId="5829" xr:uid="{00000000-0005-0000-0000-000010580000}"/>
    <cellStyle name="好_2017年分科目收入情况 2 3 2 5 2" xfId="13279" xr:uid="{00000000-0005-0000-0000-000011580000}"/>
    <cellStyle name="好_2017年分科目收入情况 2 3 2 6" xfId="13271" xr:uid="{00000000-0005-0000-0000-000012580000}"/>
    <cellStyle name="好_2017年分科目收入情况 2 3 3" xfId="5830" xr:uid="{00000000-0005-0000-0000-000013580000}"/>
    <cellStyle name="好_2017年分科目收入情况 2 3 3 2" xfId="5831" xr:uid="{00000000-0005-0000-0000-000014580000}"/>
    <cellStyle name="好_2017年分科目收入情况 2 3 3 2 2" xfId="5832" xr:uid="{00000000-0005-0000-0000-000015580000}"/>
    <cellStyle name="好_2017年分科目收入情况 2 3 3 2 2 2" xfId="13281" xr:uid="{00000000-0005-0000-0000-000016580000}"/>
    <cellStyle name="好_2017年分科目收入情况 2 3 3 2 2 3" xfId="9021" xr:uid="{00000000-0005-0000-0000-000017580000}"/>
    <cellStyle name="好_2017年分科目收入情况 2 3 3 2 3" xfId="5833" xr:uid="{00000000-0005-0000-0000-000018580000}"/>
    <cellStyle name="好_2017年分科目收入情况 2 3 3 2 3 2" xfId="13282" xr:uid="{00000000-0005-0000-0000-000019580000}"/>
    <cellStyle name="好_2017年分科目收入情况 2 3 3 3" xfId="5834" xr:uid="{00000000-0005-0000-0000-00001A580000}"/>
    <cellStyle name="好_2017年分科目收入情况 2 3 3 3 2" xfId="13283" xr:uid="{00000000-0005-0000-0000-00001B580000}"/>
    <cellStyle name="好_2017年分科目收入情况 2 3 3 3 3" xfId="9022" xr:uid="{00000000-0005-0000-0000-00001C580000}"/>
    <cellStyle name="好_2017年分科目收入情况 2 3 3 4" xfId="5835" xr:uid="{00000000-0005-0000-0000-00001D580000}"/>
    <cellStyle name="好_2017年分科目收入情况 2 3 3 4 2" xfId="13284" xr:uid="{00000000-0005-0000-0000-00001E580000}"/>
    <cellStyle name="好_2017年分科目收入情况 2 3 3 5" xfId="13280" xr:uid="{00000000-0005-0000-0000-00001F580000}"/>
    <cellStyle name="好_2017年分科目收入情况 2 3 4" xfId="5836" xr:uid="{00000000-0005-0000-0000-000020580000}"/>
    <cellStyle name="好_2017年分科目收入情况 2 3 4 2" xfId="5837" xr:uid="{00000000-0005-0000-0000-000021580000}"/>
    <cellStyle name="好_2017年分科目收入情况 2 3 4 2 2" xfId="13285" xr:uid="{00000000-0005-0000-0000-000022580000}"/>
    <cellStyle name="好_2017年分科目收入情况 2 3 4 2 3" xfId="9023" xr:uid="{00000000-0005-0000-0000-000023580000}"/>
    <cellStyle name="好_2017年分科目收入情况 2 3 4 3" xfId="5838" xr:uid="{00000000-0005-0000-0000-000024580000}"/>
    <cellStyle name="好_2017年分科目收入情况 2 3 4 3 2" xfId="13286" xr:uid="{00000000-0005-0000-0000-000025580000}"/>
    <cellStyle name="好_2017年分科目收入情况 2 3 5" xfId="5839" xr:uid="{00000000-0005-0000-0000-000026580000}"/>
    <cellStyle name="好_2017年分科目收入情况 2 3 5 2" xfId="5840" xr:uid="{00000000-0005-0000-0000-000027580000}"/>
    <cellStyle name="好_2017年分科目收入情况 2 3 5 2 2" xfId="13288" xr:uid="{00000000-0005-0000-0000-000028580000}"/>
    <cellStyle name="好_2017年分科目收入情况 2 3 5 2 3" xfId="9024" xr:uid="{00000000-0005-0000-0000-000029580000}"/>
    <cellStyle name="好_2017年分科目收入情况 2 3 5 3" xfId="5841" xr:uid="{00000000-0005-0000-0000-00002A580000}"/>
    <cellStyle name="好_2017年分科目收入情况 2 3 5 3 2" xfId="13289" xr:uid="{00000000-0005-0000-0000-00002B580000}"/>
    <cellStyle name="好_2017年分科目收入情况 2 3 5 4" xfId="5842" xr:uid="{00000000-0005-0000-0000-00002C580000}"/>
    <cellStyle name="好_2017年分科目收入情况 2 3 5 4 2" xfId="13290" xr:uid="{00000000-0005-0000-0000-00002D580000}"/>
    <cellStyle name="好_2017年分科目收入情况 2 3 5 5" xfId="13287" xr:uid="{00000000-0005-0000-0000-00002E580000}"/>
    <cellStyle name="好_2017年分科目收入情况 2 3 6" xfId="5843" xr:uid="{00000000-0005-0000-0000-00002F580000}"/>
    <cellStyle name="好_2017年分科目收入情况 2 3 6 2" xfId="13291" xr:uid="{00000000-0005-0000-0000-000030580000}"/>
    <cellStyle name="好_2017年分科目收入情况 2 3 6 3" xfId="9025" xr:uid="{00000000-0005-0000-0000-000031580000}"/>
    <cellStyle name="好_2017年分科目收入情况 2 3 7" xfId="9574" xr:uid="{00000000-0005-0000-0000-000032580000}"/>
    <cellStyle name="好_2017年分科目收入情况 2 3 8" xfId="27504" xr:uid="{00000000-0005-0000-0000-000033580000}"/>
    <cellStyle name="好_2017年分科目收入情况 2 4" xfId="5844" xr:uid="{00000000-0005-0000-0000-000034580000}"/>
    <cellStyle name="好_2017年分科目收入情况 2 4 2" xfId="5845" xr:uid="{00000000-0005-0000-0000-000035580000}"/>
    <cellStyle name="好_2017年分科目收入情况 2 4 2 2" xfId="5846" xr:uid="{00000000-0005-0000-0000-000036580000}"/>
    <cellStyle name="好_2017年分科目收入情况 2 4 2 2 2" xfId="5847" xr:uid="{00000000-0005-0000-0000-000037580000}"/>
    <cellStyle name="好_2017年分科目收入情况 2 4 2 2 2 2" xfId="13292" xr:uid="{00000000-0005-0000-0000-000038580000}"/>
    <cellStyle name="好_2017年分科目收入情况 2 4 2 2 2 3" xfId="9026" xr:uid="{00000000-0005-0000-0000-000039580000}"/>
    <cellStyle name="好_2017年分科目收入情况 2 4 2 2 3" xfId="5848" xr:uid="{00000000-0005-0000-0000-00003A580000}"/>
    <cellStyle name="好_2017年分科目收入情况 2 4 2 2 3 2" xfId="13293" xr:uid="{00000000-0005-0000-0000-00003B580000}"/>
    <cellStyle name="好_2017年分科目收入情况 2 4 2 3" xfId="5849" xr:uid="{00000000-0005-0000-0000-00003C580000}"/>
    <cellStyle name="好_2017年分科目收入情况 2 4 2 3 2" xfId="13294" xr:uid="{00000000-0005-0000-0000-00003D580000}"/>
    <cellStyle name="好_2017年分科目收入情况 2 4 2 3 3" xfId="9027" xr:uid="{00000000-0005-0000-0000-00003E580000}"/>
    <cellStyle name="好_2017年分科目收入情况 2 4 2 4" xfId="5850" xr:uid="{00000000-0005-0000-0000-00003F580000}"/>
    <cellStyle name="好_2017年分科目收入情况 2 4 2 4 2" xfId="13295" xr:uid="{00000000-0005-0000-0000-000040580000}"/>
    <cellStyle name="好_2017年分科目收入情况 2 4 3" xfId="5851" xr:uid="{00000000-0005-0000-0000-000041580000}"/>
    <cellStyle name="好_2017年分科目收入情况 2 4 3 2" xfId="5852" xr:uid="{00000000-0005-0000-0000-000042580000}"/>
    <cellStyle name="好_2017年分科目收入情况 2 4 3 2 2" xfId="13296" xr:uid="{00000000-0005-0000-0000-000043580000}"/>
    <cellStyle name="好_2017年分科目收入情况 2 4 3 2 3" xfId="9028" xr:uid="{00000000-0005-0000-0000-000044580000}"/>
    <cellStyle name="好_2017年分科目收入情况 2 4 3 3" xfId="5853" xr:uid="{00000000-0005-0000-0000-000045580000}"/>
    <cellStyle name="好_2017年分科目收入情况 2 4 3 3 2" xfId="13297" xr:uid="{00000000-0005-0000-0000-000046580000}"/>
    <cellStyle name="好_2017年分科目收入情况 2 4 4" xfId="5854" xr:uid="{00000000-0005-0000-0000-000047580000}"/>
    <cellStyle name="好_2017年分科目收入情况 2 4 4 2" xfId="5855" xr:uid="{00000000-0005-0000-0000-000048580000}"/>
    <cellStyle name="好_2017年分科目收入情况 2 4 4 2 2" xfId="13298" xr:uid="{00000000-0005-0000-0000-000049580000}"/>
    <cellStyle name="好_2017年分科目收入情况 2 4 4 2 3" xfId="9029" xr:uid="{00000000-0005-0000-0000-00004A580000}"/>
    <cellStyle name="好_2017年分科目收入情况 2 4 4 3" xfId="5856" xr:uid="{00000000-0005-0000-0000-00004B580000}"/>
    <cellStyle name="好_2017年分科目收入情况 2 4 4 3 2" xfId="13299" xr:uid="{00000000-0005-0000-0000-00004C580000}"/>
    <cellStyle name="好_2017年分科目收入情况 2 4 5" xfId="5857" xr:uid="{00000000-0005-0000-0000-00004D580000}"/>
    <cellStyle name="好_2017年分科目收入情况 2 4 5 2" xfId="13300" xr:uid="{00000000-0005-0000-0000-00004E580000}"/>
    <cellStyle name="好_2017年分科目收入情况 2 4 5 3" xfId="9030" xr:uid="{00000000-0005-0000-0000-00004F580000}"/>
    <cellStyle name="好_2017年分科目收入情况 2 5" xfId="5858" xr:uid="{00000000-0005-0000-0000-000050580000}"/>
    <cellStyle name="好_2017年分科目收入情况 2 5 2" xfId="5859" xr:uid="{00000000-0005-0000-0000-000051580000}"/>
    <cellStyle name="好_2017年分科目收入情况 2 5 2 2" xfId="5860" xr:uid="{00000000-0005-0000-0000-000052580000}"/>
    <cellStyle name="好_2017年分科目收入情况 2 5 2 2 2" xfId="13302" xr:uid="{00000000-0005-0000-0000-000053580000}"/>
    <cellStyle name="好_2017年分科目收入情况 2 5 2 2 3" xfId="9031" xr:uid="{00000000-0005-0000-0000-000054580000}"/>
    <cellStyle name="好_2017年分科目收入情况 2 5 2 3" xfId="5861" xr:uid="{00000000-0005-0000-0000-000055580000}"/>
    <cellStyle name="好_2017年分科目收入情况 2 5 2 3 2" xfId="13303" xr:uid="{00000000-0005-0000-0000-000056580000}"/>
    <cellStyle name="好_2017年分科目收入情况 2 5 3" xfId="5862" xr:uid="{00000000-0005-0000-0000-000057580000}"/>
    <cellStyle name="好_2017年分科目收入情况 2 5 3 2" xfId="5863" xr:uid="{00000000-0005-0000-0000-000058580000}"/>
    <cellStyle name="好_2017年分科目收入情况 2 5 3 2 2" xfId="13305" xr:uid="{00000000-0005-0000-0000-000059580000}"/>
    <cellStyle name="好_2017年分科目收入情况 2 5 3 2 3" xfId="9032" xr:uid="{00000000-0005-0000-0000-00005A580000}"/>
    <cellStyle name="好_2017年分科目收入情况 2 5 3 3" xfId="5864" xr:uid="{00000000-0005-0000-0000-00005B580000}"/>
    <cellStyle name="好_2017年分科目收入情况 2 5 3 3 2" xfId="13306" xr:uid="{00000000-0005-0000-0000-00005C580000}"/>
    <cellStyle name="好_2017年分科目收入情况 2 5 3 4" xfId="5865" xr:uid="{00000000-0005-0000-0000-00005D580000}"/>
    <cellStyle name="好_2017年分科目收入情况 2 5 3 4 2" xfId="13307" xr:uid="{00000000-0005-0000-0000-00005E580000}"/>
    <cellStyle name="好_2017年分科目收入情况 2 5 3 5" xfId="13304" xr:uid="{00000000-0005-0000-0000-00005F580000}"/>
    <cellStyle name="好_2017年分科目收入情况 2 5 4" xfId="5866" xr:uid="{00000000-0005-0000-0000-000060580000}"/>
    <cellStyle name="好_2017年分科目收入情况 2 5 4 2" xfId="13308" xr:uid="{00000000-0005-0000-0000-000061580000}"/>
    <cellStyle name="好_2017年分科目收入情况 2 5 4 3" xfId="9033" xr:uid="{00000000-0005-0000-0000-000062580000}"/>
    <cellStyle name="好_2017年分科目收入情况 2 5 5" xfId="5867" xr:uid="{00000000-0005-0000-0000-000063580000}"/>
    <cellStyle name="好_2017年分科目收入情况 2 5 5 2" xfId="13309" xr:uid="{00000000-0005-0000-0000-000064580000}"/>
    <cellStyle name="好_2017年分科目收入情况 2 5 6" xfId="13301" xr:uid="{00000000-0005-0000-0000-000065580000}"/>
    <cellStyle name="好_2017年分科目收入情况 2 6" xfId="5868" xr:uid="{00000000-0005-0000-0000-000066580000}"/>
    <cellStyle name="好_2017年分科目收入情况 2 6 2" xfId="5869" xr:uid="{00000000-0005-0000-0000-000067580000}"/>
    <cellStyle name="好_2017年分科目收入情况 2 6 2 2" xfId="13311" xr:uid="{00000000-0005-0000-0000-000068580000}"/>
    <cellStyle name="好_2017年分科目收入情况 2 6 2 3" xfId="9034" xr:uid="{00000000-0005-0000-0000-000069580000}"/>
    <cellStyle name="好_2017年分科目收入情况 2 6 3" xfId="5870" xr:uid="{00000000-0005-0000-0000-00006A580000}"/>
    <cellStyle name="好_2017年分科目收入情况 2 6 3 2" xfId="13312" xr:uid="{00000000-0005-0000-0000-00006B580000}"/>
    <cellStyle name="好_2017年分科目收入情况 2 6 4" xfId="5871" xr:uid="{00000000-0005-0000-0000-00006C580000}"/>
    <cellStyle name="好_2017年分科目收入情况 2 6 4 2" xfId="13313" xr:uid="{00000000-0005-0000-0000-00006D580000}"/>
    <cellStyle name="好_2017年分科目收入情况 2 6 5" xfId="13310" xr:uid="{00000000-0005-0000-0000-00006E580000}"/>
    <cellStyle name="好_2017年分科目收入情况 2 7" xfId="5872" xr:uid="{00000000-0005-0000-0000-00006F580000}"/>
    <cellStyle name="好_2017年分科目收入情况 2 7 2" xfId="13314" xr:uid="{00000000-0005-0000-0000-000070580000}"/>
    <cellStyle name="好_2017年分科目收入情况 2 7 3" xfId="9035" xr:uid="{00000000-0005-0000-0000-000071580000}"/>
    <cellStyle name="好_2017年分科目收入情况 2 8" xfId="9519" xr:uid="{00000000-0005-0000-0000-000072580000}"/>
    <cellStyle name="好_2017年分科目收入情况 3" xfId="206" xr:uid="{00000000-0005-0000-0000-000073580000}"/>
    <cellStyle name="好_2017年分科目收入情况 3 2" xfId="285" xr:uid="{00000000-0005-0000-0000-000074580000}"/>
    <cellStyle name="好_2017年分科目收入情况 3 2 2" xfId="5873" xr:uid="{00000000-0005-0000-0000-000075580000}"/>
    <cellStyle name="好_2017年分科目收入情况 3 2 2 2" xfId="5874" xr:uid="{00000000-0005-0000-0000-000076580000}"/>
    <cellStyle name="好_2017年分科目收入情况 3 2 2 2 2" xfId="5875" xr:uid="{00000000-0005-0000-0000-000077580000}"/>
    <cellStyle name="好_2017年分科目收入情况 3 2 2 2 2 2" xfId="13316" xr:uid="{00000000-0005-0000-0000-000078580000}"/>
    <cellStyle name="好_2017年分科目收入情况 3 2 2 2 2 3" xfId="9036" xr:uid="{00000000-0005-0000-0000-000079580000}"/>
    <cellStyle name="好_2017年分科目收入情况 3 2 2 2 3" xfId="5876" xr:uid="{00000000-0005-0000-0000-00007A580000}"/>
    <cellStyle name="好_2017年分科目收入情况 3 2 2 2 3 2" xfId="13317" xr:uid="{00000000-0005-0000-0000-00007B580000}"/>
    <cellStyle name="好_2017年分科目收入情况 3 2 2 3" xfId="5877" xr:uid="{00000000-0005-0000-0000-00007C580000}"/>
    <cellStyle name="好_2017年分科目收入情况 3 2 2 3 2" xfId="5878" xr:uid="{00000000-0005-0000-0000-00007D580000}"/>
    <cellStyle name="好_2017年分科目收入情况 3 2 2 3 2 2" xfId="13319" xr:uid="{00000000-0005-0000-0000-00007E580000}"/>
    <cellStyle name="好_2017年分科目收入情况 3 2 2 3 2 3" xfId="9037" xr:uid="{00000000-0005-0000-0000-00007F580000}"/>
    <cellStyle name="好_2017年分科目收入情况 3 2 2 3 3" xfId="5879" xr:uid="{00000000-0005-0000-0000-000080580000}"/>
    <cellStyle name="好_2017年分科目收入情况 3 2 2 3 3 2" xfId="13320" xr:uid="{00000000-0005-0000-0000-000081580000}"/>
    <cellStyle name="好_2017年分科目收入情况 3 2 2 3 4" xfId="5880" xr:uid="{00000000-0005-0000-0000-000082580000}"/>
    <cellStyle name="好_2017年分科目收入情况 3 2 2 3 4 2" xfId="13321" xr:uid="{00000000-0005-0000-0000-000083580000}"/>
    <cellStyle name="好_2017年分科目收入情况 3 2 2 3 5" xfId="13318" xr:uid="{00000000-0005-0000-0000-000084580000}"/>
    <cellStyle name="好_2017年分科目收入情况 3 2 2 4" xfId="5881" xr:uid="{00000000-0005-0000-0000-000085580000}"/>
    <cellStyle name="好_2017年分科目收入情况 3 2 2 4 2" xfId="13322" xr:uid="{00000000-0005-0000-0000-000086580000}"/>
    <cellStyle name="好_2017年分科目收入情况 3 2 2 4 3" xfId="9038" xr:uid="{00000000-0005-0000-0000-000087580000}"/>
    <cellStyle name="好_2017年分科目收入情况 3 2 2 5" xfId="5882" xr:uid="{00000000-0005-0000-0000-000088580000}"/>
    <cellStyle name="好_2017年分科目收入情况 3 2 2 5 2" xfId="13323" xr:uid="{00000000-0005-0000-0000-000089580000}"/>
    <cellStyle name="好_2017年分科目收入情况 3 2 2 6" xfId="13315" xr:uid="{00000000-0005-0000-0000-00008A580000}"/>
    <cellStyle name="好_2017年分科目收入情况 3 2 3" xfId="5883" xr:uid="{00000000-0005-0000-0000-00008B580000}"/>
    <cellStyle name="好_2017年分科目收入情况 3 2 3 2" xfId="5884" xr:uid="{00000000-0005-0000-0000-00008C580000}"/>
    <cellStyle name="好_2017年分科目收入情况 3 2 3 2 2" xfId="5885" xr:uid="{00000000-0005-0000-0000-00008D580000}"/>
    <cellStyle name="好_2017年分科目收入情况 3 2 3 2 2 2" xfId="13325" xr:uid="{00000000-0005-0000-0000-00008E580000}"/>
    <cellStyle name="好_2017年分科目收入情况 3 2 3 2 2 3" xfId="9039" xr:uid="{00000000-0005-0000-0000-00008F580000}"/>
    <cellStyle name="好_2017年分科目收入情况 3 2 3 2 3" xfId="5886" xr:uid="{00000000-0005-0000-0000-000090580000}"/>
    <cellStyle name="好_2017年分科目收入情况 3 2 3 2 3 2" xfId="13326" xr:uid="{00000000-0005-0000-0000-000091580000}"/>
    <cellStyle name="好_2017年分科目收入情况 3 2 3 3" xfId="5887" xr:uid="{00000000-0005-0000-0000-000092580000}"/>
    <cellStyle name="好_2017年分科目收入情况 3 2 3 3 2" xfId="13327" xr:uid="{00000000-0005-0000-0000-000093580000}"/>
    <cellStyle name="好_2017年分科目收入情况 3 2 3 3 3" xfId="9040" xr:uid="{00000000-0005-0000-0000-000094580000}"/>
    <cellStyle name="好_2017年分科目收入情况 3 2 3 4" xfId="5888" xr:uid="{00000000-0005-0000-0000-000095580000}"/>
    <cellStyle name="好_2017年分科目收入情况 3 2 3 4 2" xfId="13328" xr:uid="{00000000-0005-0000-0000-000096580000}"/>
    <cellStyle name="好_2017年分科目收入情况 3 2 3 5" xfId="13324" xr:uid="{00000000-0005-0000-0000-000097580000}"/>
    <cellStyle name="好_2017年分科目收入情况 3 2 4" xfId="5889" xr:uid="{00000000-0005-0000-0000-000098580000}"/>
    <cellStyle name="好_2017年分科目收入情况 3 2 4 2" xfId="5890" xr:uid="{00000000-0005-0000-0000-000099580000}"/>
    <cellStyle name="好_2017年分科目收入情况 3 2 4 2 2" xfId="13329" xr:uid="{00000000-0005-0000-0000-00009A580000}"/>
    <cellStyle name="好_2017年分科目收入情况 3 2 4 2 3" xfId="9041" xr:uid="{00000000-0005-0000-0000-00009B580000}"/>
    <cellStyle name="好_2017年分科目收入情况 3 2 4 3" xfId="5891" xr:uid="{00000000-0005-0000-0000-00009C580000}"/>
    <cellStyle name="好_2017年分科目收入情况 3 2 4 3 2" xfId="13330" xr:uid="{00000000-0005-0000-0000-00009D580000}"/>
    <cellStyle name="好_2017年分科目收入情况 3 2 5" xfId="5892" xr:uid="{00000000-0005-0000-0000-00009E580000}"/>
    <cellStyle name="好_2017年分科目收入情况 3 2 5 2" xfId="5893" xr:uid="{00000000-0005-0000-0000-00009F580000}"/>
    <cellStyle name="好_2017年分科目收入情况 3 2 5 2 2" xfId="13332" xr:uid="{00000000-0005-0000-0000-0000A0580000}"/>
    <cellStyle name="好_2017年分科目收入情况 3 2 5 2 3" xfId="9042" xr:uid="{00000000-0005-0000-0000-0000A1580000}"/>
    <cellStyle name="好_2017年分科目收入情况 3 2 5 3" xfId="5894" xr:uid="{00000000-0005-0000-0000-0000A2580000}"/>
    <cellStyle name="好_2017年分科目收入情况 3 2 5 3 2" xfId="13333" xr:uid="{00000000-0005-0000-0000-0000A3580000}"/>
    <cellStyle name="好_2017年分科目收入情况 3 2 5 4" xfId="5895" xr:uid="{00000000-0005-0000-0000-0000A4580000}"/>
    <cellStyle name="好_2017年分科目收入情况 3 2 5 4 2" xfId="13334" xr:uid="{00000000-0005-0000-0000-0000A5580000}"/>
    <cellStyle name="好_2017年分科目收入情况 3 2 5 5" xfId="13331" xr:uid="{00000000-0005-0000-0000-0000A6580000}"/>
    <cellStyle name="好_2017年分科目收入情况 3 2 6" xfId="5896" xr:uid="{00000000-0005-0000-0000-0000A7580000}"/>
    <cellStyle name="好_2017年分科目收入情况 3 2 6 2" xfId="13335" xr:uid="{00000000-0005-0000-0000-0000A8580000}"/>
    <cellStyle name="好_2017年分科目收入情况 3 2 6 3" xfId="9043" xr:uid="{00000000-0005-0000-0000-0000A9580000}"/>
    <cellStyle name="好_2017年分科目收入情况 3 2 7" xfId="9572" xr:uid="{00000000-0005-0000-0000-0000AA580000}"/>
    <cellStyle name="好_2017年分科目收入情况 3 3" xfId="5897" xr:uid="{00000000-0005-0000-0000-0000AB580000}"/>
    <cellStyle name="好_2017年分科目收入情况 3 3 2" xfId="5898" xr:uid="{00000000-0005-0000-0000-0000AC580000}"/>
    <cellStyle name="好_2017年分科目收入情况 3 3 2 2" xfId="5899" xr:uid="{00000000-0005-0000-0000-0000AD580000}"/>
    <cellStyle name="好_2017年分科目收入情况 3 3 2 2 2" xfId="5900" xr:uid="{00000000-0005-0000-0000-0000AE580000}"/>
    <cellStyle name="好_2017年分科目收入情况 3 3 2 2 2 2" xfId="13336" xr:uid="{00000000-0005-0000-0000-0000AF580000}"/>
    <cellStyle name="好_2017年分科目收入情况 3 3 2 2 2 3" xfId="9044" xr:uid="{00000000-0005-0000-0000-0000B0580000}"/>
    <cellStyle name="好_2017年分科目收入情况 3 3 2 2 3" xfId="5901" xr:uid="{00000000-0005-0000-0000-0000B1580000}"/>
    <cellStyle name="好_2017年分科目收入情况 3 3 2 2 3 2" xfId="13337" xr:uid="{00000000-0005-0000-0000-0000B2580000}"/>
    <cellStyle name="好_2017年分科目收入情况 3 3 2 3" xfId="5902" xr:uid="{00000000-0005-0000-0000-0000B3580000}"/>
    <cellStyle name="好_2017年分科目收入情况 3 3 2 3 2" xfId="13338" xr:uid="{00000000-0005-0000-0000-0000B4580000}"/>
    <cellStyle name="好_2017年分科目收入情况 3 3 2 3 3" xfId="9045" xr:uid="{00000000-0005-0000-0000-0000B5580000}"/>
    <cellStyle name="好_2017年分科目收入情况 3 3 2 4" xfId="5903" xr:uid="{00000000-0005-0000-0000-0000B6580000}"/>
    <cellStyle name="好_2017年分科目收入情况 3 3 2 4 2" xfId="13339" xr:uid="{00000000-0005-0000-0000-0000B7580000}"/>
    <cellStyle name="好_2017年分科目收入情况 3 3 3" xfId="5904" xr:uid="{00000000-0005-0000-0000-0000B8580000}"/>
    <cellStyle name="好_2017年分科目收入情况 3 3 3 2" xfId="5905" xr:uid="{00000000-0005-0000-0000-0000B9580000}"/>
    <cellStyle name="好_2017年分科目收入情况 3 3 3 2 2" xfId="13340" xr:uid="{00000000-0005-0000-0000-0000BA580000}"/>
    <cellStyle name="好_2017年分科目收入情况 3 3 3 2 3" xfId="9046" xr:uid="{00000000-0005-0000-0000-0000BB580000}"/>
    <cellStyle name="好_2017年分科目收入情况 3 3 3 3" xfId="5906" xr:uid="{00000000-0005-0000-0000-0000BC580000}"/>
    <cellStyle name="好_2017年分科目收入情况 3 3 3 3 2" xfId="13341" xr:uid="{00000000-0005-0000-0000-0000BD580000}"/>
    <cellStyle name="好_2017年分科目收入情况 3 3 4" xfId="5907" xr:uid="{00000000-0005-0000-0000-0000BE580000}"/>
    <cellStyle name="好_2017年分科目收入情况 3 3 4 2" xfId="5908" xr:uid="{00000000-0005-0000-0000-0000BF580000}"/>
    <cellStyle name="好_2017年分科目收入情况 3 3 4 2 2" xfId="13342" xr:uid="{00000000-0005-0000-0000-0000C0580000}"/>
    <cellStyle name="好_2017年分科目收入情况 3 3 4 2 3" xfId="9047" xr:uid="{00000000-0005-0000-0000-0000C1580000}"/>
    <cellStyle name="好_2017年分科目收入情况 3 3 4 3" xfId="5909" xr:uid="{00000000-0005-0000-0000-0000C2580000}"/>
    <cellStyle name="好_2017年分科目收入情况 3 3 4 3 2" xfId="13343" xr:uid="{00000000-0005-0000-0000-0000C3580000}"/>
    <cellStyle name="好_2017年分科目收入情况 3 3 5" xfId="5910" xr:uid="{00000000-0005-0000-0000-0000C4580000}"/>
    <cellStyle name="好_2017年分科目收入情况 3 3 5 2" xfId="13344" xr:uid="{00000000-0005-0000-0000-0000C5580000}"/>
    <cellStyle name="好_2017年分科目收入情况 3 3 5 3" xfId="9048" xr:uid="{00000000-0005-0000-0000-0000C6580000}"/>
    <cellStyle name="好_2017年分科目收入情况 3 4" xfId="5911" xr:uid="{00000000-0005-0000-0000-0000C7580000}"/>
    <cellStyle name="好_2017年分科目收入情况 3 4 2" xfId="5912" xr:uid="{00000000-0005-0000-0000-0000C8580000}"/>
    <cellStyle name="好_2017年分科目收入情况 3 4 2 2" xfId="5913" xr:uid="{00000000-0005-0000-0000-0000C9580000}"/>
    <cellStyle name="好_2017年分科目收入情况 3 4 2 2 2" xfId="13346" xr:uid="{00000000-0005-0000-0000-0000CA580000}"/>
    <cellStyle name="好_2017年分科目收入情况 3 4 2 2 3" xfId="9049" xr:uid="{00000000-0005-0000-0000-0000CB580000}"/>
    <cellStyle name="好_2017年分科目收入情况 3 4 2 3" xfId="5914" xr:uid="{00000000-0005-0000-0000-0000CC580000}"/>
    <cellStyle name="好_2017年分科目收入情况 3 4 2 3 2" xfId="13347" xr:uid="{00000000-0005-0000-0000-0000CD580000}"/>
    <cellStyle name="好_2017年分科目收入情况 3 4 3" xfId="5915" xr:uid="{00000000-0005-0000-0000-0000CE580000}"/>
    <cellStyle name="好_2017年分科目收入情况 3 4 3 2" xfId="5916" xr:uid="{00000000-0005-0000-0000-0000CF580000}"/>
    <cellStyle name="好_2017年分科目收入情况 3 4 3 2 2" xfId="13349" xr:uid="{00000000-0005-0000-0000-0000D0580000}"/>
    <cellStyle name="好_2017年分科目收入情况 3 4 3 2 3" xfId="9050" xr:uid="{00000000-0005-0000-0000-0000D1580000}"/>
    <cellStyle name="好_2017年分科目收入情况 3 4 3 3" xfId="5917" xr:uid="{00000000-0005-0000-0000-0000D2580000}"/>
    <cellStyle name="好_2017年分科目收入情况 3 4 3 3 2" xfId="13350" xr:uid="{00000000-0005-0000-0000-0000D3580000}"/>
    <cellStyle name="好_2017年分科目收入情况 3 4 3 4" xfId="5918" xr:uid="{00000000-0005-0000-0000-0000D4580000}"/>
    <cellStyle name="好_2017年分科目收入情况 3 4 3 4 2" xfId="13351" xr:uid="{00000000-0005-0000-0000-0000D5580000}"/>
    <cellStyle name="好_2017年分科目收入情况 3 4 3 5" xfId="13348" xr:uid="{00000000-0005-0000-0000-0000D6580000}"/>
    <cellStyle name="好_2017年分科目收入情况 3 4 4" xfId="5919" xr:uid="{00000000-0005-0000-0000-0000D7580000}"/>
    <cellStyle name="好_2017年分科目收入情况 3 4 4 2" xfId="13352" xr:uid="{00000000-0005-0000-0000-0000D8580000}"/>
    <cellStyle name="好_2017年分科目收入情况 3 4 4 3" xfId="9051" xr:uid="{00000000-0005-0000-0000-0000D9580000}"/>
    <cellStyle name="好_2017年分科目收入情况 3 4 5" xfId="5920" xr:uid="{00000000-0005-0000-0000-0000DA580000}"/>
    <cellStyle name="好_2017年分科目收入情况 3 4 5 2" xfId="13353" xr:uid="{00000000-0005-0000-0000-0000DB580000}"/>
    <cellStyle name="好_2017年分科目收入情况 3 4 6" xfId="13345" xr:uid="{00000000-0005-0000-0000-0000DC580000}"/>
    <cellStyle name="好_2017年分科目收入情况 3 5" xfId="5921" xr:uid="{00000000-0005-0000-0000-0000DD580000}"/>
    <cellStyle name="好_2017年分科目收入情况 3 5 2" xfId="5922" xr:uid="{00000000-0005-0000-0000-0000DE580000}"/>
    <cellStyle name="好_2017年分科目收入情况 3 5 2 2" xfId="13355" xr:uid="{00000000-0005-0000-0000-0000DF580000}"/>
    <cellStyle name="好_2017年分科目收入情况 3 5 2 3" xfId="9052" xr:uid="{00000000-0005-0000-0000-0000E0580000}"/>
    <cellStyle name="好_2017年分科目收入情况 3 5 3" xfId="5923" xr:uid="{00000000-0005-0000-0000-0000E1580000}"/>
    <cellStyle name="好_2017年分科目收入情况 3 5 3 2" xfId="13356" xr:uid="{00000000-0005-0000-0000-0000E2580000}"/>
    <cellStyle name="好_2017年分科目收入情况 3 5 4" xfId="5924" xr:uid="{00000000-0005-0000-0000-0000E3580000}"/>
    <cellStyle name="好_2017年分科目收入情况 3 5 4 2" xfId="13357" xr:uid="{00000000-0005-0000-0000-0000E4580000}"/>
    <cellStyle name="好_2017年分科目收入情况 3 5 5" xfId="13354" xr:uid="{00000000-0005-0000-0000-0000E5580000}"/>
    <cellStyle name="好_2017年分科目收入情况 3 6" xfId="5925" xr:uid="{00000000-0005-0000-0000-0000E6580000}"/>
    <cellStyle name="好_2017年分科目收入情况 3 6 2" xfId="13358" xr:uid="{00000000-0005-0000-0000-0000E7580000}"/>
    <cellStyle name="好_2017年分科目收入情况 3 6 3" xfId="9053" xr:uid="{00000000-0005-0000-0000-0000E8580000}"/>
    <cellStyle name="好_2017年分科目收入情况 3 7" xfId="9521" xr:uid="{00000000-0005-0000-0000-0000E9580000}"/>
    <cellStyle name="好_2017年分科目收入情况 4" xfId="288" xr:uid="{00000000-0005-0000-0000-0000EA580000}"/>
    <cellStyle name="好_2017年分科目收入情况 4 2" xfId="5926" xr:uid="{00000000-0005-0000-0000-0000EB580000}"/>
    <cellStyle name="好_2017年分科目收入情况 4 2 2" xfId="5927" xr:uid="{00000000-0005-0000-0000-0000EC580000}"/>
    <cellStyle name="好_2017年分科目收入情况 4 2 2 2" xfId="5928" xr:uid="{00000000-0005-0000-0000-0000ED580000}"/>
    <cellStyle name="好_2017年分科目收入情况 4 2 2 2 2" xfId="13360" xr:uid="{00000000-0005-0000-0000-0000EE580000}"/>
    <cellStyle name="好_2017年分科目收入情况 4 2 2 2 3" xfId="9054" xr:uid="{00000000-0005-0000-0000-0000EF580000}"/>
    <cellStyle name="好_2017年分科目收入情况 4 2 2 3" xfId="5929" xr:uid="{00000000-0005-0000-0000-0000F0580000}"/>
    <cellStyle name="好_2017年分科目收入情况 4 2 2 3 2" xfId="13361" xr:uid="{00000000-0005-0000-0000-0000F1580000}"/>
    <cellStyle name="好_2017年分科目收入情况 4 2 3" xfId="5930" xr:uid="{00000000-0005-0000-0000-0000F2580000}"/>
    <cellStyle name="好_2017年分科目收入情况 4 2 3 2" xfId="5931" xr:uid="{00000000-0005-0000-0000-0000F3580000}"/>
    <cellStyle name="好_2017年分科目收入情况 4 2 3 2 2" xfId="13363" xr:uid="{00000000-0005-0000-0000-0000F4580000}"/>
    <cellStyle name="好_2017年分科目收入情况 4 2 3 2 3" xfId="9055" xr:uid="{00000000-0005-0000-0000-0000F5580000}"/>
    <cellStyle name="好_2017年分科目收入情况 4 2 3 3" xfId="5932" xr:uid="{00000000-0005-0000-0000-0000F6580000}"/>
    <cellStyle name="好_2017年分科目收入情况 4 2 3 3 2" xfId="13364" xr:uid="{00000000-0005-0000-0000-0000F7580000}"/>
    <cellStyle name="好_2017年分科目收入情况 4 2 3 4" xfId="5933" xr:uid="{00000000-0005-0000-0000-0000F8580000}"/>
    <cellStyle name="好_2017年分科目收入情况 4 2 3 4 2" xfId="13365" xr:uid="{00000000-0005-0000-0000-0000F9580000}"/>
    <cellStyle name="好_2017年分科目收入情况 4 2 3 5" xfId="13362" xr:uid="{00000000-0005-0000-0000-0000FA580000}"/>
    <cellStyle name="好_2017年分科目收入情况 4 2 4" xfId="5934" xr:uid="{00000000-0005-0000-0000-0000FB580000}"/>
    <cellStyle name="好_2017年分科目收入情况 4 2 4 2" xfId="13366" xr:uid="{00000000-0005-0000-0000-0000FC580000}"/>
    <cellStyle name="好_2017年分科目收入情况 4 2 4 3" xfId="9056" xr:uid="{00000000-0005-0000-0000-0000FD580000}"/>
    <cellStyle name="好_2017年分科目收入情况 4 2 5" xfId="5935" xr:uid="{00000000-0005-0000-0000-0000FE580000}"/>
    <cellStyle name="好_2017年分科目收入情况 4 2 5 2" xfId="13367" xr:uid="{00000000-0005-0000-0000-0000FF580000}"/>
    <cellStyle name="好_2017年分科目收入情况 4 2 6" xfId="13359" xr:uid="{00000000-0005-0000-0000-000000590000}"/>
    <cellStyle name="好_2017年分科目收入情况 4 3" xfId="5936" xr:uid="{00000000-0005-0000-0000-000001590000}"/>
    <cellStyle name="好_2017年分科目收入情况 4 3 2" xfId="5937" xr:uid="{00000000-0005-0000-0000-000002590000}"/>
    <cellStyle name="好_2017年分科目收入情况 4 3 2 2" xfId="5938" xr:uid="{00000000-0005-0000-0000-000003590000}"/>
    <cellStyle name="好_2017年分科目收入情况 4 3 2 2 2" xfId="13369" xr:uid="{00000000-0005-0000-0000-000004590000}"/>
    <cellStyle name="好_2017年分科目收入情况 4 3 2 2 3" xfId="9057" xr:uid="{00000000-0005-0000-0000-000005590000}"/>
    <cellStyle name="好_2017年分科目收入情况 4 3 2 3" xfId="5939" xr:uid="{00000000-0005-0000-0000-000006590000}"/>
    <cellStyle name="好_2017年分科目收入情况 4 3 2 3 2" xfId="13370" xr:uid="{00000000-0005-0000-0000-000007590000}"/>
    <cellStyle name="好_2017年分科目收入情况 4 3 3" xfId="5940" xr:uid="{00000000-0005-0000-0000-000008590000}"/>
    <cellStyle name="好_2017年分科目收入情况 4 3 3 2" xfId="13371" xr:uid="{00000000-0005-0000-0000-000009590000}"/>
    <cellStyle name="好_2017年分科目收入情况 4 3 3 3" xfId="9058" xr:uid="{00000000-0005-0000-0000-00000A590000}"/>
    <cellStyle name="好_2017年分科目收入情况 4 3 4" xfId="5941" xr:uid="{00000000-0005-0000-0000-00000B590000}"/>
    <cellStyle name="好_2017年分科目收入情况 4 3 4 2" xfId="13372" xr:uid="{00000000-0005-0000-0000-00000C590000}"/>
    <cellStyle name="好_2017年分科目收入情况 4 3 5" xfId="13368" xr:uid="{00000000-0005-0000-0000-00000D590000}"/>
    <cellStyle name="好_2017年分科目收入情况 4 4" xfId="5942" xr:uid="{00000000-0005-0000-0000-00000E590000}"/>
    <cellStyle name="好_2017年分科目收入情况 4 4 2" xfId="5943" xr:uid="{00000000-0005-0000-0000-00000F590000}"/>
    <cellStyle name="好_2017年分科目收入情况 4 4 2 2" xfId="13373" xr:uid="{00000000-0005-0000-0000-000010590000}"/>
    <cellStyle name="好_2017年分科目收入情况 4 4 2 3" xfId="9059" xr:uid="{00000000-0005-0000-0000-000011590000}"/>
    <cellStyle name="好_2017年分科目收入情况 4 4 3" xfId="5944" xr:uid="{00000000-0005-0000-0000-000012590000}"/>
    <cellStyle name="好_2017年分科目收入情况 4 4 3 2" xfId="13374" xr:uid="{00000000-0005-0000-0000-000013590000}"/>
    <cellStyle name="好_2017年分科目收入情况 4 5" xfId="5945" xr:uid="{00000000-0005-0000-0000-000014590000}"/>
    <cellStyle name="好_2017年分科目收入情况 4 5 2" xfId="5946" xr:uid="{00000000-0005-0000-0000-000015590000}"/>
    <cellStyle name="好_2017年分科目收入情况 4 5 2 2" xfId="13376" xr:uid="{00000000-0005-0000-0000-000016590000}"/>
    <cellStyle name="好_2017年分科目收入情况 4 5 2 3" xfId="9060" xr:uid="{00000000-0005-0000-0000-000017590000}"/>
    <cellStyle name="好_2017年分科目收入情况 4 5 3" xfId="5947" xr:uid="{00000000-0005-0000-0000-000018590000}"/>
    <cellStyle name="好_2017年分科目收入情况 4 5 3 2" xfId="13377" xr:uid="{00000000-0005-0000-0000-000019590000}"/>
    <cellStyle name="好_2017年分科目收入情况 4 5 4" xfId="5948" xr:uid="{00000000-0005-0000-0000-00001A590000}"/>
    <cellStyle name="好_2017年分科目收入情况 4 5 4 2" xfId="13378" xr:uid="{00000000-0005-0000-0000-00001B590000}"/>
    <cellStyle name="好_2017年分科目收入情况 4 5 5" xfId="13375" xr:uid="{00000000-0005-0000-0000-00001C590000}"/>
    <cellStyle name="好_2017年分科目收入情况 4 6" xfId="5949" xr:uid="{00000000-0005-0000-0000-00001D590000}"/>
    <cellStyle name="好_2017年分科目收入情况 4 6 2" xfId="13379" xr:uid="{00000000-0005-0000-0000-00001E590000}"/>
    <cellStyle name="好_2017年分科目收入情况 4 6 3" xfId="9061" xr:uid="{00000000-0005-0000-0000-00001F590000}"/>
    <cellStyle name="好_2017年分科目收入情况 4 7" xfId="9575" xr:uid="{00000000-0005-0000-0000-000020590000}"/>
    <cellStyle name="好_2017年分科目收入情况 4 8" xfId="27505" xr:uid="{00000000-0005-0000-0000-000021590000}"/>
    <cellStyle name="好_2017年分科目收入情况 5" xfId="5950" xr:uid="{00000000-0005-0000-0000-000022590000}"/>
    <cellStyle name="好_2017年分科目收入情况 5 2" xfId="5951" xr:uid="{00000000-0005-0000-0000-000023590000}"/>
    <cellStyle name="好_2017年分科目收入情况 5 2 2" xfId="5952" xr:uid="{00000000-0005-0000-0000-000024590000}"/>
    <cellStyle name="好_2017年分科目收入情况 5 2 2 2" xfId="5953" xr:uid="{00000000-0005-0000-0000-000025590000}"/>
    <cellStyle name="好_2017年分科目收入情况 5 2 2 2 2" xfId="13380" xr:uid="{00000000-0005-0000-0000-000026590000}"/>
    <cellStyle name="好_2017年分科目收入情况 5 2 2 2 3" xfId="9062" xr:uid="{00000000-0005-0000-0000-000027590000}"/>
    <cellStyle name="好_2017年分科目收入情况 5 2 2 3" xfId="5954" xr:uid="{00000000-0005-0000-0000-000028590000}"/>
    <cellStyle name="好_2017年分科目收入情况 5 2 2 3 2" xfId="13381" xr:uid="{00000000-0005-0000-0000-000029590000}"/>
    <cellStyle name="好_2017年分科目收入情况 5 2 3" xfId="5955" xr:uid="{00000000-0005-0000-0000-00002A590000}"/>
    <cellStyle name="好_2017年分科目收入情况 5 2 3 2" xfId="13382" xr:uid="{00000000-0005-0000-0000-00002B590000}"/>
    <cellStyle name="好_2017年分科目收入情况 5 2 3 3" xfId="9063" xr:uid="{00000000-0005-0000-0000-00002C590000}"/>
    <cellStyle name="好_2017年分科目收入情况 5 2 4" xfId="5956" xr:uid="{00000000-0005-0000-0000-00002D590000}"/>
    <cellStyle name="好_2017年分科目收入情况 5 2 4 2" xfId="13383" xr:uid="{00000000-0005-0000-0000-00002E590000}"/>
    <cellStyle name="好_2017年分科目收入情况 5 3" xfId="5957" xr:uid="{00000000-0005-0000-0000-00002F590000}"/>
    <cellStyle name="好_2017年分科目收入情况 5 3 2" xfId="5958" xr:uid="{00000000-0005-0000-0000-000030590000}"/>
    <cellStyle name="好_2017年分科目收入情况 5 3 2 2" xfId="13384" xr:uid="{00000000-0005-0000-0000-000031590000}"/>
    <cellStyle name="好_2017年分科目收入情况 5 3 2 3" xfId="9064" xr:uid="{00000000-0005-0000-0000-000032590000}"/>
    <cellStyle name="好_2017年分科目收入情况 5 3 3" xfId="5959" xr:uid="{00000000-0005-0000-0000-000033590000}"/>
    <cellStyle name="好_2017年分科目收入情况 5 3 3 2" xfId="13385" xr:uid="{00000000-0005-0000-0000-000034590000}"/>
    <cellStyle name="好_2017年分科目收入情况 5 4" xfId="5960" xr:uid="{00000000-0005-0000-0000-000035590000}"/>
    <cellStyle name="好_2017年分科目收入情况 5 4 2" xfId="5961" xr:uid="{00000000-0005-0000-0000-000036590000}"/>
    <cellStyle name="好_2017年分科目收入情况 5 4 2 2" xfId="13386" xr:uid="{00000000-0005-0000-0000-000037590000}"/>
    <cellStyle name="好_2017年分科目收入情况 5 4 2 3" xfId="9065" xr:uid="{00000000-0005-0000-0000-000038590000}"/>
    <cellStyle name="好_2017年分科目收入情况 5 4 3" xfId="5962" xr:uid="{00000000-0005-0000-0000-000039590000}"/>
    <cellStyle name="好_2017年分科目收入情况 5 4 3 2" xfId="13387" xr:uid="{00000000-0005-0000-0000-00003A590000}"/>
    <cellStyle name="好_2017年分科目收入情况 5 5" xfId="5963" xr:uid="{00000000-0005-0000-0000-00003B590000}"/>
    <cellStyle name="好_2017年分科目收入情况 5 5 2" xfId="13388" xr:uid="{00000000-0005-0000-0000-00003C590000}"/>
    <cellStyle name="好_2017年分科目收入情况 5 5 3" xfId="9066" xr:uid="{00000000-0005-0000-0000-00003D590000}"/>
    <cellStyle name="好_2017年分科目收入情况 6" xfId="5964" xr:uid="{00000000-0005-0000-0000-00003E590000}"/>
    <cellStyle name="好_2017年分科目收入情况 6 2" xfId="5965" xr:uid="{00000000-0005-0000-0000-00003F590000}"/>
    <cellStyle name="好_2017年分科目收入情况 6 2 2" xfId="5966" xr:uid="{00000000-0005-0000-0000-000040590000}"/>
    <cellStyle name="好_2017年分科目收入情况 6 2 2 2" xfId="13390" xr:uid="{00000000-0005-0000-0000-000041590000}"/>
    <cellStyle name="好_2017年分科目收入情况 6 2 2 3" xfId="9067" xr:uid="{00000000-0005-0000-0000-000042590000}"/>
    <cellStyle name="好_2017年分科目收入情况 6 2 3" xfId="5967" xr:uid="{00000000-0005-0000-0000-000043590000}"/>
    <cellStyle name="好_2017年分科目收入情况 6 2 3 2" xfId="13391" xr:uid="{00000000-0005-0000-0000-000044590000}"/>
    <cellStyle name="好_2017年分科目收入情况 6 3" xfId="5968" xr:uid="{00000000-0005-0000-0000-000045590000}"/>
    <cellStyle name="好_2017年分科目收入情况 6 3 2" xfId="5969" xr:uid="{00000000-0005-0000-0000-000046590000}"/>
    <cellStyle name="好_2017年分科目收入情况 6 3 2 2" xfId="13393" xr:uid="{00000000-0005-0000-0000-000047590000}"/>
    <cellStyle name="好_2017年分科目收入情况 6 3 2 3" xfId="9068" xr:uid="{00000000-0005-0000-0000-000048590000}"/>
    <cellStyle name="好_2017年分科目收入情况 6 3 3" xfId="5970" xr:uid="{00000000-0005-0000-0000-000049590000}"/>
    <cellStyle name="好_2017年分科目收入情况 6 3 3 2" xfId="13394" xr:uid="{00000000-0005-0000-0000-00004A590000}"/>
    <cellStyle name="好_2017年分科目收入情况 6 3 4" xfId="5971" xr:uid="{00000000-0005-0000-0000-00004B590000}"/>
    <cellStyle name="好_2017年分科目收入情况 6 3 4 2" xfId="13395" xr:uid="{00000000-0005-0000-0000-00004C590000}"/>
    <cellStyle name="好_2017年分科目收入情况 6 3 5" xfId="13392" xr:uid="{00000000-0005-0000-0000-00004D590000}"/>
    <cellStyle name="好_2017年分科目收入情况 6 4" xfId="5972" xr:uid="{00000000-0005-0000-0000-00004E590000}"/>
    <cellStyle name="好_2017年分科目收入情况 6 4 2" xfId="13396" xr:uid="{00000000-0005-0000-0000-00004F590000}"/>
    <cellStyle name="好_2017年分科目收入情况 6 4 3" xfId="9069" xr:uid="{00000000-0005-0000-0000-000050590000}"/>
    <cellStyle name="好_2017年分科目收入情况 6 5" xfId="5973" xr:uid="{00000000-0005-0000-0000-000051590000}"/>
    <cellStyle name="好_2017年分科目收入情况 6 5 2" xfId="13397" xr:uid="{00000000-0005-0000-0000-000052590000}"/>
    <cellStyle name="好_2017年分科目收入情况 6 6" xfId="13389" xr:uid="{00000000-0005-0000-0000-000053590000}"/>
    <cellStyle name="好_2017年分科目收入情况 7" xfId="5974" xr:uid="{00000000-0005-0000-0000-000054590000}"/>
    <cellStyle name="好_2017年分科目收入情况 7 2" xfId="5975" xr:uid="{00000000-0005-0000-0000-000055590000}"/>
    <cellStyle name="好_2017年分科目收入情况 7 2 2" xfId="13399" xr:uid="{00000000-0005-0000-0000-000056590000}"/>
    <cellStyle name="好_2017年分科目收入情况 7 2 3" xfId="9070" xr:uid="{00000000-0005-0000-0000-000057590000}"/>
    <cellStyle name="好_2017年分科目收入情况 7 3" xfId="5976" xr:uid="{00000000-0005-0000-0000-000058590000}"/>
    <cellStyle name="好_2017年分科目收入情况 7 3 2" xfId="13400" xr:uid="{00000000-0005-0000-0000-000059590000}"/>
    <cellStyle name="好_2017年分科目收入情况 7 4" xfId="5977" xr:uid="{00000000-0005-0000-0000-00005A590000}"/>
    <cellStyle name="好_2017年分科目收入情况 7 4 2" xfId="13401" xr:uid="{00000000-0005-0000-0000-00005B590000}"/>
    <cellStyle name="好_2017年分科目收入情况 7 5" xfId="13398" xr:uid="{00000000-0005-0000-0000-00005C590000}"/>
    <cellStyle name="好_2017年分科目收入情况 8" xfId="5978" xr:uid="{00000000-0005-0000-0000-00005D590000}"/>
    <cellStyle name="好_2017年分科目收入情况 8 2" xfId="13402" xr:uid="{00000000-0005-0000-0000-00005E590000}"/>
    <cellStyle name="好_2017年分科目收入情况 8 3" xfId="9071" xr:uid="{00000000-0005-0000-0000-00005F590000}"/>
    <cellStyle name="好_2017年分科目收入情况 9" xfId="9518" xr:uid="{00000000-0005-0000-0000-000060590000}"/>
    <cellStyle name="好_2018年分科目收入情况" xfId="207" xr:uid="{00000000-0005-0000-0000-000061590000}"/>
    <cellStyle name="好_2018年分科目收入情况 2" xfId="208" xr:uid="{00000000-0005-0000-0000-000062590000}"/>
    <cellStyle name="好_2018年分科目收入情况 2 2" xfId="209" xr:uid="{00000000-0005-0000-0000-000063590000}"/>
    <cellStyle name="好_2018年分科目收入情况 2 2 2" xfId="282" xr:uid="{00000000-0005-0000-0000-000064590000}"/>
    <cellStyle name="好_2018年分科目收入情况 2 2 2 2" xfId="5979" xr:uid="{00000000-0005-0000-0000-000065590000}"/>
    <cellStyle name="好_2018年分科目收入情况 2 2 2 2 2" xfId="5980" xr:uid="{00000000-0005-0000-0000-000066590000}"/>
    <cellStyle name="好_2018年分科目收入情况 2 2 2 2 2 2" xfId="5981" xr:uid="{00000000-0005-0000-0000-000067590000}"/>
    <cellStyle name="好_2018年分科目收入情况 2 2 2 2 2 2 2" xfId="13404" xr:uid="{00000000-0005-0000-0000-000068590000}"/>
    <cellStyle name="好_2018年分科目收入情况 2 2 2 2 2 2 3" xfId="9072" xr:uid="{00000000-0005-0000-0000-000069590000}"/>
    <cellStyle name="好_2018年分科目收入情况 2 2 2 2 2 3" xfId="5982" xr:uid="{00000000-0005-0000-0000-00006A590000}"/>
    <cellStyle name="好_2018年分科目收入情况 2 2 2 2 2 3 2" xfId="13405" xr:uid="{00000000-0005-0000-0000-00006B590000}"/>
    <cellStyle name="好_2018年分科目收入情况 2 2 2 2 3" xfId="5983" xr:uid="{00000000-0005-0000-0000-00006C590000}"/>
    <cellStyle name="好_2018年分科目收入情况 2 2 2 2 3 2" xfId="5984" xr:uid="{00000000-0005-0000-0000-00006D590000}"/>
    <cellStyle name="好_2018年分科目收入情况 2 2 2 2 3 2 2" xfId="13407" xr:uid="{00000000-0005-0000-0000-00006E590000}"/>
    <cellStyle name="好_2018年分科目收入情况 2 2 2 2 3 2 3" xfId="9073" xr:uid="{00000000-0005-0000-0000-00006F590000}"/>
    <cellStyle name="好_2018年分科目收入情况 2 2 2 2 3 3" xfId="5985" xr:uid="{00000000-0005-0000-0000-000070590000}"/>
    <cellStyle name="好_2018年分科目收入情况 2 2 2 2 3 3 2" xfId="13408" xr:uid="{00000000-0005-0000-0000-000071590000}"/>
    <cellStyle name="好_2018年分科目收入情况 2 2 2 2 3 4" xfId="5986" xr:uid="{00000000-0005-0000-0000-000072590000}"/>
    <cellStyle name="好_2018年分科目收入情况 2 2 2 2 3 4 2" xfId="13409" xr:uid="{00000000-0005-0000-0000-000073590000}"/>
    <cellStyle name="好_2018年分科目收入情况 2 2 2 2 3 5" xfId="13406" xr:uid="{00000000-0005-0000-0000-000074590000}"/>
    <cellStyle name="好_2018年分科目收入情况 2 2 2 2 4" xfId="5987" xr:uid="{00000000-0005-0000-0000-000075590000}"/>
    <cellStyle name="好_2018年分科目收入情况 2 2 2 2 4 2" xfId="13410" xr:uid="{00000000-0005-0000-0000-000076590000}"/>
    <cellStyle name="好_2018年分科目收入情况 2 2 2 2 4 3" xfId="9074" xr:uid="{00000000-0005-0000-0000-000077590000}"/>
    <cellStyle name="好_2018年分科目收入情况 2 2 2 2 5" xfId="5988" xr:uid="{00000000-0005-0000-0000-000078590000}"/>
    <cellStyle name="好_2018年分科目收入情况 2 2 2 2 5 2" xfId="13411" xr:uid="{00000000-0005-0000-0000-000079590000}"/>
    <cellStyle name="好_2018年分科目收入情况 2 2 2 2 6" xfId="13403" xr:uid="{00000000-0005-0000-0000-00007A590000}"/>
    <cellStyle name="好_2018年分科目收入情况 2 2 2 3" xfId="5989" xr:uid="{00000000-0005-0000-0000-00007B590000}"/>
    <cellStyle name="好_2018年分科目收入情况 2 2 2 3 2" xfId="5990" xr:uid="{00000000-0005-0000-0000-00007C590000}"/>
    <cellStyle name="好_2018年分科目收入情况 2 2 2 3 2 2" xfId="5991" xr:uid="{00000000-0005-0000-0000-00007D590000}"/>
    <cellStyle name="好_2018年分科目收入情况 2 2 2 3 2 2 2" xfId="13413" xr:uid="{00000000-0005-0000-0000-00007E590000}"/>
    <cellStyle name="好_2018年分科目收入情况 2 2 2 3 2 2 3" xfId="9075" xr:uid="{00000000-0005-0000-0000-00007F590000}"/>
    <cellStyle name="好_2018年分科目收入情况 2 2 2 3 2 3" xfId="5992" xr:uid="{00000000-0005-0000-0000-000080590000}"/>
    <cellStyle name="好_2018年分科目收入情况 2 2 2 3 2 3 2" xfId="13414" xr:uid="{00000000-0005-0000-0000-000081590000}"/>
    <cellStyle name="好_2018年分科目收入情况 2 2 2 3 3" xfId="5993" xr:uid="{00000000-0005-0000-0000-000082590000}"/>
    <cellStyle name="好_2018年分科目收入情况 2 2 2 3 3 2" xfId="13415" xr:uid="{00000000-0005-0000-0000-000083590000}"/>
    <cellStyle name="好_2018年分科目收入情况 2 2 2 3 3 3" xfId="9076" xr:uid="{00000000-0005-0000-0000-000084590000}"/>
    <cellStyle name="好_2018年分科目收入情况 2 2 2 3 4" xfId="5994" xr:uid="{00000000-0005-0000-0000-000085590000}"/>
    <cellStyle name="好_2018年分科目收入情况 2 2 2 3 4 2" xfId="13416" xr:uid="{00000000-0005-0000-0000-000086590000}"/>
    <cellStyle name="好_2018年分科目收入情况 2 2 2 3 5" xfId="13412" xr:uid="{00000000-0005-0000-0000-000087590000}"/>
    <cellStyle name="好_2018年分科目收入情况 2 2 2 4" xfId="5995" xr:uid="{00000000-0005-0000-0000-000088590000}"/>
    <cellStyle name="好_2018年分科目收入情况 2 2 2 4 2" xfId="5996" xr:uid="{00000000-0005-0000-0000-000089590000}"/>
    <cellStyle name="好_2018年分科目收入情况 2 2 2 4 2 2" xfId="13417" xr:uid="{00000000-0005-0000-0000-00008A590000}"/>
    <cellStyle name="好_2018年分科目收入情况 2 2 2 4 2 3" xfId="9077" xr:uid="{00000000-0005-0000-0000-00008B590000}"/>
    <cellStyle name="好_2018年分科目收入情况 2 2 2 4 3" xfId="5997" xr:uid="{00000000-0005-0000-0000-00008C590000}"/>
    <cellStyle name="好_2018年分科目收入情况 2 2 2 4 3 2" xfId="13418" xr:uid="{00000000-0005-0000-0000-00008D590000}"/>
    <cellStyle name="好_2018年分科目收入情况 2 2 2 5" xfId="5998" xr:uid="{00000000-0005-0000-0000-00008E590000}"/>
    <cellStyle name="好_2018年分科目收入情况 2 2 2 5 2" xfId="5999" xr:uid="{00000000-0005-0000-0000-00008F590000}"/>
    <cellStyle name="好_2018年分科目收入情况 2 2 2 5 2 2" xfId="13420" xr:uid="{00000000-0005-0000-0000-000090590000}"/>
    <cellStyle name="好_2018年分科目收入情况 2 2 2 5 2 3" xfId="9078" xr:uid="{00000000-0005-0000-0000-000091590000}"/>
    <cellStyle name="好_2018年分科目收入情况 2 2 2 5 3" xfId="6000" xr:uid="{00000000-0005-0000-0000-000092590000}"/>
    <cellStyle name="好_2018年分科目收入情况 2 2 2 5 3 2" xfId="13421" xr:uid="{00000000-0005-0000-0000-000093590000}"/>
    <cellStyle name="好_2018年分科目收入情况 2 2 2 5 4" xfId="6001" xr:uid="{00000000-0005-0000-0000-000094590000}"/>
    <cellStyle name="好_2018年分科目收入情况 2 2 2 5 4 2" xfId="13422" xr:uid="{00000000-0005-0000-0000-000095590000}"/>
    <cellStyle name="好_2018年分科目收入情况 2 2 2 5 5" xfId="13419" xr:uid="{00000000-0005-0000-0000-000096590000}"/>
    <cellStyle name="好_2018年分科目收入情况 2 2 2 6" xfId="6002" xr:uid="{00000000-0005-0000-0000-000097590000}"/>
    <cellStyle name="好_2018年分科目收入情况 2 2 2 6 2" xfId="13423" xr:uid="{00000000-0005-0000-0000-000098590000}"/>
    <cellStyle name="好_2018年分科目收入情况 2 2 2 6 3" xfId="9079" xr:uid="{00000000-0005-0000-0000-000099590000}"/>
    <cellStyle name="好_2018年分科目收入情况 2 2 2 7" xfId="9569" xr:uid="{00000000-0005-0000-0000-00009A590000}"/>
    <cellStyle name="好_2018年分科目收入情况 2 2 3" xfId="6003" xr:uid="{00000000-0005-0000-0000-00009B590000}"/>
    <cellStyle name="好_2018年分科目收入情况 2 2 3 2" xfId="6004" xr:uid="{00000000-0005-0000-0000-00009C590000}"/>
    <cellStyle name="好_2018年分科目收入情况 2 2 3 2 2" xfId="6005" xr:uid="{00000000-0005-0000-0000-00009D590000}"/>
    <cellStyle name="好_2018年分科目收入情况 2 2 3 2 2 2" xfId="6006" xr:uid="{00000000-0005-0000-0000-00009E590000}"/>
    <cellStyle name="好_2018年分科目收入情况 2 2 3 2 2 2 2" xfId="13424" xr:uid="{00000000-0005-0000-0000-00009F590000}"/>
    <cellStyle name="好_2018年分科目收入情况 2 2 3 2 2 2 3" xfId="9080" xr:uid="{00000000-0005-0000-0000-0000A0590000}"/>
    <cellStyle name="好_2018年分科目收入情况 2 2 3 2 2 3" xfId="6007" xr:uid="{00000000-0005-0000-0000-0000A1590000}"/>
    <cellStyle name="好_2018年分科目收入情况 2 2 3 2 2 3 2" xfId="13425" xr:uid="{00000000-0005-0000-0000-0000A2590000}"/>
    <cellStyle name="好_2018年分科目收入情况 2 2 3 2 3" xfId="6008" xr:uid="{00000000-0005-0000-0000-0000A3590000}"/>
    <cellStyle name="好_2018年分科目收入情况 2 2 3 2 3 2" xfId="13426" xr:uid="{00000000-0005-0000-0000-0000A4590000}"/>
    <cellStyle name="好_2018年分科目收入情况 2 2 3 2 3 3" xfId="9081" xr:uid="{00000000-0005-0000-0000-0000A5590000}"/>
    <cellStyle name="好_2018年分科目收入情况 2 2 3 2 4" xfId="6009" xr:uid="{00000000-0005-0000-0000-0000A6590000}"/>
    <cellStyle name="好_2018年分科目收入情况 2 2 3 2 4 2" xfId="13427" xr:uid="{00000000-0005-0000-0000-0000A7590000}"/>
    <cellStyle name="好_2018年分科目收入情况 2 2 3 3" xfId="6010" xr:uid="{00000000-0005-0000-0000-0000A8590000}"/>
    <cellStyle name="好_2018年分科目收入情况 2 2 3 3 2" xfId="6011" xr:uid="{00000000-0005-0000-0000-0000A9590000}"/>
    <cellStyle name="好_2018年分科目收入情况 2 2 3 3 2 2" xfId="13428" xr:uid="{00000000-0005-0000-0000-0000AA590000}"/>
    <cellStyle name="好_2018年分科目收入情况 2 2 3 3 2 3" xfId="9082" xr:uid="{00000000-0005-0000-0000-0000AB590000}"/>
    <cellStyle name="好_2018年分科目收入情况 2 2 3 3 3" xfId="6012" xr:uid="{00000000-0005-0000-0000-0000AC590000}"/>
    <cellStyle name="好_2018年分科目收入情况 2 2 3 3 3 2" xfId="13429" xr:uid="{00000000-0005-0000-0000-0000AD590000}"/>
    <cellStyle name="好_2018年分科目收入情况 2 2 3 4" xfId="6013" xr:uid="{00000000-0005-0000-0000-0000AE590000}"/>
    <cellStyle name="好_2018年分科目收入情况 2 2 3 4 2" xfId="6014" xr:uid="{00000000-0005-0000-0000-0000AF590000}"/>
    <cellStyle name="好_2018年分科目收入情况 2 2 3 4 2 2" xfId="13430" xr:uid="{00000000-0005-0000-0000-0000B0590000}"/>
    <cellStyle name="好_2018年分科目收入情况 2 2 3 4 2 3" xfId="9083" xr:uid="{00000000-0005-0000-0000-0000B1590000}"/>
    <cellStyle name="好_2018年分科目收入情况 2 2 3 4 3" xfId="6015" xr:uid="{00000000-0005-0000-0000-0000B2590000}"/>
    <cellStyle name="好_2018年分科目收入情况 2 2 3 4 3 2" xfId="13431" xr:uid="{00000000-0005-0000-0000-0000B3590000}"/>
    <cellStyle name="好_2018年分科目收入情况 2 2 3 5" xfId="6016" xr:uid="{00000000-0005-0000-0000-0000B4590000}"/>
    <cellStyle name="好_2018年分科目收入情况 2 2 3 5 2" xfId="13432" xr:uid="{00000000-0005-0000-0000-0000B5590000}"/>
    <cellStyle name="好_2018年分科目收入情况 2 2 3 5 3" xfId="9084" xr:uid="{00000000-0005-0000-0000-0000B6590000}"/>
    <cellStyle name="好_2018年分科目收入情况 2 2 4" xfId="6017" xr:uid="{00000000-0005-0000-0000-0000B7590000}"/>
    <cellStyle name="好_2018年分科目收入情况 2 2 4 2" xfId="6018" xr:uid="{00000000-0005-0000-0000-0000B8590000}"/>
    <cellStyle name="好_2018年分科目收入情况 2 2 4 2 2" xfId="6019" xr:uid="{00000000-0005-0000-0000-0000B9590000}"/>
    <cellStyle name="好_2018年分科目收入情况 2 2 4 2 2 2" xfId="13434" xr:uid="{00000000-0005-0000-0000-0000BA590000}"/>
    <cellStyle name="好_2018年分科目收入情况 2 2 4 2 2 3" xfId="9085" xr:uid="{00000000-0005-0000-0000-0000BB590000}"/>
    <cellStyle name="好_2018年分科目收入情况 2 2 4 2 3" xfId="6020" xr:uid="{00000000-0005-0000-0000-0000BC590000}"/>
    <cellStyle name="好_2018年分科目收入情况 2 2 4 2 3 2" xfId="13435" xr:uid="{00000000-0005-0000-0000-0000BD590000}"/>
    <cellStyle name="好_2018年分科目收入情况 2 2 4 3" xfId="6021" xr:uid="{00000000-0005-0000-0000-0000BE590000}"/>
    <cellStyle name="好_2018年分科目收入情况 2 2 4 3 2" xfId="6022" xr:uid="{00000000-0005-0000-0000-0000BF590000}"/>
    <cellStyle name="好_2018年分科目收入情况 2 2 4 3 2 2" xfId="13437" xr:uid="{00000000-0005-0000-0000-0000C0590000}"/>
    <cellStyle name="好_2018年分科目收入情况 2 2 4 3 2 3" xfId="9086" xr:uid="{00000000-0005-0000-0000-0000C1590000}"/>
    <cellStyle name="好_2018年分科目收入情况 2 2 4 3 3" xfId="6023" xr:uid="{00000000-0005-0000-0000-0000C2590000}"/>
    <cellStyle name="好_2018年分科目收入情况 2 2 4 3 3 2" xfId="13438" xr:uid="{00000000-0005-0000-0000-0000C3590000}"/>
    <cellStyle name="好_2018年分科目收入情况 2 2 4 3 4" xfId="6024" xr:uid="{00000000-0005-0000-0000-0000C4590000}"/>
    <cellStyle name="好_2018年分科目收入情况 2 2 4 3 4 2" xfId="13439" xr:uid="{00000000-0005-0000-0000-0000C5590000}"/>
    <cellStyle name="好_2018年分科目收入情况 2 2 4 3 5" xfId="13436" xr:uid="{00000000-0005-0000-0000-0000C6590000}"/>
    <cellStyle name="好_2018年分科目收入情况 2 2 4 4" xfId="6025" xr:uid="{00000000-0005-0000-0000-0000C7590000}"/>
    <cellStyle name="好_2018年分科目收入情况 2 2 4 4 2" xfId="13440" xr:uid="{00000000-0005-0000-0000-0000C8590000}"/>
    <cellStyle name="好_2018年分科目收入情况 2 2 4 4 3" xfId="9087" xr:uid="{00000000-0005-0000-0000-0000C9590000}"/>
    <cellStyle name="好_2018年分科目收入情况 2 2 4 5" xfId="6026" xr:uid="{00000000-0005-0000-0000-0000CA590000}"/>
    <cellStyle name="好_2018年分科目收入情况 2 2 4 5 2" xfId="13441" xr:uid="{00000000-0005-0000-0000-0000CB590000}"/>
    <cellStyle name="好_2018年分科目收入情况 2 2 4 6" xfId="13433" xr:uid="{00000000-0005-0000-0000-0000CC590000}"/>
    <cellStyle name="好_2018年分科目收入情况 2 2 5" xfId="6027" xr:uid="{00000000-0005-0000-0000-0000CD590000}"/>
    <cellStyle name="好_2018年分科目收入情况 2 2 5 2" xfId="6028" xr:uid="{00000000-0005-0000-0000-0000CE590000}"/>
    <cellStyle name="好_2018年分科目收入情况 2 2 5 2 2" xfId="13443" xr:uid="{00000000-0005-0000-0000-0000CF590000}"/>
    <cellStyle name="好_2018年分科目收入情况 2 2 5 2 3" xfId="9088" xr:uid="{00000000-0005-0000-0000-0000D0590000}"/>
    <cellStyle name="好_2018年分科目收入情况 2 2 5 3" xfId="6029" xr:uid="{00000000-0005-0000-0000-0000D1590000}"/>
    <cellStyle name="好_2018年分科目收入情况 2 2 5 3 2" xfId="13444" xr:uid="{00000000-0005-0000-0000-0000D2590000}"/>
    <cellStyle name="好_2018年分科目收入情况 2 2 5 4" xfId="6030" xr:uid="{00000000-0005-0000-0000-0000D3590000}"/>
    <cellStyle name="好_2018年分科目收入情况 2 2 5 4 2" xfId="13445" xr:uid="{00000000-0005-0000-0000-0000D4590000}"/>
    <cellStyle name="好_2018年分科目收入情况 2 2 5 5" xfId="13442" xr:uid="{00000000-0005-0000-0000-0000D5590000}"/>
    <cellStyle name="好_2018年分科目收入情况 2 2 6" xfId="6031" xr:uid="{00000000-0005-0000-0000-0000D6590000}"/>
    <cellStyle name="好_2018年分科目收入情况 2 2 6 2" xfId="13446" xr:uid="{00000000-0005-0000-0000-0000D7590000}"/>
    <cellStyle name="好_2018年分科目收入情况 2 2 6 3" xfId="9089" xr:uid="{00000000-0005-0000-0000-0000D8590000}"/>
    <cellStyle name="好_2018年分科目收入情况 2 2 7" xfId="9524" xr:uid="{00000000-0005-0000-0000-0000D9590000}"/>
    <cellStyle name="好_2018年分科目收入情况 2 3" xfId="283" xr:uid="{00000000-0005-0000-0000-0000DA590000}"/>
    <cellStyle name="好_2018年分科目收入情况 2 3 2" xfId="6032" xr:uid="{00000000-0005-0000-0000-0000DB590000}"/>
    <cellStyle name="好_2018年分科目收入情况 2 3 2 2" xfId="6033" xr:uid="{00000000-0005-0000-0000-0000DC590000}"/>
    <cellStyle name="好_2018年分科目收入情况 2 3 2 2 2" xfId="6034" xr:uid="{00000000-0005-0000-0000-0000DD590000}"/>
    <cellStyle name="好_2018年分科目收入情况 2 3 2 2 2 2" xfId="13448" xr:uid="{00000000-0005-0000-0000-0000DE590000}"/>
    <cellStyle name="好_2018年分科目收入情况 2 3 2 2 2 3" xfId="9090" xr:uid="{00000000-0005-0000-0000-0000DF590000}"/>
    <cellStyle name="好_2018年分科目收入情况 2 3 2 2 3" xfId="6035" xr:uid="{00000000-0005-0000-0000-0000E0590000}"/>
    <cellStyle name="好_2018年分科目收入情况 2 3 2 2 3 2" xfId="13449" xr:uid="{00000000-0005-0000-0000-0000E1590000}"/>
    <cellStyle name="好_2018年分科目收入情况 2 3 2 3" xfId="6036" xr:uid="{00000000-0005-0000-0000-0000E2590000}"/>
    <cellStyle name="好_2018年分科目收入情况 2 3 2 3 2" xfId="6037" xr:uid="{00000000-0005-0000-0000-0000E3590000}"/>
    <cellStyle name="好_2018年分科目收入情况 2 3 2 3 2 2" xfId="13451" xr:uid="{00000000-0005-0000-0000-0000E4590000}"/>
    <cellStyle name="好_2018年分科目收入情况 2 3 2 3 2 3" xfId="9091" xr:uid="{00000000-0005-0000-0000-0000E5590000}"/>
    <cellStyle name="好_2018年分科目收入情况 2 3 2 3 3" xfId="6038" xr:uid="{00000000-0005-0000-0000-0000E6590000}"/>
    <cellStyle name="好_2018年分科目收入情况 2 3 2 3 3 2" xfId="13452" xr:uid="{00000000-0005-0000-0000-0000E7590000}"/>
    <cellStyle name="好_2018年分科目收入情况 2 3 2 3 4" xfId="6039" xr:uid="{00000000-0005-0000-0000-0000E8590000}"/>
    <cellStyle name="好_2018年分科目收入情况 2 3 2 3 4 2" xfId="13453" xr:uid="{00000000-0005-0000-0000-0000E9590000}"/>
    <cellStyle name="好_2018年分科目收入情况 2 3 2 3 5" xfId="13450" xr:uid="{00000000-0005-0000-0000-0000EA590000}"/>
    <cellStyle name="好_2018年分科目收入情况 2 3 2 4" xfId="6040" xr:uid="{00000000-0005-0000-0000-0000EB590000}"/>
    <cellStyle name="好_2018年分科目收入情况 2 3 2 4 2" xfId="13454" xr:uid="{00000000-0005-0000-0000-0000EC590000}"/>
    <cellStyle name="好_2018年分科目收入情况 2 3 2 4 3" xfId="9092" xr:uid="{00000000-0005-0000-0000-0000ED590000}"/>
    <cellStyle name="好_2018年分科目收入情况 2 3 2 5" xfId="6041" xr:uid="{00000000-0005-0000-0000-0000EE590000}"/>
    <cellStyle name="好_2018年分科目收入情况 2 3 2 5 2" xfId="13455" xr:uid="{00000000-0005-0000-0000-0000EF590000}"/>
    <cellStyle name="好_2018年分科目收入情况 2 3 2 6" xfId="13447" xr:uid="{00000000-0005-0000-0000-0000F0590000}"/>
    <cellStyle name="好_2018年分科目收入情况 2 3 3" xfId="6042" xr:uid="{00000000-0005-0000-0000-0000F1590000}"/>
    <cellStyle name="好_2018年分科目收入情况 2 3 3 2" xfId="6043" xr:uid="{00000000-0005-0000-0000-0000F2590000}"/>
    <cellStyle name="好_2018年分科目收入情况 2 3 3 2 2" xfId="6044" xr:uid="{00000000-0005-0000-0000-0000F3590000}"/>
    <cellStyle name="好_2018年分科目收入情况 2 3 3 2 2 2" xfId="13457" xr:uid="{00000000-0005-0000-0000-0000F4590000}"/>
    <cellStyle name="好_2018年分科目收入情况 2 3 3 2 2 3" xfId="9093" xr:uid="{00000000-0005-0000-0000-0000F5590000}"/>
    <cellStyle name="好_2018年分科目收入情况 2 3 3 2 3" xfId="6045" xr:uid="{00000000-0005-0000-0000-0000F6590000}"/>
    <cellStyle name="好_2018年分科目收入情况 2 3 3 2 3 2" xfId="13458" xr:uid="{00000000-0005-0000-0000-0000F7590000}"/>
    <cellStyle name="好_2018年分科目收入情况 2 3 3 3" xfId="6046" xr:uid="{00000000-0005-0000-0000-0000F8590000}"/>
    <cellStyle name="好_2018年分科目收入情况 2 3 3 3 2" xfId="13459" xr:uid="{00000000-0005-0000-0000-0000F9590000}"/>
    <cellStyle name="好_2018年分科目收入情况 2 3 3 3 3" xfId="9094" xr:uid="{00000000-0005-0000-0000-0000FA590000}"/>
    <cellStyle name="好_2018年分科目收入情况 2 3 3 4" xfId="6047" xr:uid="{00000000-0005-0000-0000-0000FB590000}"/>
    <cellStyle name="好_2018年分科目收入情况 2 3 3 4 2" xfId="13460" xr:uid="{00000000-0005-0000-0000-0000FC590000}"/>
    <cellStyle name="好_2018年分科目收入情况 2 3 3 5" xfId="13456" xr:uid="{00000000-0005-0000-0000-0000FD590000}"/>
    <cellStyle name="好_2018年分科目收入情况 2 3 4" xfId="6048" xr:uid="{00000000-0005-0000-0000-0000FE590000}"/>
    <cellStyle name="好_2018年分科目收入情况 2 3 4 2" xfId="6049" xr:uid="{00000000-0005-0000-0000-0000FF590000}"/>
    <cellStyle name="好_2018年分科目收入情况 2 3 4 2 2" xfId="13461" xr:uid="{00000000-0005-0000-0000-0000005A0000}"/>
    <cellStyle name="好_2018年分科目收入情况 2 3 4 2 3" xfId="9095" xr:uid="{00000000-0005-0000-0000-0000015A0000}"/>
    <cellStyle name="好_2018年分科目收入情况 2 3 4 3" xfId="6050" xr:uid="{00000000-0005-0000-0000-0000025A0000}"/>
    <cellStyle name="好_2018年分科目收入情况 2 3 4 3 2" xfId="13462" xr:uid="{00000000-0005-0000-0000-0000035A0000}"/>
    <cellStyle name="好_2018年分科目收入情况 2 3 5" xfId="6051" xr:uid="{00000000-0005-0000-0000-0000045A0000}"/>
    <cellStyle name="好_2018年分科目收入情况 2 3 5 2" xfId="6052" xr:uid="{00000000-0005-0000-0000-0000055A0000}"/>
    <cellStyle name="好_2018年分科目收入情况 2 3 5 2 2" xfId="13464" xr:uid="{00000000-0005-0000-0000-0000065A0000}"/>
    <cellStyle name="好_2018年分科目收入情况 2 3 5 2 3" xfId="9096" xr:uid="{00000000-0005-0000-0000-0000075A0000}"/>
    <cellStyle name="好_2018年分科目收入情况 2 3 5 3" xfId="6053" xr:uid="{00000000-0005-0000-0000-0000085A0000}"/>
    <cellStyle name="好_2018年分科目收入情况 2 3 5 3 2" xfId="13465" xr:uid="{00000000-0005-0000-0000-0000095A0000}"/>
    <cellStyle name="好_2018年分科目收入情况 2 3 5 4" xfId="6054" xr:uid="{00000000-0005-0000-0000-00000A5A0000}"/>
    <cellStyle name="好_2018年分科目收入情况 2 3 5 4 2" xfId="13466" xr:uid="{00000000-0005-0000-0000-00000B5A0000}"/>
    <cellStyle name="好_2018年分科目收入情况 2 3 5 5" xfId="13463" xr:uid="{00000000-0005-0000-0000-00000C5A0000}"/>
    <cellStyle name="好_2018年分科目收入情况 2 3 6" xfId="6055" xr:uid="{00000000-0005-0000-0000-00000D5A0000}"/>
    <cellStyle name="好_2018年分科目收入情况 2 3 6 2" xfId="13467" xr:uid="{00000000-0005-0000-0000-00000E5A0000}"/>
    <cellStyle name="好_2018年分科目收入情况 2 3 6 3" xfId="9097" xr:uid="{00000000-0005-0000-0000-00000F5A0000}"/>
    <cellStyle name="好_2018年分科目收入情况 2 3 7" xfId="9570" xr:uid="{00000000-0005-0000-0000-0000105A0000}"/>
    <cellStyle name="好_2018年分科目收入情况 2 3 8" xfId="27506" xr:uid="{00000000-0005-0000-0000-0000115A0000}"/>
    <cellStyle name="好_2018年分科目收入情况 2 4" xfId="6056" xr:uid="{00000000-0005-0000-0000-0000125A0000}"/>
    <cellStyle name="好_2018年分科目收入情况 2 4 2" xfId="6057" xr:uid="{00000000-0005-0000-0000-0000135A0000}"/>
    <cellStyle name="好_2018年分科目收入情况 2 4 2 2" xfId="6058" xr:uid="{00000000-0005-0000-0000-0000145A0000}"/>
    <cellStyle name="好_2018年分科目收入情况 2 4 2 2 2" xfId="6059" xr:uid="{00000000-0005-0000-0000-0000155A0000}"/>
    <cellStyle name="好_2018年分科目收入情况 2 4 2 2 2 2" xfId="13468" xr:uid="{00000000-0005-0000-0000-0000165A0000}"/>
    <cellStyle name="好_2018年分科目收入情况 2 4 2 2 2 3" xfId="9098" xr:uid="{00000000-0005-0000-0000-0000175A0000}"/>
    <cellStyle name="好_2018年分科目收入情况 2 4 2 2 3" xfId="6060" xr:uid="{00000000-0005-0000-0000-0000185A0000}"/>
    <cellStyle name="好_2018年分科目收入情况 2 4 2 2 3 2" xfId="13469" xr:uid="{00000000-0005-0000-0000-0000195A0000}"/>
    <cellStyle name="好_2018年分科目收入情况 2 4 2 3" xfId="6061" xr:uid="{00000000-0005-0000-0000-00001A5A0000}"/>
    <cellStyle name="好_2018年分科目收入情况 2 4 2 3 2" xfId="13470" xr:uid="{00000000-0005-0000-0000-00001B5A0000}"/>
    <cellStyle name="好_2018年分科目收入情况 2 4 2 3 3" xfId="9099" xr:uid="{00000000-0005-0000-0000-00001C5A0000}"/>
    <cellStyle name="好_2018年分科目收入情况 2 4 2 4" xfId="6062" xr:uid="{00000000-0005-0000-0000-00001D5A0000}"/>
    <cellStyle name="好_2018年分科目收入情况 2 4 2 4 2" xfId="13471" xr:uid="{00000000-0005-0000-0000-00001E5A0000}"/>
    <cellStyle name="好_2018年分科目收入情况 2 4 3" xfId="6063" xr:uid="{00000000-0005-0000-0000-00001F5A0000}"/>
    <cellStyle name="好_2018年分科目收入情况 2 4 3 2" xfId="6064" xr:uid="{00000000-0005-0000-0000-0000205A0000}"/>
    <cellStyle name="好_2018年分科目收入情况 2 4 3 2 2" xfId="13472" xr:uid="{00000000-0005-0000-0000-0000215A0000}"/>
    <cellStyle name="好_2018年分科目收入情况 2 4 3 2 3" xfId="9100" xr:uid="{00000000-0005-0000-0000-0000225A0000}"/>
    <cellStyle name="好_2018年分科目收入情况 2 4 3 3" xfId="6065" xr:uid="{00000000-0005-0000-0000-0000235A0000}"/>
    <cellStyle name="好_2018年分科目收入情况 2 4 3 3 2" xfId="13473" xr:uid="{00000000-0005-0000-0000-0000245A0000}"/>
    <cellStyle name="好_2018年分科目收入情况 2 4 4" xfId="6066" xr:uid="{00000000-0005-0000-0000-0000255A0000}"/>
    <cellStyle name="好_2018年分科目收入情况 2 4 4 2" xfId="6067" xr:uid="{00000000-0005-0000-0000-0000265A0000}"/>
    <cellStyle name="好_2018年分科目收入情况 2 4 4 2 2" xfId="13474" xr:uid="{00000000-0005-0000-0000-0000275A0000}"/>
    <cellStyle name="好_2018年分科目收入情况 2 4 4 2 3" xfId="9101" xr:uid="{00000000-0005-0000-0000-0000285A0000}"/>
    <cellStyle name="好_2018年分科目收入情况 2 4 4 3" xfId="6068" xr:uid="{00000000-0005-0000-0000-0000295A0000}"/>
    <cellStyle name="好_2018年分科目收入情况 2 4 4 3 2" xfId="13475" xr:uid="{00000000-0005-0000-0000-00002A5A0000}"/>
    <cellStyle name="好_2018年分科目收入情况 2 4 5" xfId="6069" xr:uid="{00000000-0005-0000-0000-00002B5A0000}"/>
    <cellStyle name="好_2018年分科目收入情况 2 4 5 2" xfId="13476" xr:uid="{00000000-0005-0000-0000-00002C5A0000}"/>
    <cellStyle name="好_2018年分科目收入情况 2 4 5 3" xfId="9102" xr:uid="{00000000-0005-0000-0000-00002D5A0000}"/>
    <cellStyle name="好_2018年分科目收入情况 2 5" xfId="6070" xr:uid="{00000000-0005-0000-0000-00002E5A0000}"/>
    <cellStyle name="好_2018年分科目收入情况 2 5 2" xfId="6071" xr:uid="{00000000-0005-0000-0000-00002F5A0000}"/>
    <cellStyle name="好_2018年分科目收入情况 2 5 2 2" xfId="6072" xr:uid="{00000000-0005-0000-0000-0000305A0000}"/>
    <cellStyle name="好_2018年分科目收入情况 2 5 2 2 2" xfId="13478" xr:uid="{00000000-0005-0000-0000-0000315A0000}"/>
    <cellStyle name="好_2018年分科目收入情况 2 5 2 2 3" xfId="9103" xr:uid="{00000000-0005-0000-0000-0000325A0000}"/>
    <cellStyle name="好_2018年分科目收入情况 2 5 2 3" xfId="6073" xr:uid="{00000000-0005-0000-0000-0000335A0000}"/>
    <cellStyle name="好_2018年分科目收入情况 2 5 2 3 2" xfId="13479" xr:uid="{00000000-0005-0000-0000-0000345A0000}"/>
    <cellStyle name="好_2018年分科目收入情况 2 5 3" xfId="6074" xr:uid="{00000000-0005-0000-0000-0000355A0000}"/>
    <cellStyle name="好_2018年分科目收入情况 2 5 3 2" xfId="6075" xr:uid="{00000000-0005-0000-0000-0000365A0000}"/>
    <cellStyle name="好_2018年分科目收入情况 2 5 3 2 2" xfId="13481" xr:uid="{00000000-0005-0000-0000-0000375A0000}"/>
    <cellStyle name="好_2018年分科目收入情况 2 5 3 2 3" xfId="9104" xr:uid="{00000000-0005-0000-0000-0000385A0000}"/>
    <cellStyle name="好_2018年分科目收入情况 2 5 3 3" xfId="6076" xr:uid="{00000000-0005-0000-0000-0000395A0000}"/>
    <cellStyle name="好_2018年分科目收入情况 2 5 3 3 2" xfId="13482" xr:uid="{00000000-0005-0000-0000-00003A5A0000}"/>
    <cellStyle name="好_2018年分科目收入情况 2 5 3 4" xfId="6077" xr:uid="{00000000-0005-0000-0000-00003B5A0000}"/>
    <cellStyle name="好_2018年分科目收入情况 2 5 3 4 2" xfId="13483" xr:uid="{00000000-0005-0000-0000-00003C5A0000}"/>
    <cellStyle name="好_2018年分科目收入情况 2 5 3 5" xfId="13480" xr:uid="{00000000-0005-0000-0000-00003D5A0000}"/>
    <cellStyle name="好_2018年分科目收入情况 2 5 4" xfId="6078" xr:uid="{00000000-0005-0000-0000-00003E5A0000}"/>
    <cellStyle name="好_2018年分科目收入情况 2 5 4 2" xfId="13484" xr:uid="{00000000-0005-0000-0000-00003F5A0000}"/>
    <cellStyle name="好_2018年分科目收入情况 2 5 4 3" xfId="9105" xr:uid="{00000000-0005-0000-0000-0000405A0000}"/>
    <cellStyle name="好_2018年分科目收入情况 2 5 5" xfId="6079" xr:uid="{00000000-0005-0000-0000-0000415A0000}"/>
    <cellStyle name="好_2018年分科目收入情况 2 5 5 2" xfId="13485" xr:uid="{00000000-0005-0000-0000-0000425A0000}"/>
    <cellStyle name="好_2018年分科目收入情况 2 5 6" xfId="13477" xr:uid="{00000000-0005-0000-0000-0000435A0000}"/>
    <cellStyle name="好_2018年分科目收入情况 2 6" xfId="6080" xr:uid="{00000000-0005-0000-0000-0000445A0000}"/>
    <cellStyle name="好_2018年分科目收入情况 2 6 2" xfId="6081" xr:uid="{00000000-0005-0000-0000-0000455A0000}"/>
    <cellStyle name="好_2018年分科目收入情况 2 6 2 2" xfId="13487" xr:uid="{00000000-0005-0000-0000-0000465A0000}"/>
    <cellStyle name="好_2018年分科目收入情况 2 6 2 3" xfId="9106" xr:uid="{00000000-0005-0000-0000-0000475A0000}"/>
    <cellStyle name="好_2018年分科目收入情况 2 6 3" xfId="6082" xr:uid="{00000000-0005-0000-0000-0000485A0000}"/>
    <cellStyle name="好_2018年分科目收入情况 2 6 3 2" xfId="13488" xr:uid="{00000000-0005-0000-0000-0000495A0000}"/>
    <cellStyle name="好_2018年分科目收入情况 2 6 4" xfId="6083" xr:uid="{00000000-0005-0000-0000-00004A5A0000}"/>
    <cellStyle name="好_2018年分科目收入情况 2 6 4 2" xfId="13489" xr:uid="{00000000-0005-0000-0000-00004B5A0000}"/>
    <cellStyle name="好_2018年分科目收入情况 2 6 5" xfId="13486" xr:uid="{00000000-0005-0000-0000-00004C5A0000}"/>
    <cellStyle name="好_2018年分科目收入情况 2 7" xfId="6084" xr:uid="{00000000-0005-0000-0000-00004D5A0000}"/>
    <cellStyle name="好_2018年分科目收入情况 2 7 2" xfId="13490" xr:uid="{00000000-0005-0000-0000-00004E5A0000}"/>
    <cellStyle name="好_2018年分科目收入情况 2 7 3" xfId="9107" xr:uid="{00000000-0005-0000-0000-00004F5A0000}"/>
    <cellStyle name="好_2018年分科目收入情况 2 8" xfId="9523" xr:uid="{00000000-0005-0000-0000-0000505A0000}"/>
    <cellStyle name="好_2018年分科目收入情况 3" xfId="210" xr:uid="{00000000-0005-0000-0000-0000515A0000}"/>
    <cellStyle name="好_2018年分科目收入情况 3 2" xfId="281" xr:uid="{00000000-0005-0000-0000-0000525A0000}"/>
    <cellStyle name="好_2018年分科目收入情况 3 2 2" xfId="6085" xr:uid="{00000000-0005-0000-0000-0000535A0000}"/>
    <cellStyle name="好_2018年分科目收入情况 3 2 2 2" xfId="6086" xr:uid="{00000000-0005-0000-0000-0000545A0000}"/>
    <cellStyle name="好_2018年分科目收入情况 3 2 2 2 2" xfId="6087" xr:uid="{00000000-0005-0000-0000-0000555A0000}"/>
    <cellStyle name="好_2018年分科目收入情况 3 2 2 2 2 2" xfId="13492" xr:uid="{00000000-0005-0000-0000-0000565A0000}"/>
    <cellStyle name="好_2018年分科目收入情况 3 2 2 2 2 3" xfId="9108" xr:uid="{00000000-0005-0000-0000-0000575A0000}"/>
    <cellStyle name="好_2018年分科目收入情况 3 2 2 2 3" xfId="6088" xr:uid="{00000000-0005-0000-0000-0000585A0000}"/>
    <cellStyle name="好_2018年分科目收入情况 3 2 2 2 3 2" xfId="13493" xr:uid="{00000000-0005-0000-0000-0000595A0000}"/>
    <cellStyle name="好_2018年分科目收入情况 3 2 2 3" xfId="6089" xr:uid="{00000000-0005-0000-0000-00005A5A0000}"/>
    <cellStyle name="好_2018年分科目收入情况 3 2 2 3 2" xfId="6090" xr:uid="{00000000-0005-0000-0000-00005B5A0000}"/>
    <cellStyle name="好_2018年分科目收入情况 3 2 2 3 2 2" xfId="13495" xr:uid="{00000000-0005-0000-0000-00005C5A0000}"/>
    <cellStyle name="好_2018年分科目收入情况 3 2 2 3 2 3" xfId="9109" xr:uid="{00000000-0005-0000-0000-00005D5A0000}"/>
    <cellStyle name="好_2018年分科目收入情况 3 2 2 3 3" xfId="6091" xr:uid="{00000000-0005-0000-0000-00005E5A0000}"/>
    <cellStyle name="好_2018年分科目收入情况 3 2 2 3 3 2" xfId="13496" xr:uid="{00000000-0005-0000-0000-00005F5A0000}"/>
    <cellStyle name="好_2018年分科目收入情况 3 2 2 3 4" xfId="6092" xr:uid="{00000000-0005-0000-0000-0000605A0000}"/>
    <cellStyle name="好_2018年分科目收入情况 3 2 2 3 4 2" xfId="13497" xr:uid="{00000000-0005-0000-0000-0000615A0000}"/>
    <cellStyle name="好_2018年分科目收入情况 3 2 2 3 5" xfId="13494" xr:uid="{00000000-0005-0000-0000-0000625A0000}"/>
    <cellStyle name="好_2018年分科目收入情况 3 2 2 4" xfId="6093" xr:uid="{00000000-0005-0000-0000-0000635A0000}"/>
    <cellStyle name="好_2018年分科目收入情况 3 2 2 4 2" xfId="13498" xr:uid="{00000000-0005-0000-0000-0000645A0000}"/>
    <cellStyle name="好_2018年分科目收入情况 3 2 2 4 3" xfId="9110" xr:uid="{00000000-0005-0000-0000-0000655A0000}"/>
    <cellStyle name="好_2018年分科目收入情况 3 2 2 5" xfId="6094" xr:uid="{00000000-0005-0000-0000-0000665A0000}"/>
    <cellStyle name="好_2018年分科目收入情况 3 2 2 5 2" xfId="13499" xr:uid="{00000000-0005-0000-0000-0000675A0000}"/>
    <cellStyle name="好_2018年分科目收入情况 3 2 2 6" xfId="13491" xr:uid="{00000000-0005-0000-0000-0000685A0000}"/>
    <cellStyle name="好_2018年分科目收入情况 3 2 3" xfId="6095" xr:uid="{00000000-0005-0000-0000-0000695A0000}"/>
    <cellStyle name="好_2018年分科目收入情况 3 2 3 2" xfId="6096" xr:uid="{00000000-0005-0000-0000-00006A5A0000}"/>
    <cellStyle name="好_2018年分科目收入情况 3 2 3 2 2" xfId="6097" xr:uid="{00000000-0005-0000-0000-00006B5A0000}"/>
    <cellStyle name="好_2018年分科目收入情况 3 2 3 2 2 2" xfId="13501" xr:uid="{00000000-0005-0000-0000-00006C5A0000}"/>
    <cellStyle name="好_2018年分科目收入情况 3 2 3 2 2 3" xfId="9111" xr:uid="{00000000-0005-0000-0000-00006D5A0000}"/>
    <cellStyle name="好_2018年分科目收入情况 3 2 3 2 3" xfId="6098" xr:uid="{00000000-0005-0000-0000-00006E5A0000}"/>
    <cellStyle name="好_2018年分科目收入情况 3 2 3 2 3 2" xfId="13502" xr:uid="{00000000-0005-0000-0000-00006F5A0000}"/>
    <cellStyle name="好_2018年分科目收入情况 3 2 3 3" xfId="6099" xr:uid="{00000000-0005-0000-0000-0000705A0000}"/>
    <cellStyle name="好_2018年分科目收入情况 3 2 3 3 2" xfId="13503" xr:uid="{00000000-0005-0000-0000-0000715A0000}"/>
    <cellStyle name="好_2018年分科目收入情况 3 2 3 3 3" xfId="9112" xr:uid="{00000000-0005-0000-0000-0000725A0000}"/>
    <cellStyle name="好_2018年分科目收入情况 3 2 3 4" xfId="6100" xr:uid="{00000000-0005-0000-0000-0000735A0000}"/>
    <cellStyle name="好_2018年分科目收入情况 3 2 3 4 2" xfId="13504" xr:uid="{00000000-0005-0000-0000-0000745A0000}"/>
    <cellStyle name="好_2018年分科目收入情况 3 2 3 5" xfId="13500" xr:uid="{00000000-0005-0000-0000-0000755A0000}"/>
    <cellStyle name="好_2018年分科目收入情况 3 2 4" xfId="6101" xr:uid="{00000000-0005-0000-0000-0000765A0000}"/>
    <cellStyle name="好_2018年分科目收入情况 3 2 4 2" xfId="6102" xr:uid="{00000000-0005-0000-0000-0000775A0000}"/>
    <cellStyle name="好_2018年分科目收入情况 3 2 4 2 2" xfId="13505" xr:uid="{00000000-0005-0000-0000-0000785A0000}"/>
    <cellStyle name="好_2018年分科目收入情况 3 2 4 2 3" xfId="9113" xr:uid="{00000000-0005-0000-0000-0000795A0000}"/>
    <cellStyle name="好_2018年分科目收入情况 3 2 4 3" xfId="6103" xr:uid="{00000000-0005-0000-0000-00007A5A0000}"/>
    <cellStyle name="好_2018年分科目收入情况 3 2 4 3 2" xfId="13506" xr:uid="{00000000-0005-0000-0000-00007B5A0000}"/>
    <cellStyle name="好_2018年分科目收入情况 3 2 5" xfId="6104" xr:uid="{00000000-0005-0000-0000-00007C5A0000}"/>
    <cellStyle name="好_2018年分科目收入情况 3 2 5 2" xfId="6105" xr:uid="{00000000-0005-0000-0000-00007D5A0000}"/>
    <cellStyle name="好_2018年分科目收入情况 3 2 5 2 2" xfId="13508" xr:uid="{00000000-0005-0000-0000-00007E5A0000}"/>
    <cellStyle name="好_2018年分科目收入情况 3 2 5 2 3" xfId="9114" xr:uid="{00000000-0005-0000-0000-00007F5A0000}"/>
    <cellStyle name="好_2018年分科目收入情况 3 2 5 3" xfId="6106" xr:uid="{00000000-0005-0000-0000-0000805A0000}"/>
    <cellStyle name="好_2018年分科目收入情况 3 2 5 3 2" xfId="13509" xr:uid="{00000000-0005-0000-0000-0000815A0000}"/>
    <cellStyle name="好_2018年分科目收入情况 3 2 5 4" xfId="6107" xr:uid="{00000000-0005-0000-0000-0000825A0000}"/>
    <cellStyle name="好_2018年分科目收入情况 3 2 5 4 2" xfId="13510" xr:uid="{00000000-0005-0000-0000-0000835A0000}"/>
    <cellStyle name="好_2018年分科目收入情况 3 2 5 5" xfId="13507" xr:uid="{00000000-0005-0000-0000-0000845A0000}"/>
    <cellStyle name="好_2018年分科目收入情况 3 2 6" xfId="6108" xr:uid="{00000000-0005-0000-0000-0000855A0000}"/>
    <cellStyle name="好_2018年分科目收入情况 3 2 6 2" xfId="13511" xr:uid="{00000000-0005-0000-0000-0000865A0000}"/>
    <cellStyle name="好_2018年分科目收入情况 3 2 6 3" xfId="9115" xr:uid="{00000000-0005-0000-0000-0000875A0000}"/>
    <cellStyle name="好_2018年分科目收入情况 3 2 7" xfId="9568" xr:uid="{00000000-0005-0000-0000-0000885A0000}"/>
    <cellStyle name="好_2018年分科目收入情况 3 3" xfId="6109" xr:uid="{00000000-0005-0000-0000-0000895A0000}"/>
    <cellStyle name="好_2018年分科目收入情况 3 3 2" xfId="6110" xr:uid="{00000000-0005-0000-0000-00008A5A0000}"/>
    <cellStyle name="好_2018年分科目收入情况 3 3 2 2" xfId="6111" xr:uid="{00000000-0005-0000-0000-00008B5A0000}"/>
    <cellStyle name="好_2018年分科目收入情况 3 3 2 2 2" xfId="6112" xr:uid="{00000000-0005-0000-0000-00008C5A0000}"/>
    <cellStyle name="好_2018年分科目收入情况 3 3 2 2 2 2" xfId="13512" xr:uid="{00000000-0005-0000-0000-00008D5A0000}"/>
    <cellStyle name="好_2018年分科目收入情况 3 3 2 2 2 3" xfId="9116" xr:uid="{00000000-0005-0000-0000-00008E5A0000}"/>
    <cellStyle name="好_2018年分科目收入情况 3 3 2 2 3" xfId="6113" xr:uid="{00000000-0005-0000-0000-00008F5A0000}"/>
    <cellStyle name="好_2018年分科目收入情况 3 3 2 2 3 2" xfId="13513" xr:uid="{00000000-0005-0000-0000-0000905A0000}"/>
    <cellStyle name="好_2018年分科目收入情况 3 3 2 3" xfId="6114" xr:uid="{00000000-0005-0000-0000-0000915A0000}"/>
    <cellStyle name="好_2018年分科目收入情况 3 3 2 3 2" xfId="13514" xr:uid="{00000000-0005-0000-0000-0000925A0000}"/>
    <cellStyle name="好_2018年分科目收入情况 3 3 2 3 3" xfId="9117" xr:uid="{00000000-0005-0000-0000-0000935A0000}"/>
    <cellStyle name="好_2018年分科目收入情况 3 3 2 4" xfId="6115" xr:uid="{00000000-0005-0000-0000-0000945A0000}"/>
    <cellStyle name="好_2018年分科目收入情况 3 3 2 4 2" xfId="13515" xr:uid="{00000000-0005-0000-0000-0000955A0000}"/>
    <cellStyle name="好_2018年分科目收入情况 3 3 3" xfId="6116" xr:uid="{00000000-0005-0000-0000-0000965A0000}"/>
    <cellStyle name="好_2018年分科目收入情况 3 3 3 2" xfId="6117" xr:uid="{00000000-0005-0000-0000-0000975A0000}"/>
    <cellStyle name="好_2018年分科目收入情况 3 3 3 2 2" xfId="13516" xr:uid="{00000000-0005-0000-0000-0000985A0000}"/>
    <cellStyle name="好_2018年分科目收入情况 3 3 3 2 3" xfId="9118" xr:uid="{00000000-0005-0000-0000-0000995A0000}"/>
    <cellStyle name="好_2018年分科目收入情况 3 3 3 3" xfId="6118" xr:uid="{00000000-0005-0000-0000-00009A5A0000}"/>
    <cellStyle name="好_2018年分科目收入情况 3 3 3 3 2" xfId="13517" xr:uid="{00000000-0005-0000-0000-00009B5A0000}"/>
    <cellStyle name="好_2018年分科目收入情况 3 3 4" xfId="6119" xr:uid="{00000000-0005-0000-0000-00009C5A0000}"/>
    <cellStyle name="好_2018年分科目收入情况 3 3 4 2" xfId="6120" xr:uid="{00000000-0005-0000-0000-00009D5A0000}"/>
    <cellStyle name="好_2018年分科目收入情况 3 3 4 2 2" xfId="13518" xr:uid="{00000000-0005-0000-0000-00009E5A0000}"/>
    <cellStyle name="好_2018年分科目收入情况 3 3 4 2 3" xfId="9119" xr:uid="{00000000-0005-0000-0000-00009F5A0000}"/>
    <cellStyle name="好_2018年分科目收入情况 3 3 4 3" xfId="6121" xr:uid="{00000000-0005-0000-0000-0000A05A0000}"/>
    <cellStyle name="好_2018年分科目收入情况 3 3 4 3 2" xfId="13519" xr:uid="{00000000-0005-0000-0000-0000A15A0000}"/>
    <cellStyle name="好_2018年分科目收入情况 3 3 5" xfId="6122" xr:uid="{00000000-0005-0000-0000-0000A25A0000}"/>
    <cellStyle name="好_2018年分科目收入情况 3 3 5 2" xfId="13520" xr:uid="{00000000-0005-0000-0000-0000A35A0000}"/>
    <cellStyle name="好_2018年分科目收入情况 3 3 5 3" xfId="9120" xr:uid="{00000000-0005-0000-0000-0000A45A0000}"/>
    <cellStyle name="好_2018年分科目收入情况 3 4" xfId="6123" xr:uid="{00000000-0005-0000-0000-0000A55A0000}"/>
    <cellStyle name="好_2018年分科目收入情况 3 4 2" xfId="6124" xr:uid="{00000000-0005-0000-0000-0000A65A0000}"/>
    <cellStyle name="好_2018年分科目收入情况 3 4 2 2" xfId="6125" xr:uid="{00000000-0005-0000-0000-0000A75A0000}"/>
    <cellStyle name="好_2018年分科目收入情况 3 4 2 2 2" xfId="13522" xr:uid="{00000000-0005-0000-0000-0000A85A0000}"/>
    <cellStyle name="好_2018年分科目收入情况 3 4 2 2 3" xfId="9121" xr:uid="{00000000-0005-0000-0000-0000A95A0000}"/>
    <cellStyle name="好_2018年分科目收入情况 3 4 2 3" xfId="6126" xr:uid="{00000000-0005-0000-0000-0000AA5A0000}"/>
    <cellStyle name="好_2018年分科目收入情况 3 4 2 3 2" xfId="13523" xr:uid="{00000000-0005-0000-0000-0000AB5A0000}"/>
    <cellStyle name="好_2018年分科目收入情况 3 4 3" xfId="6127" xr:uid="{00000000-0005-0000-0000-0000AC5A0000}"/>
    <cellStyle name="好_2018年分科目收入情况 3 4 3 2" xfId="6128" xr:uid="{00000000-0005-0000-0000-0000AD5A0000}"/>
    <cellStyle name="好_2018年分科目收入情况 3 4 3 2 2" xfId="13525" xr:uid="{00000000-0005-0000-0000-0000AE5A0000}"/>
    <cellStyle name="好_2018年分科目收入情况 3 4 3 2 3" xfId="9122" xr:uid="{00000000-0005-0000-0000-0000AF5A0000}"/>
    <cellStyle name="好_2018年分科目收入情况 3 4 3 3" xfId="6129" xr:uid="{00000000-0005-0000-0000-0000B05A0000}"/>
    <cellStyle name="好_2018年分科目收入情况 3 4 3 3 2" xfId="13526" xr:uid="{00000000-0005-0000-0000-0000B15A0000}"/>
    <cellStyle name="好_2018年分科目收入情况 3 4 3 4" xfId="6130" xr:uid="{00000000-0005-0000-0000-0000B25A0000}"/>
    <cellStyle name="好_2018年分科目收入情况 3 4 3 4 2" xfId="13527" xr:uid="{00000000-0005-0000-0000-0000B35A0000}"/>
    <cellStyle name="好_2018年分科目收入情况 3 4 3 5" xfId="13524" xr:uid="{00000000-0005-0000-0000-0000B45A0000}"/>
    <cellStyle name="好_2018年分科目收入情况 3 4 4" xfId="6131" xr:uid="{00000000-0005-0000-0000-0000B55A0000}"/>
    <cellStyle name="好_2018年分科目收入情况 3 4 4 2" xfId="13528" xr:uid="{00000000-0005-0000-0000-0000B65A0000}"/>
    <cellStyle name="好_2018年分科目收入情况 3 4 4 3" xfId="9123" xr:uid="{00000000-0005-0000-0000-0000B75A0000}"/>
    <cellStyle name="好_2018年分科目收入情况 3 4 5" xfId="6132" xr:uid="{00000000-0005-0000-0000-0000B85A0000}"/>
    <cellStyle name="好_2018年分科目收入情况 3 4 5 2" xfId="13529" xr:uid="{00000000-0005-0000-0000-0000B95A0000}"/>
    <cellStyle name="好_2018年分科目收入情况 3 4 6" xfId="13521" xr:uid="{00000000-0005-0000-0000-0000BA5A0000}"/>
    <cellStyle name="好_2018年分科目收入情况 3 5" xfId="6133" xr:uid="{00000000-0005-0000-0000-0000BB5A0000}"/>
    <cellStyle name="好_2018年分科目收入情况 3 5 2" xfId="6134" xr:uid="{00000000-0005-0000-0000-0000BC5A0000}"/>
    <cellStyle name="好_2018年分科目收入情况 3 5 2 2" xfId="13531" xr:uid="{00000000-0005-0000-0000-0000BD5A0000}"/>
    <cellStyle name="好_2018年分科目收入情况 3 5 2 3" xfId="9124" xr:uid="{00000000-0005-0000-0000-0000BE5A0000}"/>
    <cellStyle name="好_2018年分科目收入情况 3 5 3" xfId="6135" xr:uid="{00000000-0005-0000-0000-0000BF5A0000}"/>
    <cellStyle name="好_2018年分科目收入情况 3 5 3 2" xfId="13532" xr:uid="{00000000-0005-0000-0000-0000C05A0000}"/>
    <cellStyle name="好_2018年分科目收入情况 3 5 4" xfId="6136" xr:uid="{00000000-0005-0000-0000-0000C15A0000}"/>
    <cellStyle name="好_2018年分科目收入情况 3 5 4 2" xfId="13533" xr:uid="{00000000-0005-0000-0000-0000C25A0000}"/>
    <cellStyle name="好_2018年分科目收入情况 3 5 5" xfId="13530" xr:uid="{00000000-0005-0000-0000-0000C35A0000}"/>
    <cellStyle name="好_2018年分科目收入情况 3 6" xfId="6137" xr:uid="{00000000-0005-0000-0000-0000C45A0000}"/>
    <cellStyle name="好_2018年分科目收入情况 3 6 2" xfId="13534" xr:uid="{00000000-0005-0000-0000-0000C55A0000}"/>
    <cellStyle name="好_2018年分科目收入情况 3 6 3" xfId="9125" xr:uid="{00000000-0005-0000-0000-0000C65A0000}"/>
    <cellStyle name="好_2018年分科目收入情况 3 7" xfId="9525" xr:uid="{00000000-0005-0000-0000-0000C75A0000}"/>
    <cellStyle name="好_2018年分科目收入情况 4" xfId="284" xr:uid="{00000000-0005-0000-0000-0000C85A0000}"/>
    <cellStyle name="好_2018年分科目收入情况 4 2" xfId="6138" xr:uid="{00000000-0005-0000-0000-0000C95A0000}"/>
    <cellStyle name="好_2018年分科目收入情况 4 2 2" xfId="6139" xr:uid="{00000000-0005-0000-0000-0000CA5A0000}"/>
    <cellStyle name="好_2018年分科目收入情况 4 2 2 2" xfId="6140" xr:uid="{00000000-0005-0000-0000-0000CB5A0000}"/>
    <cellStyle name="好_2018年分科目收入情况 4 2 2 2 2" xfId="13536" xr:uid="{00000000-0005-0000-0000-0000CC5A0000}"/>
    <cellStyle name="好_2018年分科目收入情况 4 2 2 2 3" xfId="9126" xr:uid="{00000000-0005-0000-0000-0000CD5A0000}"/>
    <cellStyle name="好_2018年分科目收入情况 4 2 2 3" xfId="6141" xr:uid="{00000000-0005-0000-0000-0000CE5A0000}"/>
    <cellStyle name="好_2018年分科目收入情况 4 2 2 3 2" xfId="13537" xr:uid="{00000000-0005-0000-0000-0000CF5A0000}"/>
    <cellStyle name="好_2018年分科目收入情况 4 2 3" xfId="6142" xr:uid="{00000000-0005-0000-0000-0000D05A0000}"/>
    <cellStyle name="好_2018年分科目收入情况 4 2 3 2" xfId="6143" xr:uid="{00000000-0005-0000-0000-0000D15A0000}"/>
    <cellStyle name="好_2018年分科目收入情况 4 2 3 2 2" xfId="13539" xr:uid="{00000000-0005-0000-0000-0000D25A0000}"/>
    <cellStyle name="好_2018年分科目收入情况 4 2 3 2 3" xfId="9127" xr:uid="{00000000-0005-0000-0000-0000D35A0000}"/>
    <cellStyle name="好_2018年分科目收入情况 4 2 3 3" xfId="6144" xr:uid="{00000000-0005-0000-0000-0000D45A0000}"/>
    <cellStyle name="好_2018年分科目收入情况 4 2 3 3 2" xfId="13540" xr:uid="{00000000-0005-0000-0000-0000D55A0000}"/>
    <cellStyle name="好_2018年分科目收入情况 4 2 3 4" xfId="6145" xr:uid="{00000000-0005-0000-0000-0000D65A0000}"/>
    <cellStyle name="好_2018年分科目收入情况 4 2 3 4 2" xfId="13541" xr:uid="{00000000-0005-0000-0000-0000D75A0000}"/>
    <cellStyle name="好_2018年分科目收入情况 4 2 3 5" xfId="13538" xr:uid="{00000000-0005-0000-0000-0000D85A0000}"/>
    <cellStyle name="好_2018年分科目收入情况 4 2 4" xfId="6146" xr:uid="{00000000-0005-0000-0000-0000D95A0000}"/>
    <cellStyle name="好_2018年分科目收入情况 4 2 4 2" xfId="13542" xr:uid="{00000000-0005-0000-0000-0000DA5A0000}"/>
    <cellStyle name="好_2018年分科目收入情况 4 2 4 3" xfId="9128" xr:uid="{00000000-0005-0000-0000-0000DB5A0000}"/>
    <cellStyle name="好_2018年分科目收入情况 4 2 5" xfId="6147" xr:uid="{00000000-0005-0000-0000-0000DC5A0000}"/>
    <cellStyle name="好_2018年分科目收入情况 4 2 5 2" xfId="13543" xr:uid="{00000000-0005-0000-0000-0000DD5A0000}"/>
    <cellStyle name="好_2018年分科目收入情况 4 2 6" xfId="13535" xr:uid="{00000000-0005-0000-0000-0000DE5A0000}"/>
    <cellStyle name="好_2018年分科目收入情况 4 3" xfId="6148" xr:uid="{00000000-0005-0000-0000-0000DF5A0000}"/>
    <cellStyle name="好_2018年分科目收入情况 4 3 2" xfId="6149" xr:uid="{00000000-0005-0000-0000-0000E05A0000}"/>
    <cellStyle name="好_2018年分科目收入情况 4 3 2 2" xfId="6150" xr:uid="{00000000-0005-0000-0000-0000E15A0000}"/>
    <cellStyle name="好_2018年分科目收入情况 4 3 2 2 2" xfId="13545" xr:uid="{00000000-0005-0000-0000-0000E25A0000}"/>
    <cellStyle name="好_2018年分科目收入情况 4 3 2 2 3" xfId="9129" xr:uid="{00000000-0005-0000-0000-0000E35A0000}"/>
    <cellStyle name="好_2018年分科目收入情况 4 3 2 3" xfId="6151" xr:uid="{00000000-0005-0000-0000-0000E45A0000}"/>
    <cellStyle name="好_2018年分科目收入情况 4 3 2 3 2" xfId="13546" xr:uid="{00000000-0005-0000-0000-0000E55A0000}"/>
    <cellStyle name="好_2018年分科目收入情况 4 3 3" xfId="6152" xr:uid="{00000000-0005-0000-0000-0000E65A0000}"/>
    <cellStyle name="好_2018年分科目收入情况 4 3 3 2" xfId="13547" xr:uid="{00000000-0005-0000-0000-0000E75A0000}"/>
    <cellStyle name="好_2018年分科目收入情况 4 3 3 3" xfId="9130" xr:uid="{00000000-0005-0000-0000-0000E85A0000}"/>
    <cellStyle name="好_2018年分科目收入情况 4 3 4" xfId="6153" xr:uid="{00000000-0005-0000-0000-0000E95A0000}"/>
    <cellStyle name="好_2018年分科目收入情况 4 3 4 2" xfId="13548" xr:uid="{00000000-0005-0000-0000-0000EA5A0000}"/>
    <cellStyle name="好_2018年分科目收入情况 4 3 5" xfId="13544" xr:uid="{00000000-0005-0000-0000-0000EB5A0000}"/>
    <cellStyle name="好_2018年分科目收入情况 4 4" xfId="6154" xr:uid="{00000000-0005-0000-0000-0000EC5A0000}"/>
    <cellStyle name="好_2018年分科目收入情况 4 4 2" xfId="6155" xr:uid="{00000000-0005-0000-0000-0000ED5A0000}"/>
    <cellStyle name="好_2018年分科目收入情况 4 4 2 2" xfId="13549" xr:uid="{00000000-0005-0000-0000-0000EE5A0000}"/>
    <cellStyle name="好_2018年分科目收入情况 4 4 2 3" xfId="9131" xr:uid="{00000000-0005-0000-0000-0000EF5A0000}"/>
    <cellStyle name="好_2018年分科目收入情况 4 4 3" xfId="6156" xr:uid="{00000000-0005-0000-0000-0000F05A0000}"/>
    <cellStyle name="好_2018年分科目收入情况 4 4 3 2" xfId="13550" xr:uid="{00000000-0005-0000-0000-0000F15A0000}"/>
    <cellStyle name="好_2018年分科目收入情况 4 5" xfId="6157" xr:uid="{00000000-0005-0000-0000-0000F25A0000}"/>
    <cellStyle name="好_2018年分科目收入情况 4 5 2" xfId="6158" xr:uid="{00000000-0005-0000-0000-0000F35A0000}"/>
    <cellStyle name="好_2018年分科目收入情况 4 5 2 2" xfId="13552" xr:uid="{00000000-0005-0000-0000-0000F45A0000}"/>
    <cellStyle name="好_2018年分科目收入情况 4 5 2 3" xfId="9132" xr:uid="{00000000-0005-0000-0000-0000F55A0000}"/>
    <cellStyle name="好_2018年分科目收入情况 4 5 3" xfId="6159" xr:uid="{00000000-0005-0000-0000-0000F65A0000}"/>
    <cellStyle name="好_2018年分科目收入情况 4 5 3 2" xfId="13553" xr:uid="{00000000-0005-0000-0000-0000F75A0000}"/>
    <cellStyle name="好_2018年分科目收入情况 4 5 4" xfId="6160" xr:uid="{00000000-0005-0000-0000-0000F85A0000}"/>
    <cellStyle name="好_2018年分科目收入情况 4 5 4 2" xfId="13554" xr:uid="{00000000-0005-0000-0000-0000F95A0000}"/>
    <cellStyle name="好_2018年分科目收入情况 4 5 5" xfId="13551" xr:uid="{00000000-0005-0000-0000-0000FA5A0000}"/>
    <cellStyle name="好_2018年分科目收入情况 4 6" xfId="6161" xr:uid="{00000000-0005-0000-0000-0000FB5A0000}"/>
    <cellStyle name="好_2018年分科目收入情况 4 6 2" xfId="13555" xr:uid="{00000000-0005-0000-0000-0000FC5A0000}"/>
    <cellStyle name="好_2018年分科目收入情况 4 6 3" xfId="9133" xr:uid="{00000000-0005-0000-0000-0000FD5A0000}"/>
    <cellStyle name="好_2018年分科目收入情况 4 7" xfId="9571" xr:uid="{00000000-0005-0000-0000-0000FE5A0000}"/>
    <cellStyle name="好_2018年分科目收入情况 4 8" xfId="27507" xr:uid="{00000000-0005-0000-0000-0000FF5A0000}"/>
    <cellStyle name="好_2018年分科目收入情况 5" xfId="6162" xr:uid="{00000000-0005-0000-0000-0000005B0000}"/>
    <cellStyle name="好_2018年分科目收入情况 5 2" xfId="6163" xr:uid="{00000000-0005-0000-0000-0000015B0000}"/>
    <cellStyle name="好_2018年分科目收入情况 5 2 2" xfId="6164" xr:uid="{00000000-0005-0000-0000-0000025B0000}"/>
    <cellStyle name="好_2018年分科目收入情况 5 2 2 2" xfId="6165" xr:uid="{00000000-0005-0000-0000-0000035B0000}"/>
    <cellStyle name="好_2018年分科目收入情况 5 2 2 2 2" xfId="13556" xr:uid="{00000000-0005-0000-0000-0000045B0000}"/>
    <cellStyle name="好_2018年分科目收入情况 5 2 2 2 3" xfId="9134" xr:uid="{00000000-0005-0000-0000-0000055B0000}"/>
    <cellStyle name="好_2018年分科目收入情况 5 2 2 3" xfId="6166" xr:uid="{00000000-0005-0000-0000-0000065B0000}"/>
    <cellStyle name="好_2018年分科目收入情况 5 2 2 3 2" xfId="13557" xr:uid="{00000000-0005-0000-0000-0000075B0000}"/>
    <cellStyle name="好_2018年分科目收入情况 5 2 3" xfId="6167" xr:uid="{00000000-0005-0000-0000-0000085B0000}"/>
    <cellStyle name="好_2018年分科目收入情况 5 2 3 2" xfId="13558" xr:uid="{00000000-0005-0000-0000-0000095B0000}"/>
    <cellStyle name="好_2018年分科目收入情况 5 2 3 3" xfId="9135" xr:uid="{00000000-0005-0000-0000-00000A5B0000}"/>
    <cellStyle name="好_2018年分科目收入情况 5 2 4" xfId="6168" xr:uid="{00000000-0005-0000-0000-00000B5B0000}"/>
    <cellStyle name="好_2018年分科目收入情况 5 2 4 2" xfId="13559" xr:uid="{00000000-0005-0000-0000-00000C5B0000}"/>
    <cellStyle name="好_2018年分科目收入情况 5 3" xfId="6169" xr:uid="{00000000-0005-0000-0000-00000D5B0000}"/>
    <cellStyle name="好_2018年分科目收入情况 5 3 2" xfId="6170" xr:uid="{00000000-0005-0000-0000-00000E5B0000}"/>
    <cellStyle name="好_2018年分科目收入情况 5 3 2 2" xfId="13560" xr:uid="{00000000-0005-0000-0000-00000F5B0000}"/>
    <cellStyle name="好_2018年分科目收入情况 5 3 2 3" xfId="9136" xr:uid="{00000000-0005-0000-0000-0000105B0000}"/>
    <cellStyle name="好_2018年分科目收入情况 5 3 3" xfId="6171" xr:uid="{00000000-0005-0000-0000-0000115B0000}"/>
    <cellStyle name="好_2018年分科目收入情况 5 3 3 2" xfId="13561" xr:uid="{00000000-0005-0000-0000-0000125B0000}"/>
    <cellStyle name="好_2018年分科目收入情况 5 4" xfId="6172" xr:uid="{00000000-0005-0000-0000-0000135B0000}"/>
    <cellStyle name="好_2018年分科目收入情况 5 4 2" xfId="6173" xr:uid="{00000000-0005-0000-0000-0000145B0000}"/>
    <cellStyle name="好_2018年分科目收入情况 5 4 2 2" xfId="13562" xr:uid="{00000000-0005-0000-0000-0000155B0000}"/>
    <cellStyle name="好_2018年分科目收入情况 5 4 2 3" xfId="9137" xr:uid="{00000000-0005-0000-0000-0000165B0000}"/>
    <cellStyle name="好_2018年分科目收入情况 5 4 3" xfId="6174" xr:uid="{00000000-0005-0000-0000-0000175B0000}"/>
    <cellStyle name="好_2018年分科目收入情况 5 4 3 2" xfId="13563" xr:uid="{00000000-0005-0000-0000-0000185B0000}"/>
    <cellStyle name="好_2018年分科目收入情况 5 5" xfId="6175" xr:uid="{00000000-0005-0000-0000-0000195B0000}"/>
    <cellStyle name="好_2018年分科目收入情况 5 5 2" xfId="13564" xr:uid="{00000000-0005-0000-0000-00001A5B0000}"/>
    <cellStyle name="好_2018年分科目收入情况 5 5 3" xfId="9138" xr:uid="{00000000-0005-0000-0000-00001B5B0000}"/>
    <cellStyle name="好_2018年分科目收入情况 6" xfId="6176" xr:uid="{00000000-0005-0000-0000-00001C5B0000}"/>
    <cellStyle name="好_2018年分科目收入情况 6 2" xfId="6177" xr:uid="{00000000-0005-0000-0000-00001D5B0000}"/>
    <cellStyle name="好_2018年分科目收入情况 6 2 2" xfId="6178" xr:uid="{00000000-0005-0000-0000-00001E5B0000}"/>
    <cellStyle name="好_2018年分科目收入情况 6 2 2 2" xfId="13566" xr:uid="{00000000-0005-0000-0000-00001F5B0000}"/>
    <cellStyle name="好_2018年分科目收入情况 6 2 2 3" xfId="9139" xr:uid="{00000000-0005-0000-0000-0000205B0000}"/>
    <cellStyle name="好_2018年分科目收入情况 6 2 3" xfId="6179" xr:uid="{00000000-0005-0000-0000-0000215B0000}"/>
    <cellStyle name="好_2018年分科目收入情况 6 2 3 2" xfId="13567" xr:uid="{00000000-0005-0000-0000-0000225B0000}"/>
    <cellStyle name="好_2018年分科目收入情况 6 3" xfId="6180" xr:uid="{00000000-0005-0000-0000-0000235B0000}"/>
    <cellStyle name="好_2018年分科目收入情况 6 3 2" xfId="6181" xr:uid="{00000000-0005-0000-0000-0000245B0000}"/>
    <cellStyle name="好_2018年分科目收入情况 6 3 2 2" xfId="13569" xr:uid="{00000000-0005-0000-0000-0000255B0000}"/>
    <cellStyle name="好_2018年分科目收入情况 6 3 2 3" xfId="9140" xr:uid="{00000000-0005-0000-0000-0000265B0000}"/>
    <cellStyle name="好_2018年分科目收入情况 6 3 3" xfId="6182" xr:uid="{00000000-0005-0000-0000-0000275B0000}"/>
    <cellStyle name="好_2018年分科目收入情况 6 3 3 2" xfId="13570" xr:uid="{00000000-0005-0000-0000-0000285B0000}"/>
    <cellStyle name="好_2018年分科目收入情况 6 3 4" xfId="6183" xr:uid="{00000000-0005-0000-0000-0000295B0000}"/>
    <cellStyle name="好_2018年分科目收入情况 6 3 4 2" xfId="13571" xr:uid="{00000000-0005-0000-0000-00002A5B0000}"/>
    <cellStyle name="好_2018年分科目收入情况 6 3 5" xfId="13568" xr:uid="{00000000-0005-0000-0000-00002B5B0000}"/>
    <cellStyle name="好_2018年分科目收入情况 6 4" xfId="6184" xr:uid="{00000000-0005-0000-0000-00002C5B0000}"/>
    <cellStyle name="好_2018年分科目收入情况 6 4 2" xfId="13572" xr:uid="{00000000-0005-0000-0000-00002D5B0000}"/>
    <cellStyle name="好_2018年分科目收入情况 6 4 3" xfId="9141" xr:uid="{00000000-0005-0000-0000-00002E5B0000}"/>
    <cellStyle name="好_2018年分科目收入情况 6 5" xfId="6185" xr:uid="{00000000-0005-0000-0000-00002F5B0000}"/>
    <cellStyle name="好_2018年分科目收入情况 6 5 2" xfId="13573" xr:uid="{00000000-0005-0000-0000-0000305B0000}"/>
    <cellStyle name="好_2018年分科目收入情况 6 6" xfId="13565" xr:uid="{00000000-0005-0000-0000-0000315B0000}"/>
    <cellStyle name="好_2018年分科目收入情况 7" xfId="6186" xr:uid="{00000000-0005-0000-0000-0000325B0000}"/>
    <cellStyle name="好_2018年分科目收入情况 7 2" xfId="6187" xr:uid="{00000000-0005-0000-0000-0000335B0000}"/>
    <cellStyle name="好_2018年分科目收入情况 7 2 2" xfId="13575" xr:uid="{00000000-0005-0000-0000-0000345B0000}"/>
    <cellStyle name="好_2018年分科目收入情况 7 2 3" xfId="9142" xr:uid="{00000000-0005-0000-0000-0000355B0000}"/>
    <cellStyle name="好_2018年分科目收入情况 7 3" xfId="6188" xr:uid="{00000000-0005-0000-0000-0000365B0000}"/>
    <cellStyle name="好_2018年分科目收入情况 7 3 2" xfId="13576" xr:uid="{00000000-0005-0000-0000-0000375B0000}"/>
    <cellStyle name="好_2018年分科目收入情况 7 4" xfId="6189" xr:uid="{00000000-0005-0000-0000-0000385B0000}"/>
    <cellStyle name="好_2018年分科目收入情况 7 4 2" xfId="13577" xr:uid="{00000000-0005-0000-0000-0000395B0000}"/>
    <cellStyle name="好_2018年分科目收入情况 7 5" xfId="13574" xr:uid="{00000000-0005-0000-0000-00003A5B0000}"/>
    <cellStyle name="好_2018年分科目收入情况 8" xfId="6190" xr:uid="{00000000-0005-0000-0000-00003B5B0000}"/>
    <cellStyle name="好_2018年分科目收入情况 8 2" xfId="13578" xr:uid="{00000000-0005-0000-0000-00003C5B0000}"/>
    <cellStyle name="好_2018年分科目收入情况 8 3" xfId="9143" xr:uid="{00000000-0005-0000-0000-00003D5B0000}"/>
    <cellStyle name="好_2018年分科目收入情况 9" xfId="9522" xr:uid="{00000000-0005-0000-0000-00003E5B0000}"/>
    <cellStyle name="好_2019年地方预算报表表间公式0304" xfId="28355" xr:uid="{00000000-0005-0000-0000-00003F5B0000}"/>
    <cellStyle name="好_2019年高新区地方预算报表" xfId="28356" xr:uid="{00000000-0005-0000-0000-0000405B0000}"/>
    <cellStyle name="好_2019年经开区地方预算报表" xfId="28357" xr:uid="{00000000-0005-0000-0000-0000415B0000}"/>
    <cellStyle name="好_2019年莱城区地方预算报表" xfId="28358" xr:uid="{00000000-0005-0000-0000-0000425B0000}"/>
    <cellStyle name="好_2019年农高区地方预算报表" xfId="28359" xr:uid="{00000000-0005-0000-0000-0000435B0000}"/>
    <cellStyle name="好_2020年地方财政预算表（牡丹区0422）" xfId="28523" xr:uid="{00000000-0005-0000-0000-0000445B0000}"/>
    <cellStyle name="好_2020年地方财政预算表（牡丹区2020418）" xfId="28524" xr:uid="{00000000-0005-0000-0000-0000455B0000}"/>
    <cellStyle name="好_22湖南" xfId="25648" xr:uid="{00000000-0005-0000-0000-0000465B0000}"/>
    <cellStyle name="好_22湖南 2" xfId="25649" xr:uid="{00000000-0005-0000-0000-0000475B0000}"/>
    <cellStyle name="好_22湖南 2 2" xfId="25650" xr:uid="{00000000-0005-0000-0000-0000485B0000}"/>
    <cellStyle name="好_22湖南 2 3" xfId="25651" xr:uid="{00000000-0005-0000-0000-0000495B0000}"/>
    <cellStyle name="好_22湖南 3" xfId="25652" xr:uid="{00000000-0005-0000-0000-00004A5B0000}"/>
    <cellStyle name="好_22湖南 4" xfId="25653" xr:uid="{00000000-0005-0000-0000-00004B5B0000}"/>
    <cellStyle name="好_22湖南 5" xfId="25654" xr:uid="{00000000-0005-0000-0000-00004C5B0000}"/>
    <cellStyle name="好_22湖南_2014年省本级支出预算执行情况表（同口径，12月31日定稿）" xfId="25655" xr:uid="{00000000-0005-0000-0000-00004D5B0000}"/>
    <cellStyle name="好_22湖南_2014年省本级支出预算执行情况表（同口径，12月31日定稿） 2" xfId="25656" xr:uid="{00000000-0005-0000-0000-00004E5B0000}"/>
    <cellStyle name="好_22湖南_2014年省本级支出预算执行情况表（同口径，12月31日定稿） 2 2" xfId="25657" xr:uid="{00000000-0005-0000-0000-00004F5B0000}"/>
    <cellStyle name="好_22湖南_2014年省本级支出预算执行情况表（同口径，12月31日定稿） 2 3" xfId="25658" xr:uid="{00000000-0005-0000-0000-0000505B0000}"/>
    <cellStyle name="好_22湖南_2014年省本级支出预算执行情况表（同口径，12月31日定稿） 3" xfId="25659" xr:uid="{00000000-0005-0000-0000-0000515B0000}"/>
    <cellStyle name="好_22湖南_2014年省本级支出预算执行情况表（同口径，12月31日定稿） 4" xfId="25660" xr:uid="{00000000-0005-0000-0000-0000525B0000}"/>
    <cellStyle name="好_22湖南_2014年省本级支出预算执行情况表（同口径，12月31日定稿） 5" xfId="25661" xr:uid="{00000000-0005-0000-0000-0000535B0000}"/>
    <cellStyle name="好_22湖南_3-2015年人代会预算表格（拟向预工委汇报）" xfId="25662" xr:uid="{00000000-0005-0000-0000-0000545B0000}"/>
    <cellStyle name="好_22湖南_3-2015年人代会预算表格（拟向预工委汇报） 2" xfId="25663" xr:uid="{00000000-0005-0000-0000-0000555B0000}"/>
    <cellStyle name="好_22湖南_3-2015年人代会预算表格（拟向预工委汇报） 2 2" xfId="25664" xr:uid="{00000000-0005-0000-0000-0000565B0000}"/>
    <cellStyle name="好_22湖南_3-2015年人代会预算表格（拟向预工委汇报） 2 3" xfId="25665" xr:uid="{00000000-0005-0000-0000-0000575B0000}"/>
    <cellStyle name="好_22湖南_3-2015年人代会预算表格（拟向预工委汇报） 3" xfId="25666" xr:uid="{00000000-0005-0000-0000-0000585B0000}"/>
    <cellStyle name="好_22湖南_3-2015年人代会预算表格（拟向预工委汇报） 4" xfId="25667" xr:uid="{00000000-0005-0000-0000-0000595B0000}"/>
    <cellStyle name="好_22湖南_3-2015年人代会预算表格（拟向预工委汇报） 5" xfId="25668" xr:uid="{00000000-0005-0000-0000-00005A5B0000}"/>
    <cellStyle name="好_27重庆" xfId="25669" xr:uid="{00000000-0005-0000-0000-00005B5B0000}"/>
    <cellStyle name="好_27重庆 2" xfId="25670" xr:uid="{00000000-0005-0000-0000-00005C5B0000}"/>
    <cellStyle name="好_27重庆 2 2" xfId="25671" xr:uid="{00000000-0005-0000-0000-00005D5B0000}"/>
    <cellStyle name="好_27重庆 2 3" xfId="25672" xr:uid="{00000000-0005-0000-0000-00005E5B0000}"/>
    <cellStyle name="好_27重庆 3" xfId="25673" xr:uid="{00000000-0005-0000-0000-00005F5B0000}"/>
    <cellStyle name="好_27重庆 4" xfId="25674" xr:uid="{00000000-0005-0000-0000-0000605B0000}"/>
    <cellStyle name="好_27重庆 5" xfId="25675" xr:uid="{00000000-0005-0000-0000-0000615B0000}"/>
    <cellStyle name="好_27重庆_2014年省本级支出预算执行情况表（同口径，12月31日定稿）" xfId="25676" xr:uid="{00000000-0005-0000-0000-0000625B0000}"/>
    <cellStyle name="好_27重庆_2014年省本级支出预算执行情况表（同口径，12月31日定稿） 2" xfId="25677" xr:uid="{00000000-0005-0000-0000-0000635B0000}"/>
    <cellStyle name="好_27重庆_2014年省本级支出预算执行情况表（同口径，12月31日定稿） 2 2" xfId="25678" xr:uid="{00000000-0005-0000-0000-0000645B0000}"/>
    <cellStyle name="好_27重庆_2014年省本级支出预算执行情况表（同口径，12月31日定稿） 2 3" xfId="25679" xr:uid="{00000000-0005-0000-0000-0000655B0000}"/>
    <cellStyle name="好_27重庆_2014年省本级支出预算执行情况表（同口径，12月31日定稿） 3" xfId="25680" xr:uid="{00000000-0005-0000-0000-0000665B0000}"/>
    <cellStyle name="好_27重庆_2014年省本级支出预算执行情况表（同口径，12月31日定稿） 4" xfId="25681" xr:uid="{00000000-0005-0000-0000-0000675B0000}"/>
    <cellStyle name="好_27重庆_2014年省本级支出预算执行情况表（同口径，12月31日定稿） 5" xfId="25682" xr:uid="{00000000-0005-0000-0000-0000685B0000}"/>
    <cellStyle name="好_27重庆_3-2015年人代会预算表格（拟向预工委汇报）" xfId="25683" xr:uid="{00000000-0005-0000-0000-0000695B0000}"/>
    <cellStyle name="好_27重庆_3-2015年人代会预算表格（拟向预工委汇报） 2" xfId="25684" xr:uid="{00000000-0005-0000-0000-00006A5B0000}"/>
    <cellStyle name="好_27重庆_3-2015年人代会预算表格（拟向预工委汇报） 2 2" xfId="25685" xr:uid="{00000000-0005-0000-0000-00006B5B0000}"/>
    <cellStyle name="好_27重庆_3-2015年人代会预算表格（拟向预工委汇报） 2 3" xfId="25686" xr:uid="{00000000-0005-0000-0000-00006C5B0000}"/>
    <cellStyle name="好_27重庆_3-2015年人代会预算表格（拟向预工委汇报） 3" xfId="25687" xr:uid="{00000000-0005-0000-0000-00006D5B0000}"/>
    <cellStyle name="好_27重庆_3-2015年人代会预算表格（拟向预工委汇报） 4" xfId="25688" xr:uid="{00000000-0005-0000-0000-00006E5B0000}"/>
    <cellStyle name="好_27重庆_3-2015年人代会预算表格（拟向预工委汇报） 5" xfId="25689" xr:uid="{00000000-0005-0000-0000-00006F5B0000}"/>
    <cellStyle name="好_28四川" xfId="25690" xr:uid="{00000000-0005-0000-0000-0000705B0000}"/>
    <cellStyle name="好_28四川 2" xfId="25691" xr:uid="{00000000-0005-0000-0000-0000715B0000}"/>
    <cellStyle name="好_28四川 2 2" xfId="25692" xr:uid="{00000000-0005-0000-0000-0000725B0000}"/>
    <cellStyle name="好_28四川 2 3" xfId="25693" xr:uid="{00000000-0005-0000-0000-0000735B0000}"/>
    <cellStyle name="好_28四川 3" xfId="25694" xr:uid="{00000000-0005-0000-0000-0000745B0000}"/>
    <cellStyle name="好_28四川 4" xfId="25695" xr:uid="{00000000-0005-0000-0000-0000755B0000}"/>
    <cellStyle name="好_28四川 5" xfId="25696" xr:uid="{00000000-0005-0000-0000-0000765B0000}"/>
    <cellStyle name="好_28四川_2014年省本级支出预算执行情况表（同口径，12月31日定稿）" xfId="25697" xr:uid="{00000000-0005-0000-0000-0000775B0000}"/>
    <cellStyle name="好_28四川_2014年省本级支出预算执行情况表（同口径，12月31日定稿） 2" xfId="25698" xr:uid="{00000000-0005-0000-0000-0000785B0000}"/>
    <cellStyle name="好_28四川_2014年省本级支出预算执行情况表（同口径，12月31日定稿） 2 2" xfId="25699" xr:uid="{00000000-0005-0000-0000-0000795B0000}"/>
    <cellStyle name="好_28四川_2014年省本级支出预算执行情况表（同口径，12月31日定稿） 2 3" xfId="25700" xr:uid="{00000000-0005-0000-0000-00007A5B0000}"/>
    <cellStyle name="好_28四川_2014年省本级支出预算执行情况表（同口径，12月31日定稿） 3" xfId="25701" xr:uid="{00000000-0005-0000-0000-00007B5B0000}"/>
    <cellStyle name="好_28四川_2014年省本级支出预算执行情况表（同口径，12月31日定稿） 4" xfId="25702" xr:uid="{00000000-0005-0000-0000-00007C5B0000}"/>
    <cellStyle name="好_28四川_2014年省本级支出预算执行情况表（同口径，12月31日定稿） 5" xfId="25703" xr:uid="{00000000-0005-0000-0000-00007D5B0000}"/>
    <cellStyle name="好_28四川_3-2015年人代会预算表格（拟向预工委汇报）" xfId="25704" xr:uid="{00000000-0005-0000-0000-00007E5B0000}"/>
    <cellStyle name="好_28四川_3-2015年人代会预算表格（拟向预工委汇报） 2" xfId="25705" xr:uid="{00000000-0005-0000-0000-00007F5B0000}"/>
    <cellStyle name="好_28四川_3-2015年人代会预算表格（拟向预工委汇报） 2 2" xfId="25706" xr:uid="{00000000-0005-0000-0000-0000805B0000}"/>
    <cellStyle name="好_28四川_3-2015年人代会预算表格（拟向预工委汇报） 2 3" xfId="25707" xr:uid="{00000000-0005-0000-0000-0000815B0000}"/>
    <cellStyle name="好_28四川_3-2015年人代会预算表格（拟向预工委汇报） 3" xfId="25708" xr:uid="{00000000-0005-0000-0000-0000825B0000}"/>
    <cellStyle name="好_28四川_3-2015年人代会预算表格（拟向预工委汇报） 4" xfId="25709" xr:uid="{00000000-0005-0000-0000-0000835B0000}"/>
    <cellStyle name="好_28四川_3-2015年人代会预算表格（拟向预工委汇报） 5" xfId="25710" xr:uid="{00000000-0005-0000-0000-0000845B0000}"/>
    <cellStyle name="好_30云南" xfId="25711" xr:uid="{00000000-0005-0000-0000-0000855B0000}"/>
    <cellStyle name="好_30云南 2" xfId="25712" xr:uid="{00000000-0005-0000-0000-0000865B0000}"/>
    <cellStyle name="好_30云南 2 2" xfId="25713" xr:uid="{00000000-0005-0000-0000-0000875B0000}"/>
    <cellStyle name="好_30云南 2 3" xfId="25714" xr:uid="{00000000-0005-0000-0000-0000885B0000}"/>
    <cellStyle name="好_30云南 3" xfId="25715" xr:uid="{00000000-0005-0000-0000-0000895B0000}"/>
    <cellStyle name="好_30云南 4" xfId="25716" xr:uid="{00000000-0005-0000-0000-00008A5B0000}"/>
    <cellStyle name="好_30云南 5" xfId="25717" xr:uid="{00000000-0005-0000-0000-00008B5B0000}"/>
    <cellStyle name="好_30云南_2014年省本级支出预算执行情况表（同口径，12月31日定稿）" xfId="25718" xr:uid="{00000000-0005-0000-0000-00008C5B0000}"/>
    <cellStyle name="好_30云南_2014年省本级支出预算执行情况表（同口径，12月31日定稿） 2" xfId="25719" xr:uid="{00000000-0005-0000-0000-00008D5B0000}"/>
    <cellStyle name="好_30云南_2014年省本级支出预算执行情况表（同口径，12月31日定稿） 2 2" xfId="25720" xr:uid="{00000000-0005-0000-0000-00008E5B0000}"/>
    <cellStyle name="好_30云南_2014年省本级支出预算执行情况表（同口径，12月31日定稿） 2 3" xfId="25721" xr:uid="{00000000-0005-0000-0000-00008F5B0000}"/>
    <cellStyle name="好_30云南_2014年省本级支出预算执行情况表（同口径，12月31日定稿） 3" xfId="25722" xr:uid="{00000000-0005-0000-0000-0000905B0000}"/>
    <cellStyle name="好_30云南_2014年省本级支出预算执行情况表（同口径，12月31日定稿） 4" xfId="25723" xr:uid="{00000000-0005-0000-0000-0000915B0000}"/>
    <cellStyle name="好_30云南_2014年省本级支出预算执行情况表（同口径，12月31日定稿） 5" xfId="25724" xr:uid="{00000000-0005-0000-0000-0000925B0000}"/>
    <cellStyle name="好_30云南_3-2015年人代会预算表格（拟向预工委汇报）" xfId="25725" xr:uid="{00000000-0005-0000-0000-0000935B0000}"/>
    <cellStyle name="好_30云南_3-2015年人代会预算表格（拟向预工委汇报） 2" xfId="25726" xr:uid="{00000000-0005-0000-0000-0000945B0000}"/>
    <cellStyle name="好_30云南_3-2015年人代会预算表格（拟向预工委汇报） 2 2" xfId="25727" xr:uid="{00000000-0005-0000-0000-0000955B0000}"/>
    <cellStyle name="好_30云南_3-2015年人代会预算表格（拟向预工委汇报） 2 3" xfId="25728" xr:uid="{00000000-0005-0000-0000-0000965B0000}"/>
    <cellStyle name="好_30云南_3-2015年人代会预算表格（拟向预工委汇报） 3" xfId="25729" xr:uid="{00000000-0005-0000-0000-0000975B0000}"/>
    <cellStyle name="好_30云南_3-2015年人代会预算表格（拟向预工委汇报） 4" xfId="25730" xr:uid="{00000000-0005-0000-0000-0000985B0000}"/>
    <cellStyle name="好_30云南_3-2015年人代会预算表格（拟向预工委汇报） 5" xfId="25731" xr:uid="{00000000-0005-0000-0000-0000995B0000}"/>
    <cellStyle name="好_3-2015年人代会预算表格（拟向预工委汇报）" xfId="25732" xr:uid="{00000000-0005-0000-0000-00009A5B0000}"/>
    <cellStyle name="好_3-2015年人代会预算表格（拟向预工委汇报） 2" xfId="25733" xr:uid="{00000000-0005-0000-0000-00009B5B0000}"/>
    <cellStyle name="好_3-2015年人代会预算表格（拟向预工委汇报） 2 2" xfId="25734" xr:uid="{00000000-0005-0000-0000-00009C5B0000}"/>
    <cellStyle name="好_3-2015年人代会预算表格（拟向预工委汇报） 2 3" xfId="25735" xr:uid="{00000000-0005-0000-0000-00009D5B0000}"/>
    <cellStyle name="好_3-2015年人代会预算表格（拟向预工委汇报） 3" xfId="25736" xr:uid="{00000000-0005-0000-0000-00009E5B0000}"/>
    <cellStyle name="好_3-2015年人代会预算表格（拟向预工委汇报） 4" xfId="25737" xr:uid="{00000000-0005-0000-0000-00009F5B0000}"/>
    <cellStyle name="好_3-2015年人代会预算表格（拟向预工委汇报） 5" xfId="25738" xr:uid="{00000000-0005-0000-0000-0000A05B0000}"/>
    <cellStyle name="好_33甘肃" xfId="25739" xr:uid="{00000000-0005-0000-0000-0000A15B0000}"/>
    <cellStyle name="好_33甘肃 2" xfId="25740" xr:uid="{00000000-0005-0000-0000-0000A25B0000}"/>
    <cellStyle name="好_33甘肃 2 2" xfId="25741" xr:uid="{00000000-0005-0000-0000-0000A35B0000}"/>
    <cellStyle name="好_33甘肃 2 3" xfId="25742" xr:uid="{00000000-0005-0000-0000-0000A45B0000}"/>
    <cellStyle name="好_33甘肃 3" xfId="25743" xr:uid="{00000000-0005-0000-0000-0000A55B0000}"/>
    <cellStyle name="好_33甘肃 4" xfId="25744" xr:uid="{00000000-0005-0000-0000-0000A65B0000}"/>
    <cellStyle name="好_33甘肃 5" xfId="25745" xr:uid="{00000000-0005-0000-0000-0000A75B0000}"/>
    <cellStyle name="好_33甘肃_2014年省本级支出预算执行情况表（同口径，12月31日定稿）" xfId="25746" xr:uid="{00000000-0005-0000-0000-0000A85B0000}"/>
    <cellStyle name="好_33甘肃_2014年省本级支出预算执行情况表（同口径，12月31日定稿） 2" xfId="25747" xr:uid="{00000000-0005-0000-0000-0000A95B0000}"/>
    <cellStyle name="好_33甘肃_2014年省本级支出预算执行情况表（同口径，12月31日定稿） 2 2" xfId="25748" xr:uid="{00000000-0005-0000-0000-0000AA5B0000}"/>
    <cellStyle name="好_33甘肃_2014年省本级支出预算执行情况表（同口径，12月31日定稿） 2 3" xfId="25749" xr:uid="{00000000-0005-0000-0000-0000AB5B0000}"/>
    <cellStyle name="好_33甘肃_2014年省本级支出预算执行情况表（同口径，12月31日定稿） 3" xfId="25750" xr:uid="{00000000-0005-0000-0000-0000AC5B0000}"/>
    <cellStyle name="好_33甘肃_2014年省本级支出预算执行情况表（同口径，12月31日定稿） 4" xfId="25751" xr:uid="{00000000-0005-0000-0000-0000AD5B0000}"/>
    <cellStyle name="好_33甘肃_2014年省本级支出预算执行情况表（同口径，12月31日定稿） 5" xfId="25752" xr:uid="{00000000-0005-0000-0000-0000AE5B0000}"/>
    <cellStyle name="好_33甘肃_3-2015年人代会预算表格（拟向预工委汇报）" xfId="25753" xr:uid="{00000000-0005-0000-0000-0000AF5B0000}"/>
    <cellStyle name="好_33甘肃_3-2015年人代会预算表格（拟向预工委汇报） 2" xfId="25754" xr:uid="{00000000-0005-0000-0000-0000B05B0000}"/>
    <cellStyle name="好_33甘肃_3-2015年人代会预算表格（拟向预工委汇报） 2 2" xfId="25755" xr:uid="{00000000-0005-0000-0000-0000B15B0000}"/>
    <cellStyle name="好_33甘肃_3-2015年人代会预算表格（拟向预工委汇报） 2 3" xfId="25756" xr:uid="{00000000-0005-0000-0000-0000B25B0000}"/>
    <cellStyle name="好_33甘肃_3-2015年人代会预算表格（拟向预工委汇报） 3" xfId="25757" xr:uid="{00000000-0005-0000-0000-0000B35B0000}"/>
    <cellStyle name="好_33甘肃_3-2015年人代会预算表格（拟向预工委汇报） 4" xfId="25758" xr:uid="{00000000-0005-0000-0000-0000B45B0000}"/>
    <cellStyle name="好_33甘肃_3-2015年人代会预算表格（拟向预工委汇报） 5" xfId="25759" xr:uid="{00000000-0005-0000-0000-0000B55B0000}"/>
    <cellStyle name="好_34青海" xfId="25760" xr:uid="{00000000-0005-0000-0000-0000B65B0000}"/>
    <cellStyle name="好_34青海 2" xfId="25761" xr:uid="{00000000-0005-0000-0000-0000B75B0000}"/>
    <cellStyle name="好_34青海 2 2" xfId="25762" xr:uid="{00000000-0005-0000-0000-0000B85B0000}"/>
    <cellStyle name="好_34青海 2 3" xfId="25763" xr:uid="{00000000-0005-0000-0000-0000B95B0000}"/>
    <cellStyle name="好_34青海 3" xfId="25764" xr:uid="{00000000-0005-0000-0000-0000BA5B0000}"/>
    <cellStyle name="好_34青海 4" xfId="25765" xr:uid="{00000000-0005-0000-0000-0000BB5B0000}"/>
    <cellStyle name="好_34青海 5" xfId="25766" xr:uid="{00000000-0005-0000-0000-0000BC5B0000}"/>
    <cellStyle name="好_34青海_2014年省本级支出预算执行情况表（同口径，12月31日定稿）" xfId="25767" xr:uid="{00000000-0005-0000-0000-0000BD5B0000}"/>
    <cellStyle name="好_34青海_2014年省本级支出预算执行情况表（同口径，12月31日定稿） 2" xfId="25768" xr:uid="{00000000-0005-0000-0000-0000BE5B0000}"/>
    <cellStyle name="好_34青海_2014年省本级支出预算执行情况表（同口径，12月31日定稿） 2 2" xfId="25769" xr:uid="{00000000-0005-0000-0000-0000BF5B0000}"/>
    <cellStyle name="好_34青海_2014年省本级支出预算执行情况表（同口径，12月31日定稿） 2 3" xfId="25770" xr:uid="{00000000-0005-0000-0000-0000C05B0000}"/>
    <cellStyle name="好_34青海_2014年省本级支出预算执行情况表（同口径，12月31日定稿） 3" xfId="25771" xr:uid="{00000000-0005-0000-0000-0000C15B0000}"/>
    <cellStyle name="好_34青海_2014年省本级支出预算执行情况表（同口径，12月31日定稿） 4" xfId="25772" xr:uid="{00000000-0005-0000-0000-0000C25B0000}"/>
    <cellStyle name="好_34青海_2014年省本级支出预算执行情况表（同口径，12月31日定稿） 5" xfId="25773" xr:uid="{00000000-0005-0000-0000-0000C35B0000}"/>
    <cellStyle name="好_34青海_3-2015年人代会预算表格（拟向预工委汇报）" xfId="25774" xr:uid="{00000000-0005-0000-0000-0000C45B0000}"/>
    <cellStyle name="好_34青海_3-2015年人代会预算表格（拟向预工委汇报） 2" xfId="25775" xr:uid="{00000000-0005-0000-0000-0000C55B0000}"/>
    <cellStyle name="好_34青海_3-2015年人代会预算表格（拟向预工委汇报） 2 2" xfId="25776" xr:uid="{00000000-0005-0000-0000-0000C65B0000}"/>
    <cellStyle name="好_34青海_3-2015年人代会预算表格（拟向预工委汇报） 2 3" xfId="25777" xr:uid="{00000000-0005-0000-0000-0000C75B0000}"/>
    <cellStyle name="好_34青海_3-2015年人代会预算表格（拟向预工委汇报） 3" xfId="25778" xr:uid="{00000000-0005-0000-0000-0000C85B0000}"/>
    <cellStyle name="好_34青海_3-2015年人代会预算表格（拟向预工委汇报） 4" xfId="25779" xr:uid="{00000000-0005-0000-0000-0000C95B0000}"/>
    <cellStyle name="好_34青海_3-2015年人代会预算表格（拟向预工委汇报） 5" xfId="25780" xr:uid="{00000000-0005-0000-0000-0000CA5B0000}"/>
    <cellStyle name="好_Book1" xfId="25781" xr:uid="{00000000-0005-0000-0000-0000CB5B0000}"/>
    <cellStyle name="好_Book1 2" xfId="25782" xr:uid="{00000000-0005-0000-0000-0000CC5B0000}"/>
    <cellStyle name="好_Book1 2 2" xfId="25783" xr:uid="{00000000-0005-0000-0000-0000CD5B0000}"/>
    <cellStyle name="好_Book1 2 3" xfId="25784" xr:uid="{00000000-0005-0000-0000-0000CE5B0000}"/>
    <cellStyle name="好_Book1 3" xfId="25785" xr:uid="{00000000-0005-0000-0000-0000CF5B0000}"/>
    <cellStyle name="好_Book1 4" xfId="25786" xr:uid="{00000000-0005-0000-0000-0000D05B0000}"/>
    <cellStyle name="好_Book1 5" xfId="25787" xr:uid="{00000000-0005-0000-0000-0000D15B0000}"/>
    <cellStyle name="好_Book1_1" xfId="25788" xr:uid="{00000000-0005-0000-0000-0000D25B0000}"/>
    <cellStyle name="好_Book1_1 2" xfId="25789" xr:uid="{00000000-0005-0000-0000-0000D35B0000}"/>
    <cellStyle name="好_Book1_1 2 2" xfId="25790" xr:uid="{00000000-0005-0000-0000-0000D45B0000}"/>
    <cellStyle name="好_Book1_1 2 3" xfId="25791" xr:uid="{00000000-0005-0000-0000-0000D55B0000}"/>
    <cellStyle name="好_Book1_1 3" xfId="25792" xr:uid="{00000000-0005-0000-0000-0000D65B0000}"/>
    <cellStyle name="好_Book1_1 4" xfId="25793" xr:uid="{00000000-0005-0000-0000-0000D75B0000}"/>
    <cellStyle name="好_Book1_1 5" xfId="25794" xr:uid="{00000000-0005-0000-0000-0000D85B0000}"/>
    <cellStyle name="好_Book1_1_2014年省本级支出预算执行情况表（同口径，12月31日定稿）" xfId="25795" xr:uid="{00000000-0005-0000-0000-0000D95B0000}"/>
    <cellStyle name="好_Book1_1_2014年省本级支出预算执行情况表（同口径，12月31日定稿） 2" xfId="25796" xr:uid="{00000000-0005-0000-0000-0000DA5B0000}"/>
    <cellStyle name="好_Book1_1_2014年省本级支出预算执行情况表（同口径，12月31日定稿） 2 2" xfId="25797" xr:uid="{00000000-0005-0000-0000-0000DB5B0000}"/>
    <cellStyle name="好_Book1_1_2014年省本级支出预算执行情况表（同口径，12月31日定稿） 2 3" xfId="25798" xr:uid="{00000000-0005-0000-0000-0000DC5B0000}"/>
    <cellStyle name="好_Book1_1_2014年省本级支出预算执行情况表（同口径，12月31日定稿） 3" xfId="25799" xr:uid="{00000000-0005-0000-0000-0000DD5B0000}"/>
    <cellStyle name="好_Book1_1_2014年省本级支出预算执行情况表（同口径，12月31日定稿） 4" xfId="25800" xr:uid="{00000000-0005-0000-0000-0000DE5B0000}"/>
    <cellStyle name="好_Book1_1_2014年省本级支出预算执行情况表（同口径，12月31日定稿） 5" xfId="25801" xr:uid="{00000000-0005-0000-0000-0000DF5B0000}"/>
    <cellStyle name="好_SHEET2" xfId="28360" xr:uid="{00000000-0005-0000-0000-0000E05B0000}"/>
    <cellStyle name="好_StartUp" xfId="25802" xr:uid="{00000000-0005-0000-0000-0000E15B0000}"/>
    <cellStyle name="好_StartUp 2" xfId="25803" xr:uid="{00000000-0005-0000-0000-0000E25B0000}"/>
    <cellStyle name="好_StartUp 2 2" xfId="25804" xr:uid="{00000000-0005-0000-0000-0000E35B0000}"/>
    <cellStyle name="好_StartUp 2 2 2" xfId="25805" xr:uid="{00000000-0005-0000-0000-0000E45B0000}"/>
    <cellStyle name="好_StartUp 2 2 3" xfId="25806" xr:uid="{00000000-0005-0000-0000-0000E55B0000}"/>
    <cellStyle name="好_StartUp 2 3" xfId="25807" xr:uid="{00000000-0005-0000-0000-0000E65B0000}"/>
    <cellStyle name="好_StartUp 2 4" xfId="25808" xr:uid="{00000000-0005-0000-0000-0000E75B0000}"/>
    <cellStyle name="好_StartUp 2 5" xfId="25809" xr:uid="{00000000-0005-0000-0000-0000E85B0000}"/>
    <cellStyle name="好_StartUp 2_龙口修改15" xfId="25810" xr:uid="{00000000-0005-0000-0000-0000E95B0000}"/>
    <cellStyle name="好_StartUp 2_龙口修改15 2" xfId="25811" xr:uid="{00000000-0005-0000-0000-0000EA5B0000}"/>
    <cellStyle name="好_StartUp 2_龙口修改15 2 2" xfId="25812" xr:uid="{00000000-0005-0000-0000-0000EB5B0000}"/>
    <cellStyle name="好_StartUp 2_龙口修改15 2 3" xfId="25813" xr:uid="{00000000-0005-0000-0000-0000EC5B0000}"/>
    <cellStyle name="好_StartUp 2_龙口修改15 3" xfId="25814" xr:uid="{00000000-0005-0000-0000-0000ED5B0000}"/>
    <cellStyle name="好_StartUp 2_龙口修改15 4" xfId="25815" xr:uid="{00000000-0005-0000-0000-0000EE5B0000}"/>
    <cellStyle name="好_StartUp 2_龙口修改15 5" xfId="25816" xr:uid="{00000000-0005-0000-0000-0000EF5B0000}"/>
    <cellStyle name="好_StartUp 3" xfId="25817" xr:uid="{00000000-0005-0000-0000-0000F05B0000}"/>
    <cellStyle name="好_StartUp 3 2" xfId="25818" xr:uid="{00000000-0005-0000-0000-0000F15B0000}"/>
    <cellStyle name="好_StartUp 3 3" xfId="25819" xr:uid="{00000000-0005-0000-0000-0000F25B0000}"/>
    <cellStyle name="好_StartUp 4" xfId="25820" xr:uid="{00000000-0005-0000-0000-0000F35B0000}"/>
    <cellStyle name="好_StartUp 5" xfId="25821" xr:uid="{00000000-0005-0000-0000-0000F45B0000}"/>
    <cellStyle name="好_StartUp 6" xfId="25822" xr:uid="{00000000-0005-0000-0000-0000F55B0000}"/>
    <cellStyle name="好_StartUp_龙口修改15" xfId="25823" xr:uid="{00000000-0005-0000-0000-0000F65B0000}"/>
    <cellStyle name="好_StartUp_龙口修改15 2" xfId="25824" xr:uid="{00000000-0005-0000-0000-0000F75B0000}"/>
    <cellStyle name="好_StartUp_龙口修改15 2 2" xfId="25825" xr:uid="{00000000-0005-0000-0000-0000F85B0000}"/>
    <cellStyle name="好_StartUp_龙口修改15 2 3" xfId="25826" xr:uid="{00000000-0005-0000-0000-0000F95B0000}"/>
    <cellStyle name="好_StartUp_龙口修改15 3" xfId="25827" xr:uid="{00000000-0005-0000-0000-0000FA5B0000}"/>
    <cellStyle name="好_StartUp_龙口修改15 4" xfId="25828" xr:uid="{00000000-0005-0000-0000-0000FB5B0000}"/>
    <cellStyle name="好_StartUp_龙口修改15 5" xfId="25829" xr:uid="{00000000-0005-0000-0000-0000FC5B0000}"/>
    <cellStyle name="好_保税" xfId="25830" xr:uid="{00000000-0005-0000-0000-0000FD5B0000}"/>
    <cellStyle name="好_保税 2" xfId="25831" xr:uid="{00000000-0005-0000-0000-0000FE5B0000}"/>
    <cellStyle name="好_保税 2 2" xfId="25832" xr:uid="{00000000-0005-0000-0000-0000FF5B0000}"/>
    <cellStyle name="好_保税 2 3" xfId="25833" xr:uid="{00000000-0005-0000-0000-0000005C0000}"/>
    <cellStyle name="好_保税 3" xfId="25834" xr:uid="{00000000-0005-0000-0000-0000015C0000}"/>
    <cellStyle name="好_保税 4" xfId="25835" xr:uid="{00000000-0005-0000-0000-0000025C0000}"/>
    <cellStyle name="好_保税 5" xfId="25836" xr:uid="{00000000-0005-0000-0000-0000035C0000}"/>
    <cellStyle name="好_北海表一、二、六" xfId="25837" xr:uid="{00000000-0005-0000-0000-0000045C0000}"/>
    <cellStyle name="好_北海表一、二、六 2" xfId="25838" xr:uid="{00000000-0005-0000-0000-0000055C0000}"/>
    <cellStyle name="好_北海表一、二、六 2 2" xfId="25839" xr:uid="{00000000-0005-0000-0000-0000065C0000}"/>
    <cellStyle name="好_北海表一、二、六 2 3" xfId="25840" xr:uid="{00000000-0005-0000-0000-0000075C0000}"/>
    <cellStyle name="好_北海表一、二、六 3" xfId="25841" xr:uid="{00000000-0005-0000-0000-0000085C0000}"/>
    <cellStyle name="好_北海表一、二、六 4" xfId="25842" xr:uid="{00000000-0005-0000-0000-0000095C0000}"/>
    <cellStyle name="好_北海表一、二、六 5" xfId="25843" xr:uid="{00000000-0005-0000-0000-00000A5C0000}"/>
    <cellStyle name="好_表1" xfId="25844" xr:uid="{00000000-0005-0000-0000-00000B5C0000}"/>
    <cellStyle name="好_表1 2" xfId="25845" xr:uid="{00000000-0005-0000-0000-00000C5C0000}"/>
    <cellStyle name="好_表1 2 2" xfId="25846" xr:uid="{00000000-0005-0000-0000-00000D5C0000}"/>
    <cellStyle name="好_表1 2 3" xfId="25847" xr:uid="{00000000-0005-0000-0000-00000E5C0000}"/>
    <cellStyle name="好_表1 3" xfId="25848" xr:uid="{00000000-0005-0000-0000-00000F5C0000}"/>
    <cellStyle name="好_表1 4" xfId="25849" xr:uid="{00000000-0005-0000-0000-0000105C0000}"/>
    <cellStyle name="好_表1 5" xfId="25850" xr:uid="{00000000-0005-0000-0000-0000115C0000}"/>
    <cellStyle name="好_表1_00青岛" xfId="25851" xr:uid="{00000000-0005-0000-0000-0000125C0000}"/>
    <cellStyle name="好_表1_00青岛 2" xfId="25852" xr:uid="{00000000-0005-0000-0000-0000135C0000}"/>
    <cellStyle name="好_表1_00青岛 2 2" xfId="25853" xr:uid="{00000000-0005-0000-0000-0000145C0000}"/>
    <cellStyle name="好_表1_00青岛 2 3" xfId="25854" xr:uid="{00000000-0005-0000-0000-0000155C0000}"/>
    <cellStyle name="好_表1_00青岛 3" xfId="25855" xr:uid="{00000000-0005-0000-0000-0000165C0000}"/>
    <cellStyle name="好_表1_00青岛 4" xfId="25856" xr:uid="{00000000-0005-0000-0000-0000175C0000}"/>
    <cellStyle name="好_表1_00青岛 5" xfId="25857" xr:uid="{00000000-0005-0000-0000-0000185C0000}"/>
    <cellStyle name="好_表1_03淄博" xfId="25858" xr:uid="{00000000-0005-0000-0000-0000195C0000}"/>
    <cellStyle name="好_表1_03淄博 2" xfId="25859" xr:uid="{00000000-0005-0000-0000-00001A5C0000}"/>
    <cellStyle name="好_表1_03淄博 2 2" xfId="25860" xr:uid="{00000000-0005-0000-0000-00001B5C0000}"/>
    <cellStyle name="好_表1_03淄博 2 3" xfId="25861" xr:uid="{00000000-0005-0000-0000-00001C5C0000}"/>
    <cellStyle name="好_表1_03淄博 3" xfId="25862" xr:uid="{00000000-0005-0000-0000-00001D5C0000}"/>
    <cellStyle name="好_表1_03淄博 4" xfId="25863" xr:uid="{00000000-0005-0000-0000-00001E5C0000}"/>
    <cellStyle name="好_表1_03淄博 5" xfId="25864" xr:uid="{00000000-0005-0000-0000-00001F5C0000}"/>
    <cellStyle name="好_表1_06烟台" xfId="25865" xr:uid="{00000000-0005-0000-0000-0000205C0000}"/>
    <cellStyle name="好_表1_06烟台 2" xfId="25866" xr:uid="{00000000-0005-0000-0000-0000215C0000}"/>
    <cellStyle name="好_表1_06烟台 2 2" xfId="25867" xr:uid="{00000000-0005-0000-0000-0000225C0000}"/>
    <cellStyle name="好_表1_06烟台 2 3" xfId="25868" xr:uid="{00000000-0005-0000-0000-0000235C0000}"/>
    <cellStyle name="好_表1_06烟台 3" xfId="25869" xr:uid="{00000000-0005-0000-0000-0000245C0000}"/>
    <cellStyle name="好_表1_06烟台 4" xfId="25870" xr:uid="{00000000-0005-0000-0000-0000255C0000}"/>
    <cellStyle name="好_表1_06烟台 5" xfId="25871" xr:uid="{00000000-0005-0000-0000-0000265C0000}"/>
    <cellStyle name="好_表1_表1全区收入执行 " xfId="25872" xr:uid="{00000000-0005-0000-0000-0000275C0000}"/>
    <cellStyle name="好_表1_表1全区收入执行  2" xfId="25873" xr:uid="{00000000-0005-0000-0000-0000285C0000}"/>
    <cellStyle name="好_表1_表1全区收入执行  2 2" xfId="25874" xr:uid="{00000000-0005-0000-0000-0000295C0000}"/>
    <cellStyle name="好_表1_表1全区收入执行  2 3" xfId="25875" xr:uid="{00000000-0005-0000-0000-00002A5C0000}"/>
    <cellStyle name="好_表1_表1全区收入执行  3" xfId="25876" xr:uid="{00000000-0005-0000-0000-00002B5C0000}"/>
    <cellStyle name="好_表1_表1全区收入执行  4" xfId="25877" xr:uid="{00000000-0005-0000-0000-00002C5C0000}"/>
    <cellStyle name="好_表1_表1全区收入执行  5" xfId="25878" xr:uid="{00000000-0005-0000-0000-00002D5C0000}"/>
    <cellStyle name="好_表1_表6基金支出执行" xfId="25879" xr:uid="{00000000-0005-0000-0000-00002E5C0000}"/>
    <cellStyle name="好_表1_表6基金支出执行 2" xfId="25880" xr:uid="{00000000-0005-0000-0000-00002F5C0000}"/>
    <cellStyle name="好_表1_表6基金支出执行 2 2" xfId="25881" xr:uid="{00000000-0005-0000-0000-0000305C0000}"/>
    <cellStyle name="好_表1_表6基金支出执行 2 3" xfId="25882" xr:uid="{00000000-0005-0000-0000-0000315C0000}"/>
    <cellStyle name="好_表1_表6基金支出执行 3" xfId="25883" xr:uid="{00000000-0005-0000-0000-0000325C0000}"/>
    <cellStyle name="好_表1_表6基金支出执行 4" xfId="25884" xr:uid="{00000000-0005-0000-0000-0000335C0000}"/>
    <cellStyle name="好_表1_表6基金支出执行 5" xfId="25885" xr:uid="{00000000-0005-0000-0000-0000345C0000}"/>
    <cellStyle name="好_表10" xfId="25886" xr:uid="{00000000-0005-0000-0000-0000355C0000}"/>
    <cellStyle name="好_表10 2" xfId="25887" xr:uid="{00000000-0005-0000-0000-0000365C0000}"/>
    <cellStyle name="好_表10 2 2" xfId="25888" xr:uid="{00000000-0005-0000-0000-0000375C0000}"/>
    <cellStyle name="好_表10 2 3" xfId="25889" xr:uid="{00000000-0005-0000-0000-0000385C0000}"/>
    <cellStyle name="好_表10 3" xfId="25890" xr:uid="{00000000-0005-0000-0000-0000395C0000}"/>
    <cellStyle name="好_表10 4" xfId="25891" xr:uid="{00000000-0005-0000-0000-00003A5C0000}"/>
    <cellStyle name="好_表10 5" xfId="25892" xr:uid="{00000000-0005-0000-0000-00003B5C0000}"/>
    <cellStyle name="好_表10_00青岛" xfId="25893" xr:uid="{00000000-0005-0000-0000-00003C5C0000}"/>
    <cellStyle name="好_表10_00青岛 2" xfId="25894" xr:uid="{00000000-0005-0000-0000-00003D5C0000}"/>
    <cellStyle name="好_表10_00青岛 2 2" xfId="25895" xr:uid="{00000000-0005-0000-0000-00003E5C0000}"/>
    <cellStyle name="好_表10_00青岛 2 3" xfId="25896" xr:uid="{00000000-0005-0000-0000-00003F5C0000}"/>
    <cellStyle name="好_表10_00青岛 3" xfId="25897" xr:uid="{00000000-0005-0000-0000-0000405C0000}"/>
    <cellStyle name="好_表10_00青岛 4" xfId="25898" xr:uid="{00000000-0005-0000-0000-0000415C0000}"/>
    <cellStyle name="好_表10_00青岛 5" xfId="25899" xr:uid="{00000000-0005-0000-0000-0000425C0000}"/>
    <cellStyle name="好_表10_03淄博" xfId="25900" xr:uid="{00000000-0005-0000-0000-0000435C0000}"/>
    <cellStyle name="好_表10_03淄博 2" xfId="25901" xr:uid="{00000000-0005-0000-0000-0000445C0000}"/>
    <cellStyle name="好_表10_03淄博 2 2" xfId="25902" xr:uid="{00000000-0005-0000-0000-0000455C0000}"/>
    <cellStyle name="好_表10_03淄博 2 3" xfId="25903" xr:uid="{00000000-0005-0000-0000-0000465C0000}"/>
    <cellStyle name="好_表10_03淄博 3" xfId="25904" xr:uid="{00000000-0005-0000-0000-0000475C0000}"/>
    <cellStyle name="好_表10_03淄博 4" xfId="25905" xr:uid="{00000000-0005-0000-0000-0000485C0000}"/>
    <cellStyle name="好_表10_03淄博 5" xfId="25906" xr:uid="{00000000-0005-0000-0000-0000495C0000}"/>
    <cellStyle name="好_表10_06烟台" xfId="25907" xr:uid="{00000000-0005-0000-0000-00004A5C0000}"/>
    <cellStyle name="好_表10_06烟台 2" xfId="25908" xr:uid="{00000000-0005-0000-0000-00004B5C0000}"/>
    <cellStyle name="好_表10_06烟台 2 2" xfId="25909" xr:uid="{00000000-0005-0000-0000-00004C5C0000}"/>
    <cellStyle name="好_表10_06烟台 2 3" xfId="25910" xr:uid="{00000000-0005-0000-0000-00004D5C0000}"/>
    <cellStyle name="好_表10_06烟台 3" xfId="25911" xr:uid="{00000000-0005-0000-0000-00004E5C0000}"/>
    <cellStyle name="好_表10_06烟台 4" xfId="25912" xr:uid="{00000000-0005-0000-0000-00004F5C0000}"/>
    <cellStyle name="好_表10_06烟台 5" xfId="25913" xr:uid="{00000000-0005-0000-0000-0000505C0000}"/>
    <cellStyle name="好_表10_表1全区收入执行 " xfId="25914" xr:uid="{00000000-0005-0000-0000-0000515C0000}"/>
    <cellStyle name="好_表10_表1全区收入执行  2" xfId="25915" xr:uid="{00000000-0005-0000-0000-0000525C0000}"/>
    <cellStyle name="好_表10_表1全区收入执行  2 2" xfId="25916" xr:uid="{00000000-0005-0000-0000-0000535C0000}"/>
    <cellStyle name="好_表10_表1全区收入执行  2 3" xfId="25917" xr:uid="{00000000-0005-0000-0000-0000545C0000}"/>
    <cellStyle name="好_表10_表1全区收入执行  3" xfId="25918" xr:uid="{00000000-0005-0000-0000-0000555C0000}"/>
    <cellStyle name="好_表10_表1全区收入执行  4" xfId="25919" xr:uid="{00000000-0005-0000-0000-0000565C0000}"/>
    <cellStyle name="好_表10_表1全区收入执行  5" xfId="25920" xr:uid="{00000000-0005-0000-0000-0000575C0000}"/>
    <cellStyle name="好_表10_表6基金支出执行" xfId="25921" xr:uid="{00000000-0005-0000-0000-0000585C0000}"/>
    <cellStyle name="好_表10_表6基金支出执行 2" xfId="25922" xr:uid="{00000000-0005-0000-0000-0000595C0000}"/>
    <cellStyle name="好_表10_表6基金支出执行 2 2" xfId="25923" xr:uid="{00000000-0005-0000-0000-00005A5C0000}"/>
    <cellStyle name="好_表10_表6基金支出执行 2 3" xfId="25924" xr:uid="{00000000-0005-0000-0000-00005B5C0000}"/>
    <cellStyle name="好_表10_表6基金支出执行 3" xfId="25925" xr:uid="{00000000-0005-0000-0000-00005C5C0000}"/>
    <cellStyle name="好_表10_表6基金支出执行 4" xfId="25926" xr:uid="{00000000-0005-0000-0000-00005D5C0000}"/>
    <cellStyle name="好_表10_表6基金支出执行 5" xfId="25927" xr:uid="{00000000-0005-0000-0000-00005E5C0000}"/>
    <cellStyle name="好_表11" xfId="25928" xr:uid="{00000000-0005-0000-0000-00005F5C0000}"/>
    <cellStyle name="好_表11 2" xfId="25929" xr:uid="{00000000-0005-0000-0000-0000605C0000}"/>
    <cellStyle name="好_表11 2 2" xfId="25930" xr:uid="{00000000-0005-0000-0000-0000615C0000}"/>
    <cellStyle name="好_表11 2 3" xfId="25931" xr:uid="{00000000-0005-0000-0000-0000625C0000}"/>
    <cellStyle name="好_表11 3" xfId="25932" xr:uid="{00000000-0005-0000-0000-0000635C0000}"/>
    <cellStyle name="好_表11 4" xfId="25933" xr:uid="{00000000-0005-0000-0000-0000645C0000}"/>
    <cellStyle name="好_表11 5" xfId="25934" xr:uid="{00000000-0005-0000-0000-0000655C0000}"/>
    <cellStyle name="好_表11_00青岛" xfId="25935" xr:uid="{00000000-0005-0000-0000-0000665C0000}"/>
    <cellStyle name="好_表11_00青岛 2" xfId="25936" xr:uid="{00000000-0005-0000-0000-0000675C0000}"/>
    <cellStyle name="好_表11_00青岛 2 2" xfId="25937" xr:uid="{00000000-0005-0000-0000-0000685C0000}"/>
    <cellStyle name="好_表11_00青岛 2 3" xfId="25938" xr:uid="{00000000-0005-0000-0000-0000695C0000}"/>
    <cellStyle name="好_表11_00青岛 3" xfId="25939" xr:uid="{00000000-0005-0000-0000-00006A5C0000}"/>
    <cellStyle name="好_表11_00青岛 4" xfId="25940" xr:uid="{00000000-0005-0000-0000-00006B5C0000}"/>
    <cellStyle name="好_表11_00青岛 5" xfId="25941" xr:uid="{00000000-0005-0000-0000-00006C5C0000}"/>
    <cellStyle name="好_表11_03淄博" xfId="25942" xr:uid="{00000000-0005-0000-0000-00006D5C0000}"/>
    <cellStyle name="好_表11_03淄博 2" xfId="25943" xr:uid="{00000000-0005-0000-0000-00006E5C0000}"/>
    <cellStyle name="好_表11_03淄博 2 2" xfId="25944" xr:uid="{00000000-0005-0000-0000-00006F5C0000}"/>
    <cellStyle name="好_表11_03淄博 2 3" xfId="25945" xr:uid="{00000000-0005-0000-0000-0000705C0000}"/>
    <cellStyle name="好_表11_03淄博 3" xfId="25946" xr:uid="{00000000-0005-0000-0000-0000715C0000}"/>
    <cellStyle name="好_表11_03淄博 4" xfId="25947" xr:uid="{00000000-0005-0000-0000-0000725C0000}"/>
    <cellStyle name="好_表11_03淄博 5" xfId="25948" xr:uid="{00000000-0005-0000-0000-0000735C0000}"/>
    <cellStyle name="好_表11_06烟台" xfId="25949" xr:uid="{00000000-0005-0000-0000-0000745C0000}"/>
    <cellStyle name="好_表11_06烟台 2" xfId="25950" xr:uid="{00000000-0005-0000-0000-0000755C0000}"/>
    <cellStyle name="好_表11_06烟台 2 2" xfId="25951" xr:uid="{00000000-0005-0000-0000-0000765C0000}"/>
    <cellStyle name="好_表11_06烟台 2 3" xfId="25952" xr:uid="{00000000-0005-0000-0000-0000775C0000}"/>
    <cellStyle name="好_表11_06烟台 3" xfId="25953" xr:uid="{00000000-0005-0000-0000-0000785C0000}"/>
    <cellStyle name="好_表11_06烟台 4" xfId="25954" xr:uid="{00000000-0005-0000-0000-0000795C0000}"/>
    <cellStyle name="好_表11_06烟台 5" xfId="25955" xr:uid="{00000000-0005-0000-0000-00007A5C0000}"/>
    <cellStyle name="好_表11_表1全区收入执行 " xfId="25956" xr:uid="{00000000-0005-0000-0000-00007B5C0000}"/>
    <cellStyle name="好_表11_表1全区收入执行  2" xfId="25957" xr:uid="{00000000-0005-0000-0000-00007C5C0000}"/>
    <cellStyle name="好_表11_表1全区收入执行  2 2" xfId="25958" xr:uid="{00000000-0005-0000-0000-00007D5C0000}"/>
    <cellStyle name="好_表11_表1全区收入执行  2 3" xfId="25959" xr:uid="{00000000-0005-0000-0000-00007E5C0000}"/>
    <cellStyle name="好_表11_表1全区收入执行  3" xfId="25960" xr:uid="{00000000-0005-0000-0000-00007F5C0000}"/>
    <cellStyle name="好_表11_表1全区收入执行  4" xfId="25961" xr:uid="{00000000-0005-0000-0000-0000805C0000}"/>
    <cellStyle name="好_表11_表1全区收入执行  5" xfId="25962" xr:uid="{00000000-0005-0000-0000-0000815C0000}"/>
    <cellStyle name="好_表11_表6基金支出执行" xfId="25963" xr:uid="{00000000-0005-0000-0000-0000825C0000}"/>
    <cellStyle name="好_表11_表6基金支出执行 2" xfId="25964" xr:uid="{00000000-0005-0000-0000-0000835C0000}"/>
    <cellStyle name="好_表11_表6基金支出执行 2 2" xfId="25965" xr:uid="{00000000-0005-0000-0000-0000845C0000}"/>
    <cellStyle name="好_表11_表6基金支出执行 2 3" xfId="25966" xr:uid="{00000000-0005-0000-0000-0000855C0000}"/>
    <cellStyle name="好_表11_表6基金支出执行 3" xfId="25967" xr:uid="{00000000-0005-0000-0000-0000865C0000}"/>
    <cellStyle name="好_表11_表6基金支出执行 4" xfId="25968" xr:uid="{00000000-0005-0000-0000-0000875C0000}"/>
    <cellStyle name="好_表11_表6基金支出执行 5" xfId="25969" xr:uid="{00000000-0005-0000-0000-0000885C0000}"/>
    <cellStyle name="好_表1全区收入执行 " xfId="25970" xr:uid="{00000000-0005-0000-0000-0000895C0000}"/>
    <cellStyle name="好_表1全区收入执行  2" xfId="25971" xr:uid="{00000000-0005-0000-0000-00008A5C0000}"/>
    <cellStyle name="好_表1全区收入执行  2 2" xfId="25972" xr:uid="{00000000-0005-0000-0000-00008B5C0000}"/>
    <cellStyle name="好_表1全区收入执行  2 3" xfId="25973" xr:uid="{00000000-0005-0000-0000-00008C5C0000}"/>
    <cellStyle name="好_表1全区收入执行  3" xfId="25974" xr:uid="{00000000-0005-0000-0000-00008D5C0000}"/>
    <cellStyle name="好_表1全区收入执行  4" xfId="25975" xr:uid="{00000000-0005-0000-0000-00008E5C0000}"/>
    <cellStyle name="好_表1全区收入执行  5" xfId="25976" xr:uid="{00000000-0005-0000-0000-00008F5C0000}"/>
    <cellStyle name="好_表2" xfId="25977" xr:uid="{00000000-0005-0000-0000-0000905C0000}"/>
    <cellStyle name="好_表2 2" xfId="25978" xr:uid="{00000000-0005-0000-0000-0000915C0000}"/>
    <cellStyle name="好_表2 2 2" xfId="25979" xr:uid="{00000000-0005-0000-0000-0000925C0000}"/>
    <cellStyle name="好_表2 2 3" xfId="25980" xr:uid="{00000000-0005-0000-0000-0000935C0000}"/>
    <cellStyle name="好_表2 3" xfId="25981" xr:uid="{00000000-0005-0000-0000-0000945C0000}"/>
    <cellStyle name="好_表2 4" xfId="25982" xr:uid="{00000000-0005-0000-0000-0000955C0000}"/>
    <cellStyle name="好_表2 5" xfId="25983" xr:uid="{00000000-0005-0000-0000-0000965C0000}"/>
    <cellStyle name="好_表2_00青岛" xfId="25984" xr:uid="{00000000-0005-0000-0000-0000975C0000}"/>
    <cellStyle name="好_表2_00青岛 2" xfId="25985" xr:uid="{00000000-0005-0000-0000-0000985C0000}"/>
    <cellStyle name="好_表2_00青岛 2 2" xfId="25986" xr:uid="{00000000-0005-0000-0000-0000995C0000}"/>
    <cellStyle name="好_表2_00青岛 2 3" xfId="25987" xr:uid="{00000000-0005-0000-0000-00009A5C0000}"/>
    <cellStyle name="好_表2_00青岛 3" xfId="25988" xr:uid="{00000000-0005-0000-0000-00009B5C0000}"/>
    <cellStyle name="好_表2_00青岛 4" xfId="25989" xr:uid="{00000000-0005-0000-0000-00009C5C0000}"/>
    <cellStyle name="好_表2_00青岛 5" xfId="25990" xr:uid="{00000000-0005-0000-0000-00009D5C0000}"/>
    <cellStyle name="好_表2_03淄博" xfId="25991" xr:uid="{00000000-0005-0000-0000-00009E5C0000}"/>
    <cellStyle name="好_表2_03淄博 2" xfId="25992" xr:uid="{00000000-0005-0000-0000-00009F5C0000}"/>
    <cellStyle name="好_表2_03淄博 2 2" xfId="25993" xr:uid="{00000000-0005-0000-0000-0000A05C0000}"/>
    <cellStyle name="好_表2_03淄博 2 3" xfId="25994" xr:uid="{00000000-0005-0000-0000-0000A15C0000}"/>
    <cellStyle name="好_表2_03淄博 3" xfId="25995" xr:uid="{00000000-0005-0000-0000-0000A25C0000}"/>
    <cellStyle name="好_表2_03淄博 4" xfId="25996" xr:uid="{00000000-0005-0000-0000-0000A35C0000}"/>
    <cellStyle name="好_表2_03淄博 5" xfId="25997" xr:uid="{00000000-0005-0000-0000-0000A45C0000}"/>
    <cellStyle name="好_表2_06烟台" xfId="25998" xr:uid="{00000000-0005-0000-0000-0000A55C0000}"/>
    <cellStyle name="好_表2_06烟台 2" xfId="25999" xr:uid="{00000000-0005-0000-0000-0000A65C0000}"/>
    <cellStyle name="好_表2_06烟台 2 2" xfId="26000" xr:uid="{00000000-0005-0000-0000-0000A75C0000}"/>
    <cellStyle name="好_表2_06烟台 2 3" xfId="26001" xr:uid="{00000000-0005-0000-0000-0000A85C0000}"/>
    <cellStyle name="好_表2_06烟台 3" xfId="26002" xr:uid="{00000000-0005-0000-0000-0000A95C0000}"/>
    <cellStyle name="好_表2_06烟台 4" xfId="26003" xr:uid="{00000000-0005-0000-0000-0000AA5C0000}"/>
    <cellStyle name="好_表2_06烟台 5" xfId="26004" xr:uid="{00000000-0005-0000-0000-0000AB5C0000}"/>
    <cellStyle name="好_表2_青岛市2015年地方预算报表（报财政部）" xfId="26005" xr:uid="{00000000-0005-0000-0000-0000AC5C0000}"/>
    <cellStyle name="好_表2_青岛市2015年地方预算报表（报财政部） 2" xfId="26006" xr:uid="{00000000-0005-0000-0000-0000AD5C0000}"/>
    <cellStyle name="好_表2_青岛市2015年地方预算报表（报财政部） 2 2" xfId="26007" xr:uid="{00000000-0005-0000-0000-0000AE5C0000}"/>
    <cellStyle name="好_表2_青岛市2015年地方预算报表（报财政部） 2 3" xfId="26008" xr:uid="{00000000-0005-0000-0000-0000AF5C0000}"/>
    <cellStyle name="好_表2_青岛市2015年地方预算报表（报财政部） 3" xfId="26009" xr:uid="{00000000-0005-0000-0000-0000B05C0000}"/>
    <cellStyle name="好_表2_青岛市2015年地方预算报表（报财政部） 4" xfId="26010" xr:uid="{00000000-0005-0000-0000-0000B15C0000}"/>
    <cellStyle name="好_表2_青岛市2015年地方预算报表（报财政部） 5" xfId="26011" xr:uid="{00000000-0005-0000-0000-0000B25C0000}"/>
    <cellStyle name="好_表2全区支出执行" xfId="26012" xr:uid="{00000000-0005-0000-0000-0000B35C0000}"/>
    <cellStyle name="好_表2全区支出执行 2" xfId="26013" xr:uid="{00000000-0005-0000-0000-0000B45C0000}"/>
    <cellStyle name="好_表2全区支出执行 2 2" xfId="26014" xr:uid="{00000000-0005-0000-0000-0000B55C0000}"/>
    <cellStyle name="好_表2全区支出执行 2 3" xfId="26015" xr:uid="{00000000-0005-0000-0000-0000B65C0000}"/>
    <cellStyle name="好_表2全区支出执行 3" xfId="26016" xr:uid="{00000000-0005-0000-0000-0000B75C0000}"/>
    <cellStyle name="好_表2全区支出执行 4" xfId="26017" xr:uid="{00000000-0005-0000-0000-0000B85C0000}"/>
    <cellStyle name="好_表2全区支出执行 5" xfId="26018" xr:uid="{00000000-0005-0000-0000-0000B95C0000}"/>
    <cellStyle name="好_表3" xfId="26019" xr:uid="{00000000-0005-0000-0000-0000BA5C0000}"/>
    <cellStyle name="好_表3 2" xfId="26020" xr:uid="{00000000-0005-0000-0000-0000BB5C0000}"/>
    <cellStyle name="好_表3 2 2" xfId="26021" xr:uid="{00000000-0005-0000-0000-0000BC5C0000}"/>
    <cellStyle name="好_表3 2 3" xfId="26022" xr:uid="{00000000-0005-0000-0000-0000BD5C0000}"/>
    <cellStyle name="好_表3 3" xfId="26023" xr:uid="{00000000-0005-0000-0000-0000BE5C0000}"/>
    <cellStyle name="好_表3 4" xfId="26024" xr:uid="{00000000-0005-0000-0000-0000BF5C0000}"/>
    <cellStyle name="好_表3 5" xfId="26025" xr:uid="{00000000-0005-0000-0000-0000C05C0000}"/>
    <cellStyle name="好_表3_00青岛" xfId="26026" xr:uid="{00000000-0005-0000-0000-0000C15C0000}"/>
    <cellStyle name="好_表3_00青岛 2" xfId="26027" xr:uid="{00000000-0005-0000-0000-0000C25C0000}"/>
    <cellStyle name="好_表3_00青岛 2 2" xfId="26028" xr:uid="{00000000-0005-0000-0000-0000C35C0000}"/>
    <cellStyle name="好_表3_00青岛 2 3" xfId="26029" xr:uid="{00000000-0005-0000-0000-0000C45C0000}"/>
    <cellStyle name="好_表3_00青岛 3" xfId="26030" xr:uid="{00000000-0005-0000-0000-0000C55C0000}"/>
    <cellStyle name="好_表3_00青岛 4" xfId="26031" xr:uid="{00000000-0005-0000-0000-0000C65C0000}"/>
    <cellStyle name="好_表3_00青岛 5" xfId="26032" xr:uid="{00000000-0005-0000-0000-0000C75C0000}"/>
    <cellStyle name="好_表3_03淄博" xfId="26033" xr:uid="{00000000-0005-0000-0000-0000C85C0000}"/>
    <cellStyle name="好_表3_03淄博 2" xfId="26034" xr:uid="{00000000-0005-0000-0000-0000C95C0000}"/>
    <cellStyle name="好_表3_03淄博 2 2" xfId="26035" xr:uid="{00000000-0005-0000-0000-0000CA5C0000}"/>
    <cellStyle name="好_表3_03淄博 2 3" xfId="26036" xr:uid="{00000000-0005-0000-0000-0000CB5C0000}"/>
    <cellStyle name="好_表3_03淄博 3" xfId="26037" xr:uid="{00000000-0005-0000-0000-0000CC5C0000}"/>
    <cellStyle name="好_表3_03淄博 4" xfId="26038" xr:uid="{00000000-0005-0000-0000-0000CD5C0000}"/>
    <cellStyle name="好_表3_03淄博 5" xfId="26039" xr:uid="{00000000-0005-0000-0000-0000CE5C0000}"/>
    <cellStyle name="好_表3_06烟台" xfId="26040" xr:uid="{00000000-0005-0000-0000-0000CF5C0000}"/>
    <cellStyle name="好_表3_06烟台 2" xfId="26041" xr:uid="{00000000-0005-0000-0000-0000D05C0000}"/>
    <cellStyle name="好_表3_06烟台 2 2" xfId="26042" xr:uid="{00000000-0005-0000-0000-0000D15C0000}"/>
    <cellStyle name="好_表3_06烟台 2 3" xfId="26043" xr:uid="{00000000-0005-0000-0000-0000D25C0000}"/>
    <cellStyle name="好_表3_06烟台 3" xfId="26044" xr:uid="{00000000-0005-0000-0000-0000D35C0000}"/>
    <cellStyle name="好_表3_06烟台 4" xfId="26045" xr:uid="{00000000-0005-0000-0000-0000D45C0000}"/>
    <cellStyle name="好_表3_06烟台 5" xfId="26046" xr:uid="{00000000-0005-0000-0000-0000D55C0000}"/>
    <cellStyle name="好_表3_青岛市2015年地方预算报表（报财政部）" xfId="26047" xr:uid="{00000000-0005-0000-0000-0000D65C0000}"/>
    <cellStyle name="好_表3_青岛市2015年地方预算报表（报财政部） 2" xfId="26048" xr:uid="{00000000-0005-0000-0000-0000D75C0000}"/>
    <cellStyle name="好_表3_青岛市2015年地方预算报表（报财政部） 2 2" xfId="26049" xr:uid="{00000000-0005-0000-0000-0000D85C0000}"/>
    <cellStyle name="好_表3_青岛市2015年地方预算报表（报财政部） 2 3" xfId="26050" xr:uid="{00000000-0005-0000-0000-0000D95C0000}"/>
    <cellStyle name="好_表3_青岛市2015年地方预算报表（报财政部） 3" xfId="26051" xr:uid="{00000000-0005-0000-0000-0000DA5C0000}"/>
    <cellStyle name="好_表3_青岛市2015年地方预算报表（报财政部） 4" xfId="26052" xr:uid="{00000000-0005-0000-0000-0000DB5C0000}"/>
    <cellStyle name="好_表3_青岛市2015年地方预算报表（报财政部） 5" xfId="26053" xr:uid="{00000000-0005-0000-0000-0000DC5C0000}"/>
    <cellStyle name="好_表3区级收入执行 " xfId="26054" xr:uid="{00000000-0005-0000-0000-0000DD5C0000}"/>
    <cellStyle name="好_表3区级收入执行  2" xfId="26055" xr:uid="{00000000-0005-0000-0000-0000DE5C0000}"/>
    <cellStyle name="好_表3区级收入执行  2 2" xfId="26056" xr:uid="{00000000-0005-0000-0000-0000DF5C0000}"/>
    <cellStyle name="好_表3区级收入执行  2 3" xfId="26057" xr:uid="{00000000-0005-0000-0000-0000E05C0000}"/>
    <cellStyle name="好_表3区级收入执行  3" xfId="26058" xr:uid="{00000000-0005-0000-0000-0000E15C0000}"/>
    <cellStyle name="好_表3区级收入执行  4" xfId="26059" xr:uid="{00000000-0005-0000-0000-0000E25C0000}"/>
    <cellStyle name="好_表3区级收入执行  5" xfId="26060" xr:uid="{00000000-0005-0000-0000-0000E35C0000}"/>
    <cellStyle name="好_表4" xfId="26061" xr:uid="{00000000-0005-0000-0000-0000E45C0000}"/>
    <cellStyle name="好_表4 2" xfId="26062" xr:uid="{00000000-0005-0000-0000-0000E55C0000}"/>
    <cellStyle name="好_表4 2 2" xfId="26063" xr:uid="{00000000-0005-0000-0000-0000E65C0000}"/>
    <cellStyle name="好_表4 2 3" xfId="26064" xr:uid="{00000000-0005-0000-0000-0000E75C0000}"/>
    <cellStyle name="好_表4 3" xfId="26065" xr:uid="{00000000-0005-0000-0000-0000E85C0000}"/>
    <cellStyle name="好_表4 4" xfId="26066" xr:uid="{00000000-0005-0000-0000-0000E95C0000}"/>
    <cellStyle name="好_表4 5" xfId="26067" xr:uid="{00000000-0005-0000-0000-0000EA5C0000}"/>
    <cellStyle name="好_表4_00青岛" xfId="26068" xr:uid="{00000000-0005-0000-0000-0000EB5C0000}"/>
    <cellStyle name="好_表4_00青岛 2" xfId="26069" xr:uid="{00000000-0005-0000-0000-0000EC5C0000}"/>
    <cellStyle name="好_表4_00青岛 2 2" xfId="26070" xr:uid="{00000000-0005-0000-0000-0000ED5C0000}"/>
    <cellStyle name="好_表4_00青岛 2 3" xfId="26071" xr:uid="{00000000-0005-0000-0000-0000EE5C0000}"/>
    <cellStyle name="好_表4_00青岛 3" xfId="26072" xr:uid="{00000000-0005-0000-0000-0000EF5C0000}"/>
    <cellStyle name="好_表4_00青岛 4" xfId="26073" xr:uid="{00000000-0005-0000-0000-0000F05C0000}"/>
    <cellStyle name="好_表4_00青岛 5" xfId="26074" xr:uid="{00000000-0005-0000-0000-0000F15C0000}"/>
    <cellStyle name="好_表4_03淄博" xfId="26075" xr:uid="{00000000-0005-0000-0000-0000F25C0000}"/>
    <cellStyle name="好_表4_03淄博 2" xfId="26076" xr:uid="{00000000-0005-0000-0000-0000F35C0000}"/>
    <cellStyle name="好_表4_03淄博 2 2" xfId="26077" xr:uid="{00000000-0005-0000-0000-0000F45C0000}"/>
    <cellStyle name="好_表4_03淄博 2 3" xfId="26078" xr:uid="{00000000-0005-0000-0000-0000F55C0000}"/>
    <cellStyle name="好_表4_03淄博 3" xfId="26079" xr:uid="{00000000-0005-0000-0000-0000F65C0000}"/>
    <cellStyle name="好_表4_03淄博 4" xfId="26080" xr:uid="{00000000-0005-0000-0000-0000F75C0000}"/>
    <cellStyle name="好_表4_03淄博 5" xfId="26081" xr:uid="{00000000-0005-0000-0000-0000F85C0000}"/>
    <cellStyle name="好_表4_06烟台" xfId="26082" xr:uid="{00000000-0005-0000-0000-0000F95C0000}"/>
    <cellStyle name="好_表4_06烟台 2" xfId="26083" xr:uid="{00000000-0005-0000-0000-0000FA5C0000}"/>
    <cellStyle name="好_表4_06烟台 2 2" xfId="26084" xr:uid="{00000000-0005-0000-0000-0000FB5C0000}"/>
    <cellStyle name="好_表4_06烟台 2 3" xfId="26085" xr:uid="{00000000-0005-0000-0000-0000FC5C0000}"/>
    <cellStyle name="好_表4_06烟台 3" xfId="26086" xr:uid="{00000000-0005-0000-0000-0000FD5C0000}"/>
    <cellStyle name="好_表4_06烟台 4" xfId="26087" xr:uid="{00000000-0005-0000-0000-0000FE5C0000}"/>
    <cellStyle name="好_表4_06烟台 5" xfId="26088" xr:uid="{00000000-0005-0000-0000-0000FF5C0000}"/>
    <cellStyle name="好_表4_青岛市2015年地方预算报表（报财政部）" xfId="26089" xr:uid="{00000000-0005-0000-0000-0000005D0000}"/>
    <cellStyle name="好_表4_青岛市2015年地方预算报表（报财政部） 2" xfId="26090" xr:uid="{00000000-0005-0000-0000-0000015D0000}"/>
    <cellStyle name="好_表4_青岛市2015年地方预算报表（报财政部） 2 2" xfId="26091" xr:uid="{00000000-0005-0000-0000-0000025D0000}"/>
    <cellStyle name="好_表4_青岛市2015年地方预算报表（报财政部） 2 3" xfId="26092" xr:uid="{00000000-0005-0000-0000-0000035D0000}"/>
    <cellStyle name="好_表4_青岛市2015年地方预算报表（报财政部） 3" xfId="26093" xr:uid="{00000000-0005-0000-0000-0000045D0000}"/>
    <cellStyle name="好_表4_青岛市2015年地方预算报表（报财政部） 4" xfId="26094" xr:uid="{00000000-0005-0000-0000-0000055D0000}"/>
    <cellStyle name="好_表4_青岛市2015年地方预算报表（报财政部） 5" xfId="26095" xr:uid="{00000000-0005-0000-0000-0000065D0000}"/>
    <cellStyle name="好_表4区级支出执行" xfId="26096" xr:uid="{00000000-0005-0000-0000-0000075D0000}"/>
    <cellStyle name="好_表4区级支出执行 2" xfId="26097" xr:uid="{00000000-0005-0000-0000-0000085D0000}"/>
    <cellStyle name="好_表4区级支出执行 2 2" xfId="26098" xr:uid="{00000000-0005-0000-0000-0000095D0000}"/>
    <cellStyle name="好_表4区级支出执行 2 3" xfId="26099" xr:uid="{00000000-0005-0000-0000-00000A5D0000}"/>
    <cellStyle name="好_表4区级支出执行 3" xfId="26100" xr:uid="{00000000-0005-0000-0000-00000B5D0000}"/>
    <cellStyle name="好_表4区级支出执行 4" xfId="26101" xr:uid="{00000000-0005-0000-0000-00000C5D0000}"/>
    <cellStyle name="好_表4区级支出执行 5" xfId="26102" xr:uid="{00000000-0005-0000-0000-00000D5D0000}"/>
    <cellStyle name="好_表5" xfId="26103" xr:uid="{00000000-0005-0000-0000-00000E5D0000}"/>
    <cellStyle name="好_表5 2" xfId="26104" xr:uid="{00000000-0005-0000-0000-00000F5D0000}"/>
    <cellStyle name="好_表5 2 2" xfId="26105" xr:uid="{00000000-0005-0000-0000-0000105D0000}"/>
    <cellStyle name="好_表5 2 3" xfId="26106" xr:uid="{00000000-0005-0000-0000-0000115D0000}"/>
    <cellStyle name="好_表5 3" xfId="26107" xr:uid="{00000000-0005-0000-0000-0000125D0000}"/>
    <cellStyle name="好_表5 4" xfId="26108" xr:uid="{00000000-0005-0000-0000-0000135D0000}"/>
    <cellStyle name="好_表5 5" xfId="26109" xr:uid="{00000000-0005-0000-0000-0000145D0000}"/>
    <cellStyle name="好_表5_00青岛" xfId="26110" xr:uid="{00000000-0005-0000-0000-0000155D0000}"/>
    <cellStyle name="好_表5_00青岛 2" xfId="26111" xr:uid="{00000000-0005-0000-0000-0000165D0000}"/>
    <cellStyle name="好_表5_00青岛 2 2" xfId="26112" xr:uid="{00000000-0005-0000-0000-0000175D0000}"/>
    <cellStyle name="好_表5_00青岛 2 3" xfId="26113" xr:uid="{00000000-0005-0000-0000-0000185D0000}"/>
    <cellStyle name="好_表5_00青岛 3" xfId="26114" xr:uid="{00000000-0005-0000-0000-0000195D0000}"/>
    <cellStyle name="好_表5_00青岛 4" xfId="26115" xr:uid="{00000000-0005-0000-0000-00001A5D0000}"/>
    <cellStyle name="好_表5_00青岛 5" xfId="26116" xr:uid="{00000000-0005-0000-0000-00001B5D0000}"/>
    <cellStyle name="好_表5_03淄博" xfId="26117" xr:uid="{00000000-0005-0000-0000-00001C5D0000}"/>
    <cellStyle name="好_表5_03淄博 2" xfId="26118" xr:uid="{00000000-0005-0000-0000-00001D5D0000}"/>
    <cellStyle name="好_表5_03淄博 2 2" xfId="26119" xr:uid="{00000000-0005-0000-0000-00001E5D0000}"/>
    <cellStyle name="好_表5_03淄博 2 3" xfId="26120" xr:uid="{00000000-0005-0000-0000-00001F5D0000}"/>
    <cellStyle name="好_表5_03淄博 3" xfId="26121" xr:uid="{00000000-0005-0000-0000-0000205D0000}"/>
    <cellStyle name="好_表5_03淄博 4" xfId="26122" xr:uid="{00000000-0005-0000-0000-0000215D0000}"/>
    <cellStyle name="好_表5_03淄博 5" xfId="26123" xr:uid="{00000000-0005-0000-0000-0000225D0000}"/>
    <cellStyle name="好_表5_06烟台" xfId="26124" xr:uid="{00000000-0005-0000-0000-0000235D0000}"/>
    <cellStyle name="好_表5_06烟台 2" xfId="26125" xr:uid="{00000000-0005-0000-0000-0000245D0000}"/>
    <cellStyle name="好_表5_06烟台 2 2" xfId="26126" xr:uid="{00000000-0005-0000-0000-0000255D0000}"/>
    <cellStyle name="好_表5_06烟台 2 3" xfId="26127" xr:uid="{00000000-0005-0000-0000-0000265D0000}"/>
    <cellStyle name="好_表5_06烟台 3" xfId="26128" xr:uid="{00000000-0005-0000-0000-0000275D0000}"/>
    <cellStyle name="好_表5_06烟台 4" xfId="26129" xr:uid="{00000000-0005-0000-0000-0000285D0000}"/>
    <cellStyle name="好_表5_06烟台 5" xfId="26130" xr:uid="{00000000-0005-0000-0000-0000295D0000}"/>
    <cellStyle name="好_表5_青岛市2015年地方预算报表（报财政部）" xfId="26131" xr:uid="{00000000-0005-0000-0000-00002A5D0000}"/>
    <cellStyle name="好_表5_青岛市2015年地方预算报表（报财政部） 2" xfId="26132" xr:uid="{00000000-0005-0000-0000-00002B5D0000}"/>
    <cellStyle name="好_表5_青岛市2015年地方预算报表（报财政部） 2 2" xfId="26133" xr:uid="{00000000-0005-0000-0000-00002C5D0000}"/>
    <cellStyle name="好_表5_青岛市2015年地方预算报表（报财政部） 2 3" xfId="26134" xr:uid="{00000000-0005-0000-0000-00002D5D0000}"/>
    <cellStyle name="好_表5_青岛市2015年地方预算报表（报财政部） 3" xfId="26135" xr:uid="{00000000-0005-0000-0000-00002E5D0000}"/>
    <cellStyle name="好_表5_青岛市2015年地方预算报表（报财政部） 4" xfId="26136" xr:uid="{00000000-0005-0000-0000-00002F5D0000}"/>
    <cellStyle name="好_表5_青岛市2015年地方预算报表（报财政部） 5" xfId="26137" xr:uid="{00000000-0005-0000-0000-0000305D0000}"/>
    <cellStyle name="好_表6" xfId="26138" xr:uid="{00000000-0005-0000-0000-0000315D0000}"/>
    <cellStyle name="好_表6 2" xfId="26139" xr:uid="{00000000-0005-0000-0000-0000325D0000}"/>
    <cellStyle name="好_表6 2 2" xfId="26140" xr:uid="{00000000-0005-0000-0000-0000335D0000}"/>
    <cellStyle name="好_表6 2 3" xfId="26141" xr:uid="{00000000-0005-0000-0000-0000345D0000}"/>
    <cellStyle name="好_表6 3" xfId="26142" xr:uid="{00000000-0005-0000-0000-0000355D0000}"/>
    <cellStyle name="好_表6 4" xfId="26143" xr:uid="{00000000-0005-0000-0000-0000365D0000}"/>
    <cellStyle name="好_表6 5" xfId="26144" xr:uid="{00000000-0005-0000-0000-0000375D0000}"/>
    <cellStyle name="好_表6_00青岛" xfId="26145" xr:uid="{00000000-0005-0000-0000-0000385D0000}"/>
    <cellStyle name="好_表6_00青岛 2" xfId="26146" xr:uid="{00000000-0005-0000-0000-0000395D0000}"/>
    <cellStyle name="好_表6_00青岛 2 2" xfId="26147" xr:uid="{00000000-0005-0000-0000-00003A5D0000}"/>
    <cellStyle name="好_表6_00青岛 2 3" xfId="26148" xr:uid="{00000000-0005-0000-0000-00003B5D0000}"/>
    <cellStyle name="好_表6_00青岛 3" xfId="26149" xr:uid="{00000000-0005-0000-0000-00003C5D0000}"/>
    <cellStyle name="好_表6_00青岛 4" xfId="26150" xr:uid="{00000000-0005-0000-0000-00003D5D0000}"/>
    <cellStyle name="好_表6_00青岛 5" xfId="26151" xr:uid="{00000000-0005-0000-0000-00003E5D0000}"/>
    <cellStyle name="好_表6_03淄博" xfId="26152" xr:uid="{00000000-0005-0000-0000-00003F5D0000}"/>
    <cellStyle name="好_表6_03淄博 2" xfId="26153" xr:uid="{00000000-0005-0000-0000-0000405D0000}"/>
    <cellStyle name="好_表6_03淄博 2 2" xfId="26154" xr:uid="{00000000-0005-0000-0000-0000415D0000}"/>
    <cellStyle name="好_表6_03淄博 2 3" xfId="26155" xr:uid="{00000000-0005-0000-0000-0000425D0000}"/>
    <cellStyle name="好_表6_03淄博 3" xfId="26156" xr:uid="{00000000-0005-0000-0000-0000435D0000}"/>
    <cellStyle name="好_表6_03淄博 4" xfId="26157" xr:uid="{00000000-0005-0000-0000-0000445D0000}"/>
    <cellStyle name="好_表6_03淄博 5" xfId="26158" xr:uid="{00000000-0005-0000-0000-0000455D0000}"/>
    <cellStyle name="好_表6_06烟台" xfId="26159" xr:uid="{00000000-0005-0000-0000-0000465D0000}"/>
    <cellStyle name="好_表6_06烟台 2" xfId="26160" xr:uid="{00000000-0005-0000-0000-0000475D0000}"/>
    <cellStyle name="好_表6_06烟台 2 2" xfId="26161" xr:uid="{00000000-0005-0000-0000-0000485D0000}"/>
    <cellStyle name="好_表6_06烟台 2 3" xfId="26162" xr:uid="{00000000-0005-0000-0000-0000495D0000}"/>
    <cellStyle name="好_表6_06烟台 3" xfId="26163" xr:uid="{00000000-0005-0000-0000-00004A5D0000}"/>
    <cellStyle name="好_表6_06烟台 4" xfId="26164" xr:uid="{00000000-0005-0000-0000-00004B5D0000}"/>
    <cellStyle name="好_表6_06烟台 5" xfId="26165" xr:uid="{00000000-0005-0000-0000-00004C5D0000}"/>
    <cellStyle name="好_表6_青岛市2015年地方预算报表（报财政部）" xfId="26166" xr:uid="{00000000-0005-0000-0000-00004D5D0000}"/>
    <cellStyle name="好_表6_青岛市2015年地方预算报表（报财政部） 2" xfId="26167" xr:uid="{00000000-0005-0000-0000-00004E5D0000}"/>
    <cellStyle name="好_表6_青岛市2015年地方预算报表（报财政部） 2 2" xfId="26168" xr:uid="{00000000-0005-0000-0000-00004F5D0000}"/>
    <cellStyle name="好_表6_青岛市2015年地方预算报表（报财政部） 2 3" xfId="26169" xr:uid="{00000000-0005-0000-0000-0000505D0000}"/>
    <cellStyle name="好_表6_青岛市2015年地方预算报表（报财政部） 3" xfId="26170" xr:uid="{00000000-0005-0000-0000-0000515D0000}"/>
    <cellStyle name="好_表6_青岛市2015年地方预算报表（报财政部） 4" xfId="26171" xr:uid="{00000000-0005-0000-0000-0000525D0000}"/>
    <cellStyle name="好_表6_青岛市2015年地方预算报表（报财政部） 5" xfId="26172" xr:uid="{00000000-0005-0000-0000-0000535D0000}"/>
    <cellStyle name="好_表6基金支出执行" xfId="26173" xr:uid="{00000000-0005-0000-0000-0000545D0000}"/>
    <cellStyle name="好_表6基金支出执行 2" xfId="26174" xr:uid="{00000000-0005-0000-0000-0000555D0000}"/>
    <cellStyle name="好_表6基金支出执行 2 2" xfId="26175" xr:uid="{00000000-0005-0000-0000-0000565D0000}"/>
    <cellStyle name="好_表6基金支出执行 2 3" xfId="26176" xr:uid="{00000000-0005-0000-0000-0000575D0000}"/>
    <cellStyle name="好_表6基金支出执行 3" xfId="26177" xr:uid="{00000000-0005-0000-0000-0000585D0000}"/>
    <cellStyle name="好_表6基金支出执行 4" xfId="26178" xr:uid="{00000000-0005-0000-0000-0000595D0000}"/>
    <cellStyle name="好_表6基金支出执行 5" xfId="26179" xr:uid="{00000000-0005-0000-0000-00005A5D0000}"/>
    <cellStyle name="好_表7" xfId="26180" xr:uid="{00000000-0005-0000-0000-00005B5D0000}"/>
    <cellStyle name="好_表7 2" xfId="26181" xr:uid="{00000000-0005-0000-0000-00005C5D0000}"/>
    <cellStyle name="好_表7 2 2" xfId="26182" xr:uid="{00000000-0005-0000-0000-00005D5D0000}"/>
    <cellStyle name="好_表7 2 3" xfId="26183" xr:uid="{00000000-0005-0000-0000-00005E5D0000}"/>
    <cellStyle name="好_表7 3" xfId="26184" xr:uid="{00000000-0005-0000-0000-00005F5D0000}"/>
    <cellStyle name="好_表7 4" xfId="26185" xr:uid="{00000000-0005-0000-0000-0000605D0000}"/>
    <cellStyle name="好_表7 5" xfId="26186" xr:uid="{00000000-0005-0000-0000-0000615D0000}"/>
    <cellStyle name="好_表7_00青岛" xfId="26187" xr:uid="{00000000-0005-0000-0000-0000625D0000}"/>
    <cellStyle name="好_表7_00青岛 2" xfId="26188" xr:uid="{00000000-0005-0000-0000-0000635D0000}"/>
    <cellStyle name="好_表7_00青岛 2 2" xfId="26189" xr:uid="{00000000-0005-0000-0000-0000645D0000}"/>
    <cellStyle name="好_表7_00青岛 2 3" xfId="26190" xr:uid="{00000000-0005-0000-0000-0000655D0000}"/>
    <cellStyle name="好_表7_00青岛 3" xfId="26191" xr:uid="{00000000-0005-0000-0000-0000665D0000}"/>
    <cellStyle name="好_表7_00青岛 4" xfId="26192" xr:uid="{00000000-0005-0000-0000-0000675D0000}"/>
    <cellStyle name="好_表7_00青岛 5" xfId="26193" xr:uid="{00000000-0005-0000-0000-0000685D0000}"/>
    <cellStyle name="好_表7_03淄博" xfId="26194" xr:uid="{00000000-0005-0000-0000-0000695D0000}"/>
    <cellStyle name="好_表7_03淄博 2" xfId="26195" xr:uid="{00000000-0005-0000-0000-00006A5D0000}"/>
    <cellStyle name="好_表7_03淄博 2 2" xfId="26196" xr:uid="{00000000-0005-0000-0000-00006B5D0000}"/>
    <cellStyle name="好_表7_03淄博 2 3" xfId="26197" xr:uid="{00000000-0005-0000-0000-00006C5D0000}"/>
    <cellStyle name="好_表7_03淄博 3" xfId="26198" xr:uid="{00000000-0005-0000-0000-00006D5D0000}"/>
    <cellStyle name="好_表7_03淄博 4" xfId="26199" xr:uid="{00000000-0005-0000-0000-00006E5D0000}"/>
    <cellStyle name="好_表7_03淄博 5" xfId="26200" xr:uid="{00000000-0005-0000-0000-00006F5D0000}"/>
    <cellStyle name="好_表7_06烟台" xfId="26201" xr:uid="{00000000-0005-0000-0000-0000705D0000}"/>
    <cellStyle name="好_表7_06烟台 2" xfId="26202" xr:uid="{00000000-0005-0000-0000-0000715D0000}"/>
    <cellStyle name="好_表7_06烟台 2 2" xfId="26203" xr:uid="{00000000-0005-0000-0000-0000725D0000}"/>
    <cellStyle name="好_表7_06烟台 2 3" xfId="26204" xr:uid="{00000000-0005-0000-0000-0000735D0000}"/>
    <cellStyle name="好_表7_06烟台 3" xfId="26205" xr:uid="{00000000-0005-0000-0000-0000745D0000}"/>
    <cellStyle name="好_表7_06烟台 4" xfId="26206" xr:uid="{00000000-0005-0000-0000-0000755D0000}"/>
    <cellStyle name="好_表7_06烟台 5" xfId="26207" xr:uid="{00000000-0005-0000-0000-0000765D0000}"/>
    <cellStyle name="好_表7_青岛市2015年地方预算报表（报财政部）" xfId="26208" xr:uid="{00000000-0005-0000-0000-0000775D0000}"/>
    <cellStyle name="好_表7_青岛市2015年地方预算报表（报财政部） 2" xfId="26209" xr:uid="{00000000-0005-0000-0000-0000785D0000}"/>
    <cellStyle name="好_表7_青岛市2015年地方预算报表（报财政部） 2 2" xfId="26210" xr:uid="{00000000-0005-0000-0000-0000795D0000}"/>
    <cellStyle name="好_表7_青岛市2015年地方预算报表（报财政部） 2 3" xfId="26211" xr:uid="{00000000-0005-0000-0000-00007A5D0000}"/>
    <cellStyle name="好_表7_青岛市2015年地方预算报表（报财政部） 3" xfId="26212" xr:uid="{00000000-0005-0000-0000-00007B5D0000}"/>
    <cellStyle name="好_表7_青岛市2015年地方预算报表（报财政部） 4" xfId="26213" xr:uid="{00000000-0005-0000-0000-00007C5D0000}"/>
    <cellStyle name="好_表7_青岛市2015年地方预算报表（报财政部） 5" xfId="26214" xr:uid="{00000000-0005-0000-0000-00007D5D0000}"/>
    <cellStyle name="好_表8" xfId="26215" xr:uid="{00000000-0005-0000-0000-00007E5D0000}"/>
    <cellStyle name="好_表8 2" xfId="26216" xr:uid="{00000000-0005-0000-0000-00007F5D0000}"/>
    <cellStyle name="好_表8 2 2" xfId="26217" xr:uid="{00000000-0005-0000-0000-0000805D0000}"/>
    <cellStyle name="好_表8 2 3" xfId="26218" xr:uid="{00000000-0005-0000-0000-0000815D0000}"/>
    <cellStyle name="好_表8 3" xfId="26219" xr:uid="{00000000-0005-0000-0000-0000825D0000}"/>
    <cellStyle name="好_表8 4" xfId="26220" xr:uid="{00000000-0005-0000-0000-0000835D0000}"/>
    <cellStyle name="好_表8 5" xfId="26221" xr:uid="{00000000-0005-0000-0000-0000845D0000}"/>
    <cellStyle name="好_表8_00青岛" xfId="26222" xr:uid="{00000000-0005-0000-0000-0000855D0000}"/>
    <cellStyle name="好_表8_00青岛 2" xfId="26223" xr:uid="{00000000-0005-0000-0000-0000865D0000}"/>
    <cellStyle name="好_表8_00青岛 2 2" xfId="26224" xr:uid="{00000000-0005-0000-0000-0000875D0000}"/>
    <cellStyle name="好_表8_00青岛 2 3" xfId="26225" xr:uid="{00000000-0005-0000-0000-0000885D0000}"/>
    <cellStyle name="好_表8_00青岛 3" xfId="26226" xr:uid="{00000000-0005-0000-0000-0000895D0000}"/>
    <cellStyle name="好_表8_00青岛 4" xfId="26227" xr:uid="{00000000-0005-0000-0000-00008A5D0000}"/>
    <cellStyle name="好_表8_00青岛 5" xfId="26228" xr:uid="{00000000-0005-0000-0000-00008B5D0000}"/>
    <cellStyle name="好_表8_03淄博" xfId="26229" xr:uid="{00000000-0005-0000-0000-00008C5D0000}"/>
    <cellStyle name="好_表8_03淄博 2" xfId="26230" xr:uid="{00000000-0005-0000-0000-00008D5D0000}"/>
    <cellStyle name="好_表8_03淄博 2 2" xfId="26231" xr:uid="{00000000-0005-0000-0000-00008E5D0000}"/>
    <cellStyle name="好_表8_03淄博 2 3" xfId="26232" xr:uid="{00000000-0005-0000-0000-00008F5D0000}"/>
    <cellStyle name="好_表8_03淄博 3" xfId="26233" xr:uid="{00000000-0005-0000-0000-0000905D0000}"/>
    <cellStyle name="好_表8_03淄博 4" xfId="26234" xr:uid="{00000000-0005-0000-0000-0000915D0000}"/>
    <cellStyle name="好_表8_03淄博 5" xfId="26235" xr:uid="{00000000-0005-0000-0000-0000925D0000}"/>
    <cellStyle name="好_表8_06烟台" xfId="26236" xr:uid="{00000000-0005-0000-0000-0000935D0000}"/>
    <cellStyle name="好_表8_06烟台 2" xfId="26237" xr:uid="{00000000-0005-0000-0000-0000945D0000}"/>
    <cellStyle name="好_表8_06烟台 2 2" xfId="26238" xr:uid="{00000000-0005-0000-0000-0000955D0000}"/>
    <cellStyle name="好_表8_06烟台 2 3" xfId="26239" xr:uid="{00000000-0005-0000-0000-0000965D0000}"/>
    <cellStyle name="好_表8_06烟台 3" xfId="26240" xr:uid="{00000000-0005-0000-0000-0000975D0000}"/>
    <cellStyle name="好_表8_06烟台 4" xfId="26241" xr:uid="{00000000-0005-0000-0000-0000985D0000}"/>
    <cellStyle name="好_表8_06烟台 5" xfId="26242" xr:uid="{00000000-0005-0000-0000-0000995D0000}"/>
    <cellStyle name="好_表8_青岛市2015年地方预算报表（报财政部）" xfId="26243" xr:uid="{00000000-0005-0000-0000-00009A5D0000}"/>
    <cellStyle name="好_表8_青岛市2015年地方预算报表（报财政部） 2" xfId="26244" xr:uid="{00000000-0005-0000-0000-00009B5D0000}"/>
    <cellStyle name="好_表8_青岛市2015年地方预算报表（报财政部） 2 2" xfId="26245" xr:uid="{00000000-0005-0000-0000-00009C5D0000}"/>
    <cellStyle name="好_表8_青岛市2015年地方预算报表（报财政部） 2 3" xfId="26246" xr:uid="{00000000-0005-0000-0000-00009D5D0000}"/>
    <cellStyle name="好_表8_青岛市2015年地方预算报表（报财政部） 3" xfId="26247" xr:uid="{00000000-0005-0000-0000-00009E5D0000}"/>
    <cellStyle name="好_表8_青岛市2015年地方预算报表（报财政部） 4" xfId="26248" xr:uid="{00000000-0005-0000-0000-00009F5D0000}"/>
    <cellStyle name="好_表8_青岛市2015年地方预算报表（报财政部） 5" xfId="26249" xr:uid="{00000000-0005-0000-0000-0000A05D0000}"/>
    <cellStyle name="好_表9" xfId="26250" xr:uid="{00000000-0005-0000-0000-0000A15D0000}"/>
    <cellStyle name="好_表9 2" xfId="26251" xr:uid="{00000000-0005-0000-0000-0000A25D0000}"/>
    <cellStyle name="好_表9 2 2" xfId="26252" xr:uid="{00000000-0005-0000-0000-0000A35D0000}"/>
    <cellStyle name="好_表9 2 3" xfId="26253" xr:uid="{00000000-0005-0000-0000-0000A45D0000}"/>
    <cellStyle name="好_表9 3" xfId="26254" xr:uid="{00000000-0005-0000-0000-0000A55D0000}"/>
    <cellStyle name="好_表9 4" xfId="26255" xr:uid="{00000000-0005-0000-0000-0000A65D0000}"/>
    <cellStyle name="好_表9 5" xfId="26256" xr:uid="{00000000-0005-0000-0000-0000A75D0000}"/>
    <cellStyle name="好_表9_00青岛" xfId="26257" xr:uid="{00000000-0005-0000-0000-0000A85D0000}"/>
    <cellStyle name="好_表9_00青岛 2" xfId="26258" xr:uid="{00000000-0005-0000-0000-0000A95D0000}"/>
    <cellStyle name="好_表9_00青岛 2 2" xfId="26259" xr:uid="{00000000-0005-0000-0000-0000AA5D0000}"/>
    <cellStyle name="好_表9_00青岛 2 3" xfId="26260" xr:uid="{00000000-0005-0000-0000-0000AB5D0000}"/>
    <cellStyle name="好_表9_00青岛 3" xfId="26261" xr:uid="{00000000-0005-0000-0000-0000AC5D0000}"/>
    <cellStyle name="好_表9_00青岛 4" xfId="26262" xr:uid="{00000000-0005-0000-0000-0000AD5D0000}"/>
    <cellStyle name="好_表9_00青岛 5" xfId="26263" xr:uid="{00000000-0005-0000-0000-0000AE5D0000}"/>
    <cellStyle name="好_表9_03淄博" xfId="26264" xr:uid="{00000000-0005-0000-0000-0000AF5D0000}"/>
    <cellStyle name="好_表9_03淄博 2" xfId="26265" xr:uid="{00000000-0005-0000-0000-0000B05D0000}"/>
    <cellStyle name="好_表9_03淄博 2 2" xfId="26266" xr:uid="{00000000-0005-0000-0000-0000B15D0000}"/>
    <cellStyle name="好_表9_03淄博 2 3" xfId="26267" xr:uid="{00000000-0005-0000-0000-0000B25D0000}"/>
    <cellStyle name="好_表9_03淄博 3" xfId="26268" xr:uid="{00000000-0005-0000-0000-0000B35D0000}"/>
    <cellStyle name="好_表9_03淄博 4" xfId="26269" xr:uid="{00000000-0005-0000-0000-0000B45D0000}"/>
    <cellStyle name="好_表9_03淄博 5" xfId="26270" xr:uid="{00000000-0005-0000-0000-0000B55D0000}"/>
    <cellStyle name="好_表9_06烟台" xfId="26271" xr:uid="{00000000-0005-0000-0000-0000B65D0000}"/>
    <cellStyle name="好_表9_06烟台 2" xfId="26272" xr:uid="{00000000-0005-0000-0000-0000B75D0000}"/>
    <cellStyle name="好_表9_06烟台 2 2" xfId="26273" xr:uid="{00000000-0005-0000-0000-0000B85D0000}"/>
    <cellStyle name="好_表9_06烟台 2 3" xfId="26274" xr:uid="{00000000-0005-0000-0000-0000B95D0000}"/>
    <cellStyle name="好_表9_06烟台 3" xfId="26275" xr:uid="{00000000-0005-0000-0000-0000BA5D0000}"/>
    <cellStyle name="好_表9_06烟台 4" xfId="26276" xr:uid="{00000000-0005-0000-0000-0000BB5D0000}"/>
    <cellStyle name="好_表9_06烟台 5" xfId="26277" xr:uid="{00000000-0005-0000-0000-0000BC5D0000}"/>
    <cellStyle name="好_表9_表1全区收入执行 " xfId="26278" xr:uid="{00000000-0005-0000-0000-0000BD5D0000}"/>
    <cellStyle name="好_表9_表1全区收入执行  2" xfId="26279" xr:uid="{00000000-0005-0000-0000-0000BE5D0000}"/>
    <cellStyle name="好_表9_表1全区收入执行  2 2" xfId="26280" xr:uid="{00000000-0005-0000-0000-0000BF5D0000}"/>
    <cellStyle name="好_表9_表1全区收入执行  2 3" xfId="26281" xr:uid="{00000000-0005-0000-0000-0000C05D0000}"/>
    <cellStyle name="好_表9_表1全区收入执行  3" xfId="26282" xr:uid="{00000000-0005-0000-0000-0000C15D0000}"/>
    <cellStyle name="好_表9_表1全区收入执行  4" xfId="26283" xr:uid="{00000000-0005-0000-0000-0000C25D0000}"/>
    <cellStyle name="好_表9_表1全区收入执行  5" xfId="26284" xr:uid="{00000000-0005-0000-0000-0000C35D0000}"/>
    <cellStyle name="好_表9_表6基金支出执行" xfId="26285" xr:uid="{00000000-0005-0000-0000-0000C45D0000}"/>
    <cellStyle name="好_表9_表6基金支出执行 2" xfId="26286" xr:uid="{00000000-0005-0000-0000-0000C55D0000}"/>
    <cellStyle name="好_表9_表6基金支出执行 2 2" xfId="26287" xr:uid="{00000000-0005-0000-0000-0000C65D0000}"/>
    <cellStyle name="好_表9_表6基金支出执行 2 3" xfId="26288" xr:uid="{00000000-0005-0000-0000-0000C75D0000}"/>
    <cellStyle name="好_表9_表6基金支出执行 3" xfId="26289" xr:uid="{00000000-0005-0000-0000-0000C85D0000}"/>
    <cellStyle name="好_表9_表6基金支出执行 4" xfId="26290" xr:uid="{00000000-0005-0000-0000-0000C95D0000}"/>
    <cellStyle name="好_表9_表6基金支出执行 5" xfId="26291" xr:uid="{00000000-0005-0000-0000-0000CA5D0000}"/>
    <cellStyle name="好_表八" xfId="28525" xr:uid="{00000000-0005-0000-0000-0000CB5D0000}"/>
    <cellStyle name="好_表八 2" xfId="28526" xr:uid="{00000000-0005-0000-0000-0000CC5D0000}"/>
    <cellStyle name="好_表二" xfId="28527" xr:uid="{00000000-0005-0000-0000-0000CD5D0000}"/>
    <cellStyle name="好_表二（格式调整，以此为准）" xfId="26292" xr:uid="{00000000-0005-0000-0000-0000CE5D0000}"/>
    <cellStyle name="好_表二（格式调整，以此为准） 2" xfId="26293" xr:uid="{00000000-0005-0000-0000-0000CF5D0000}"/>
    <cellStyle name="好_表二（格式调整，以此为准） 2 2" xfId="26294" xr:uid="{00000000-0005-0000-0000-0000D05D0000}"/>
    <cellStyle name="好_表二（格式调整，以此为准） 2 3" xfId="26295" xr:uid="{00000000-0005-0000-0000-0000D15D0000}"/>
    <cellStyle name="好_表二（格式调整，以此为准） 3" xfId="26296" xr:uid="{00000000-0005-0000-0000-0000D25D0000}"/>
    <cellStyle name="好_表二（格式调整，以此为准） 4" xfId="26297" xr:uid="{00000000-0005-0000-0000-0000D35D0000}"/>
    <cellStyle name="好_表二（格式调整，以此为准） 5" xfId="26298" xr:uid="{00000000-0005-0000-0000-0000D45D0000}"/>
    <cellStyle name="好_表间审核公式" xfId="26299" xr:uid="{00000000-0005-0000-0000-0000D55D0000}"/>
    <cellStyle name="好_表间审核公式 2" xfId="26300" xr:uid="{00000000-0005-0000-0000-0000D65D0000}"/>
    <cellStyle name="好_表间审核公式 2 2" xfId="26301" xr:uid="{00000000-0005-0000-0000-0000D75D0000}"/>
    <cellStyle name="好_表间审核公式 2 3" xfId="26302" xr:uid="{00000000-0005-0000-0000-0000D85D0000}"/>
    <cellStyle name="好_表间审核公式 3" xfId="26303" xr:uid="{00000000-0005-0000-0000-0000D95D0000}"/>
    <cellStyle name="好_表间审核公式 4" xfId="26304" xr:uid="{00000000-0005-0000-0000-0000DA5D0000}"/>
    <cellStyle name="好_表间审核公式 5" xfId="26305" xr:uid="{00000000-0005-0000-0000-0000DB5D0000}"/>
    <cellStyle name="好_表间审核公式_07潍坊" xfId="26306" xr:uid="{00000000-0005-0000-0000-0000DC5D0000}"/>
    <cellStyle name="好_表间审核公式_07潍坊 2" xfId="26307" xr:uid="{00000000-0005-0000-0000-0000DD5D0000}"/>
    <cellStyle name="好_表间审核公式_07潍坊 2 2" xfId="26308" xr:uid="{00000000-0005-0000-0000-0000DE5D0000}"/>
    <cellStyle name="好_表间审核公式_07潍坊 2 3" xfId="26309" xr:uid="{00000000-0005-0000-0000-0000DF5D0000}"/>
    <cellStyle name="好_表间审核公式_07潍坊 3" xfId="26310" xr:uid="{00000000-0005-0000-0000-0000E05D0000}"/>
    <cellStyle name="好_表间审核公式_07潍坊 4" xfId="26311" xr:uid="{00000000-0005-0000-0000-0000E15D0000}"/>
    <cellStyle name="好_表间审核公式_07潍坊 5" xfId="26312" xr:uid="{00000000-0005-0000-0000-0000E25D0000}"/>
    <cellStyle name="好_表九" xfId="28528" xr:uid="{00000000-0005-0000-0000-0000E35D0000}"/>
    <cellStyle name="好_表六 (1)" xfId="28529" xr:uid="{00000000-0005-0000-0000-0000E45D0000}"/>
    <cellStyle name="好_表六（2)" xfId="28530" xr:uid="{00000000-0005-0000-0000-0000E55D0000}"/>
    <cellStyle name="好_表内审核公式" xfId="26313" xr:uid="{00000000-0005-0000-0000-0000E65D0000}"/>
    <cellStyle name="好_表内审核公式 2" xfId="26314" xr:uid="{00000000-0005-0000-0000-0000E75D0000}"/>
    <cellStyle name="好_表内审核公式 2 2" xfId="26315" xr:uid="{00000000-0005-0000-0000-0000E85D0000}"/>
    <cellStyle name="好_表内审核公式 2 3" xfId="26316" xr:uid="{00000000-0005-0000-0000-0000E95D0000}"/>
    <cellStyle name="好_表内审核公式 3" xfId="26317" xr:uid="{00000000-0005-0000-0000-0000EA5D0000}"/>
    <cellStyle name="好_表内审核公式 4" xfId="26318" xr:uid="{00000000-0005-0000-0000-0000EB5D0000}"/>
    <cellStyle name="好_表内审核公式 5" xfId="26319" xr:uid="{00000000-0005-0000-0000-0000EC5D0000}"/>
    <cellStyle name="好_表内审核公式 新！" xfId="26320" xr:uid="{00000000-0005-0000-0000-0000ED5D0000}"/>
    <cellStyle name="好_表内审核公式 新！ 2" xfId="26321" xr:uid="{00000000-0005-0000-0000-0000EE5D0000}"/>
    <cellStyle name="好_表内审核公式 新！ 2 2" xfId="26322" xr:uid="{00000000-0005-0000-0000-0000EF5D0000}"/>
    <cellStyle name="好_表内审核公式 新！ 2 3" xfId="26323" xr:uid="{00000000-0005-0000-0000-0000F05D0000}"/>
    <cellStyle name="好_表内审核公式 新！ 3" xfId="26324" xr:uid="{00000000-0005-0000-0000-0000F15D0000}"/>
    <cellStyle name="好_表内审核公式 新！ 4" xfId="26325" xr:uid="{00000000-0005-0000-0000-0000F25D0000}"/>
    <cellStyle name="好_表内审核公式 新！ 5" xfId="26326" xr:uid="{00000000-0005-0000-0000-0000F35D0000}"/>
    <cellStyle name="好_表内审核公式 新！_09泰安" xfId="26327" xr:uid="{00000000-0005-0000-0000-0000F45D0000}"/>
    <cellStyle name="好_表内审核公式 新！_09泰安 2" xfId="26328" xr:uid="{00000000-0005-0000-0000-0000F55D0000}"/>
    <cellStyle name="好_表内审核公式 新！_09泰安 2 2" xfId="26329" xr:uid="{00000000-0005-0000-0000-0000F65D0000}"/>
    <cellStyle name="好_表内审核公式 新！_09泰安 2 3" xfId="26330" xr:uid="{00000000-0005-0000-0000-0000F75D0000}"/>
    <cellStyle name="好_表内审核公式 新！_09泰安 3" xfId="26331" xr:uid="{00000000-0005-0000-0000-0000F85D0000}"/>
    <cellStyle name="好_表内审核公式 新！_09泰安 4" xfId="26332" xr:uid="{00000000-0005-0000-0000-0000F95D0000}"/>
    <cellStyle name="好_表内审核公式 新！_09泰安 5" xfId="26333" xr:uid="{00000000-0005-0000-0000-0000FA5D0000}"/>
    <cellStyle name="好_表七 (1)" xfId="28531" xr:uid="{00000000-0005-0000-0000-0000FB5D0000}"/>
    <cellStyle name="好_表七(2)" xfId="28532" xr:uid="{00000000-0005-0000-0000-0000FC5D0000}"/>
    <cellStyle name="好_表三" xfId="28533" xr:uid="{00000000-0005-0000-0000-0000FD5D0000}"/>
    <cellStyle name="好_表十" xfId="28534" xr:uid="{00000000-0005-0000-0000-0000FE5D0000}"/>
    <cellStyle name="好_表十二" xfId="28535" xr:uid="{00000000-0005-0000-0000-0000FF5D0000}"/>
    <cellStyle name="好_表十一" xfId="28536" xr:uid="{00000000-0005-0000-0000-0000005E0000}"/>
    <cellStyle name="好_表四" xfId="28537" xr:uid="{00000000-0005-0000-0000-0000015E0000}"/>
    <cellStyle name="好_表五" xfId="28538" xr:uid="{00000000-0005-0000-0000-0000025E0000}"/>
    <cellStyle name="好_表一" xfId="28539" xr:uid="{00000000-0005-0000-0000-0000035E0000}"/>
    <cellStyle name="好_滨州" xfId="26334" xr:uid="{00000000-0005-0000-0000-0000045E0000}"/>
    <cellStyle name="好_滨州 2" xfId="26335" xr:uid="{00000000-0005-0000-0000-0000055E0000}"/>
    <cellStyle name="好_滨州 3" xfId="26336" xr:uid="{00000000-0005-0000-0000-0000065E0000}"/>
    <cellStyle name="好_滨州 4" xfId="26337" xr:uid="{00000000-0005-0000-0000-0000075E0000}"/>
    <cellStyle name="好_博山区" xfId="26338" xr:uid="{00000000-0005-0000-0000-0000085E0000}"/>
    <cellStyle name="好_博山区 2" xfId="26339" xr:uid="{00000000-0005-0000-0000-0000095E0000}"/>
    <cellStyle name="好_博山区 2 2" xfId="26340" xr:uid="{00000000-0005-0000-0000-00000A5E0000}"/>
    <cellStyle name="好_博山区 2 3" xfId="26341" xr:uid="{00000000-0005-0000-0000-00000B5E0000}"/>
    <cellStyle name="好_博山区 3" xfId="26342" xr:uid="{00000000-0005-0000-0000-00000C5E0000}"/>
    <cellStyle name="好_博山区 4" xfId="26343" xr:uid="{00000000-0005-0000-0000-00000D5E0000}"/>
    <cellStyle name="好_博山区 5" xfId="26344" xr:uid="{00000000-0005-0000-0000-00000E5E0000}"/>
    <cellStyle name="好_曹县2015年预算表格" xfId="26345" xr:uid="{00000000-0005-0000-0000-00000F5E0000}"/>
    <cellStyle name="好_曹县2015年预算表格 2" xfId="26346" xr:uid="{00000000-0005-0000-0000-0000105E0000}"/>
    <cellStyle name="好_曹县2015年预算表格 2 2" xfId="26347" xr:uid="{00000000-0005-0000-0000-0000115E0000}"/>
    <cellStyle name="好_曹县2015年预算表格 2 3" xfId="26348" xr:uid="{00000000-0005-0000-0000-0000125E0000}"/>
    <cellStyle name="好_曹县2015年预算表格 3" xfId="26349" xr:uid="{00000000-0005-0000-0000-0000135E0000}"/>
    <cellStyle name="好_曹县2015年预算表格 4" xfId="26350" xr:uid="{00000000-0005-0000-0000-0000145E0000}"/>
    <cellStyle name="好_曹县2015年预算表格 5" xfId="26351" xr:uid="{00000000-0005-0000-0000-0000155E0000}"/>
    <cellStyle name="好_曹县2019年地方预算报表0320" xfId="28361" xr:uid="{00000000-0005-0000-0000-0000165E0000}"/>
    <cellStyle name="好_城阳" xfId="26352" xr:uid="{00000000-0005-0000-0000-0000175E0000}"/>
    <cellStyle name="好_城阳 2" xfId="26353" xr:uid="{00000000-0005-0000-0000-0000185E0000}"/>
    <cellStyle name="好_城阳 2 2" xfId="26354" xr:uid="{00000000-0005-0000-0000-0000195E0000}"/>
    <cellStyle name="好_城阳 2 3" xfId="26355" xr:uid="{00000000-0005-0000-0000-00001A5E0000}"/>
    <cellStyle name="好_城阳 3" xfId="26356" xr:uid="{00000000-0005-0000-0000-00001B5E0000}"/>
    <cellStyle name="好_城阳 4" xfId="26357" xr:uid="{00000000-0005-0000-0000-00001C5E0000}"/>
    <cellStyle name="好_城阳 5" xfId="26358" xr:uid="{00000000-0005-0000-0000-00001D5E0000}"/>
    <cellStyle name="好_城阳区" xfId="26359" xr:uid="{00000000-0005-0000-0000-00001E5E0000}"/>
    <cellStyle name="好_城阳区 2" xfId="26360" xr:uid="{00000000-0005-0000-0000-00001F5E0000}"/>
    <cellStyle name="好_城阳区 2 2" xfId="26361" xr:uid="{00000000-0005-0000-0000-0000205E0000}"/>
    <cellStyle name="好_城阳区 2 3" xfId="26362" xr:uid="{00000000-0005-0000-0000-0000215E0000}"/>
    <cellStyle name="好_城阳区 3" xfId="26363" xr:uid="{00000000-0005-0000-0000-0000225E0000}"/>
    <cellStyle name="好_城阳区 4" xfId="26364" xr:uid="{00000000-0005-0000-0000-0000235E0000}"/>
    <cellStyle name="好_城阳区 5" xfId="26365" xr:uid="{00000000-0005-0000-0000-0000245E0000}"/>
    <cellStyle name="好_定陶区2019年地方预算报表表内公式0320" xfId="28362" xr:uid="{00000000-0005-0000-0000-0000255E0000}"/>
    <cellStyle name="好_定陶县 2015年预算表格（2015.3.17）" xfId="26366" xr:uid="{00000000-0005-0000-0000-0000265E0000}"/>
    <cellStyle name="好_定陶县 2015年预算表格（2015.3.17） 2" xfId="26367" xr:uid="{00000000-0005-0000-0000-0000275E0000}"/>
    <cellStyle name="好_定陶县 2015年预算表格（2015.3.17） 2 2" xfId="26368" xr:uid="{00000000-0005-0000-0000-0000285E0000}"/>
    <cellStyle name="好_定陶县 2015年预算表格（2015.3.17） 2 3" xfId="26369" xr:uid="{00000000-0005-0000-0000-0000295E0000}"/>
    <cellStyle name="好_定陶县 2015年预算表格（2015.3.17） 3" xfId="26370" xr:uid="{00000000-0005-0000-0000-00002A5E0000}"/>
    <cellStyle name="好_定陶县 2015年预算表格（2015.3.17） 4" xfId="26371" xr:uid="{00000000-0005-0000-0000-00002B5E0000}"/>
    <cellStyle name="好_定陶县 2015年预算表格（2015.3.17） 5" xfId="26372" xr:uid="{00000000-0005-0000-0000-00002C5E0000}"/>
    <cellStyle name="好_定陶县 2015年预算表格（2015.3.17修改1）" xfId="26373" xr:uid="{00000000-0005-0000-0000-00002D5E0000}"/>
    <cellStyle name="好_定陶县 2015年预算表格（2015.3.17修改1） 2" xfId="26374" xr:uid="{00000000-0005-0000-0000-00002E5E0000}"/>
    <cellStyle name="好_定陶县 2015年预算表格（2015.3.17修改1） 2 2" xfId="26375" xr:uid="{00000000-0005-0000-0000-00002F5E0000}"/>
    <cellStyle name="好_定陶县 2015年预算表格（2015.3.17修改1） 2 3" xfId="26376" xr:uid="{00000000-0005-0000-0000-0000305E0000}"/>
    <cellStyle name="好_定陶县 2015年预算表格（2015.3.17修改1） 3" xfId="26377" xr:uid="{00000000-0005-0000-0000-0000315E0000}"/>
    <cellStyle name="好_定陶县 2015年预算表格（2015.3.17修改1） 4" xfId="26378" xr:uid="{00000000-0005-0000-0000-0000325E0000}"/>
    <cellStyle name="好_定陶县 2015年预算表格（2015.3.17修改1） 5" xfId="26379" xr:uid="{00000000-0005-0000-0000-0000335E0000}"/>
    <cellStyle name="好_定陶县 2015年预算表格（2015.3.17修改zz）" xfId="26380" xr:uid="{00000000-0005-0000-0000-0000345E0000}"/>
    <cellStyle name="好_定陶县 2015年预算表格（2015.3.17修改zz） 2" xfId="26381" xr:uid="{00000000-0005-0000-0000-0000355E0000}"/>
    <cellStyle name="好_定陶县 2015年预算表格（2015.3.17修改zz） 2 2" xfId="26382" xr:uid="{00000000-0005-0000-0000-0000365E0000}"/>
    <cellStyle name="好_定陶县 2015年预算表格（2015.3.17修改zz） 2 3" xfId="26383" xr:uid="{00000000-0005-0000-0000-0000375E0000}"/>
    <cellStyle name="好_定陶县 2015年预算表格（2015.3.17修改zz） 3" xfId="26384" xr:uid="{00000000-0005-0000-0000-0000385E0000}"/>
    <cellStyle name="好_定陶县 2015年预算表格（2015.3.17修改zz） 4" xfId="26385" xr:uid="{00000000-0005-0000-0000-0000395E0000}"/>
    <cellStyle name="好_定陶县 2015年预算表格（2015.3.17修改zz） 5" xfId="26386" xr:uid="{00000000-0005-0000-0000-00003A5E0000}"/>
    <cellStyle name="好_东明县2015年地方财政预算(0316)" xfId="26387" xr:uid="{00000000-0005-0000-0000-00003B5E0000}"/>
    <cellStyle name="好_东明县2015年地方财政预算(0316) 2" xfId="26388" xr:uid="{00000000-0005-0000-0000-00003C5E0000}"/>
    <cellStyle name="好_东明县2015年地方财政预算(0316) 2 2" xfId="26389" xr:uid="{00000000-0005-0000-0000-00003D5E0000}"/>
    <cellStyle name="好_东明县2015年地方财政预算(0316) 2 3" xfId="26390" xr:uid="{00000000-0005-0000-0000-00003E5E0000}"/>
    <cellStyle name="好_东明县2015年地方财政预算(0316) 3" xfId="26391" xr:uid="{00000000-0005-0000-0000-00003F5E0000}"/>
    <cellStyle name="好_东明县2015年地方财政预算(0316) 4" xfId="26392" xr:uid="{00000000-0005-0000-0000-0000405E0000}"/>
    <cellStyle name="好_东明县2015年地方财政预算(0316) 5" xfId="26393" xr:uid="{00000000-0005-0000-0000-0000415E0000}"/>
    <cellStyle name="好_东明县2020年地方财政预算表4-22" xfId="28540" xr:uid="{00000000-0005-0000-0000-0000425E0000}"/>
    <cellStyle name="好_封面" xfId="26394" xr:uid="{00000000-0005-0000-0000-0000435E0000}"/>
    <cellStyle name="好_封面 2" xfId="26395" xr:uid="{00000000-0005-0000-0000-0000445E0000}"/>
    <cellStyle name="好_封面 2 2" xfId="26396" xr:uid="{00000000-0005-0000-0000-0000455E0000}"/>
    <cellStyle name="好_封面 2 3" xfId="26397" xr:uid="{00000000-0005-0000-0000-0000465E0000}"/>
    <cellStyle name="好_封面 3" xfId="26398" xr:uid="{00000000-0005-0000-0000-0000475E0000}"/>
    <cellStyle name="好_封面 4" xfId="26399" xr:uid="{00000000-0005-0000-0000-0000485E0000}"/>
    <cellStyle name="好_封面 5" xfId="26400" xr:uid="{00000000-0005-0000-0000-0000495E0000}"/>
    <cellStyle name="好_福山区 " xfId="26401" xr:uid="{00000000-0005-0000-0000-00004A5E0000}"/>
    <cellStyle name="好_福山区  2" xfId="26402" xr:uid="{00000000-0005-0000-0000-00004B5E0000}"/>
    <cellStyle name="好_福山区  2 2" xfId="26403" xr:uid="{00000000-0005-0000-0000-00004C5E0000}"/>
    <cellStyle name="好_福山区  2 3" xfId="26404" xr:uid="{00000000-0005-0000-0000-00004D5E0000}"/>
    <cellStyle name="好_福山区  3" xfId="26405" xr:uid="{00000000-0005-0000-0000-00004E5E0000}"/>
    <cellStyle name="好_福山区  4" xfId="26406" xr:uid="{00000000-0005-0000-0000-00004F5E0000}"/>
    <cellStyle name="好_福山区  5" xfId="26407" xr:uid="{00000000-0005-0000-0000-0000505E0000}"/>
    <cellStyle name="好_附表" xfId="26408" xr:uid="{00000000-0005-0000-0000-0000515E0000}"/>
    <cellStyle name="好_附表 2" xfId="26409" xr:uid="{00000000-0005-0000-0000-0000525E0000}"/>
    <cellStyle name="好_附表 2 2" xfId="26410" xr:uid="{00000000-0005-0000-0000-0000535E0000}"/>
    <cellStyle name="好_附表 2 3" xfId="26411" xr:uid="{00000000-0005-0000-0000-0000545E0000}"/>
    <cellStyle name="好_附表 3" xfId="26412" xr:uid="{00000000-0005-0000-0000-0000555E0000}"/>
    <cellStyle name="好_附表 4" xfId="26413" xr:uid="{00000000-0005-0000-0000-0000565E0000}"/>
    <cellStyle name="好_附表 5" xfId="26414" xr:uid="{00000000-0005-0000-0000-0000575E0000}"/>
    <cellStyle name="好_钢城" xfId="28363" xr:uid="{00000000-0005-0000-0000-0000585E0000}"/>
    <cellStyle name="好_高青县" xfId="26415" xr:uid="{00000000-0005-0000-0000-0000595E0000}"/>
    <cellStyle name="好_高青县 2" xfId="26416" xr:uid="{00000000-0005-0000-0000-00005A5E0000}"/>
    <cellStyle name="好_高青县 2 2" xfId="26417" xr:uid="{00000000-0005-0000-0000-00005B5E0000}"/>
    <cellStyle name="好_高青县 2 3" xfId="26418" xr:uid="{00000000-0005-0000-0000-00005C5E0000}"/>
    <cellStyle name="好_高青县 3" xfId="26419" xr:uid="{00000000-0005-0000-0000-00005D5E0000}"/>
    <cellStyle name="好_高青县 4" xfId="26420" xr:uid="{00000000-0005-0000-0000-00005E5E0000}"/>
    <cellStyle name="好_高青县 5" xfId="26421" xr:uid="{00000000-0005-0000-0000-00005F5E0000}"/>
    <cellStyle name="好_高新" xfId="28364" xr:uid="{00000000-0005-0000-0000-0000605E0000}"/>
    <cellStyle name="好_高新区" xfId="26422" xr:uid="{00000000-0005-0000-0000-0000615E0000}"/>
    <cellStyle name="好_高新区 2" xfId="26423" xr:uid="{00000000-0005-0000-0000-0000625E0000}"/>
    <cellStyle name="好_高新区 2 2" xfId="26424" xr:uid="{00000000-0005-0000-0000-0000635E0000}"/>
    <cellStyle name="好_高新区 2 3" xfId="26425" xr:uid="{00000000-0005-0000-0000-0000645E0000}"/>
    <cellStyle name="好_高新区 3" xfId="26426" xr:uid="{00000000-0005-0000-0000-0000655E0000}"/>
    <cellStyle name="好_高新区 4" xfId="26427" xr:uid="{00000000-0005-0000-0000-0000665E0000}"/>
    <cellStyle name="好_高新区 5" xfId="26428" xr:uid="{00000000-0005-0000-0000-0000675E0000}"/>
    <cellStyle name="好_高新区_龙口修改15" xfId="26429" xr:uid="{00000000-0005-0000-0000-0000685E0000}"/>
    <cellStyle name="好_高新区_龙口修改15 2" xfId="26430" xr:uid="{00000000-0005-0000-0000-0000695E0000}"/>
    <cellStyle name="好_高新区_龙口修改15 2 2" xfId="26431" xr:uid="{00000000-0005-0000-0000-00006A5E0000}"/>
    <cellStyle name="好_高新区_龙口修改15 2 3" xfId="26432" xr:uid="{00000000-0005-0000-0000-00006B5E0000}"/>
    <cellStyle name="好_高新区_龙口修改15 3" xfId="26433" xr:uid="{00000000-0005-0000-0000-00006C5E0000}"/>
    <cellStyle name="好_高新区_龙口修改15 4" xfId="26434" xr:uid="{00000000-0005-0000-0000-00006D5E0000}"/>
    <cellStyle name="好_高新区_龙口修改15 5" xfId="26435" xr:uid="{00000000-0005-0000-0000-00006E5E0000}"/>
    <cellStyle name="好_海阳市" xfId="26436" xr:uid="{00000000-0005-0000-0000-00006F5E0000}"/>
    <cellStyle name="好_海阳市 2" xfId="26437" xr:uid="{00000000-0005-0000-0000-0000705E0000}"/>
    <cellStyle name="好_海阳市 2 2" xfId="26438" xr:uid="{00000000-0005-0000-0000-0000715E0000}"/>
    <cellStyle name="好_海阳市 2 3" xfId="26439" xr:uid="{00000000-0005-0000-0000-0000725E0000}"/>
    <cellStyle name="好_海阳市 3" xfId="26440" xr:uid="{00000000-0005-0000-0000-0000735E0000}"/>
    <cellStyle name="好_海阳市 4" xfId="26441" xr:uid="{00000000-0005-0000-0000-0000745E0000}"/>
    <cellStyle name="好_海阳市 5" xfId="26442" xr:uid="{00000000-0005-0000-0000-0000755E0000}"/>
    <cellStyle name="好_海阳市_龙口修改15" xfId="26443" xr:uid="{00000000-0005-0000-0000-0000765E0000}"/>
    <cellStyle name="好_海阳市_龙口修改15 2" xfId="26444" xr:uid="{00000000-0005-0000-0000-0000775E0000}"/>
    <cellStyle name="好_海阳市_龙口修改15 2 2" xfId="26445" xr:uid="{00000000-0005-0000-0000-0000785E0000}"/>
    <cellStyle name="好_海阳市_龙口修改15 2 3" xfId="26446" xr:uid="{00000000-0005-0000-0000-0000795E0000}"/>
    <cellStyle name="好_海阳市_龙口修改15 3" xfId="26447" xr:uid="{00000000-0005-0000-0000-00007A5E0000}"/>
    <cellStyle name="好_海阳市_龙口修改15 4" xfId="26448" xr:uid="{00000000-0005-0000-0000-00007B5E0000}"/>
    <cellStyle name="好_海阳市_龙口修改15 5" xfId="26449" xr:uid="{00000000-0005-0000-0000-00007C5E0000}"/>
    <cellStyle name="好_槐荫" xfId="26450" xr:uid="{00000000-0005-0000-0000-00007D5E0000}"/>
    <cellStyle name="好_槐荫 2" xfId="26451" xr:uid="{00000000-0005-0000-0000-00007E5E0000}"/>
    <cellStyle name="好_槐荫 2 2" xfId="26452" xr:uid="{00000000-0005-0000-0000-00007F5E0000}"/>
    <cellStyle name="好_槐荫 2 3" xfId="26453" xr:uid="{00000000-0005-0000-0000-0000805E0000}"/>
    <cellStyle name="好_槐荫 3" xfId="26454" xr:uid="{00000000-0005-0000-0000-0000815E0000}"/>
    <cellStyle name="好_槐荫 4" xfId="26455" xr:uid="{00000000-0005-0000-0000-0000825E0000}"/>
    <cellStyle name="好_槐荫 5" xfId="26456" xr:uid="{00000000-0005-0000-0000-0000835E0000}"/>
    <cellStyle name="好_槐荫 6" xfId="28365" xr:uid="{00000000-0005-0000-0000-0000845E0000}"/>
    <cellStyle name="好_桓台" xfId="26457" xr:uid="{00000000-0005-0000-0000-0000855E0000}"/>
    <cellStyle name="好_桓台 2" xfId="26458" xr:uid="{00000000-0005-0000-0000-0000865E0000}"/>
    <cellStyle name="好_桓台 2 2" xfId="26459" xr:uid="{00000000-0005-0000-0000-0000875E0000}"/>
    <cellStyle name="好_桓台 2 3" xfId="26460" xr:uid="{00000000-0005-0000-0000-0000885E0000}"/>
    <cellStyle name="好_桓台 3" xfId="26461" xr:uid="{00000000-0005-0000-0000-0000895E0000}"/>
    <cellStyle name="好_桓台 4" xfId="26462" xr:uid="{00000000-0005-0000-0000-00008A5E0000}"/>
    <cellStyle name="好_桓台 5" xfId="26463" xr:uid="{00000000-0005-0000-0000-00008B5E0000}"/>
    <cellStyle name="好_黄岛" xfId="26464" xr:uid="{00000000-0005-0000-0000-00008C5E0000}"/>
    <cellStyle name="好_黄岛 2" xfId="26465" xr:uid="{00000000-0005-0000-0000-00008D5E0000}"/>
    <cellStyle name="好_黄岛 2 2" xfId="26466" xr:uid="{00000000-0005-0000-0000-00008E5E0000}"/>
    <cellStyle name="好_黄岛 2 3" xfId="26467" xr:uid="{00000000-0005-0000-0000-00008F5E0000}"/>
    <cellStyle name="好_黄岛 3" xfId="26468" xr:uid="{00000000-0005-0000-0000-0000905E0000}"/>
    <cellStyle name="好_黄岛 4" xfId="26469" xr:uid="{00000000-0005-0000-0000-0000915E0000}"/>
    <cellStyle name="好_黄岛 5" xfId="26470" xr:uid="{00000000-0005-0000-0000-0000925E0000}"/>
    <cellStyle name="好_即墨" xfId="26471" xr:uid="{00000000-0005-0000-0000-0000935E0000}"/>
    <cellStyle name="好_即墨 2" xfId="26472" xr:uid="{00000000-0005-0000-0000-0000945E0000}"/>
    <cellStyle name="好_即墨 2 2" xfId="26473" xr:uid="{00000000-0005-0000-0000-0000955E0000}"/>
    <cellStyle name="好_即墨 2 3" xfId="26474" xr:uid="{00000000-0005-0000-0000-0000965E0000}"/>
    <cellStyle name="好_即墨 3" xfId="26475" xr:uid="{00000000-0005-0000-0000-0000975E0000}"/>
    <cellStyle name="好_即墨 4" xfId="26476" xr:uid="{00000000-0005-0000-0000-0000985E0000}"/>
    <cellStyle name="好_即墨 5" xfId="26477" xr:uid="{00000000-0005-0000-0000-0000995E0000}"/>
    <cellStyle name="好_胶州" xfId="26478" xr:uid="{00000000-0005-0000-0000-00009A5E0000}"/>
    <cellStyle name="好_胶州 2" xfId="26479" xr:uid="{00000000-0005-0000-0000-00009B5E0000}"/>
    <cellStyle name="好_胶州 2 2" xfId="26480" xr:uid="{00000000-0005-0000-0000-00009C5E0000}"/>
    <cellStyle name="好_胶州 2 3" xfId="26481" xr:uid="{00000000-0005-0000-0000-00009D5E0000}"/>
    <cellStyle name="好_胶州 3" xfId="26482" xr:uid="{00000000-0005-0000-0000-00009E5E0000}"/>
    <cellStyle name="好_胶州 4" xfId="26483" xr:uid="{00000000-0005-0000-0000-00009F5E0000}"/>
    <cellStyle name="好_胶州 5" xfId="26484" xr:uid="{00000000-0005-0000-0000-0000A05E0000}"/>
    <cellStyle name="好_景区" xfId="26485" xr:uid="{00000000-0005-0000-0000-0000A15E0000}"/>
    <cellStyle name="好_景区 2" xfId="26486" xr:uid="{00000000-0005-0000-0000-0000A25E0000}"/>
    <cellStyle name="好_景区 2 2" xfId="26487" xr:uid="{00000000-0005-0000-0000-0000A35E0000}"/>
    <cellStyle name="好_景区 2 3" xfId="26488" xr:uid="{00000000-0005-0000-0000-0000A45E0000}"/>
    <cellStyle name="好_景区 3" xfId="26489" xr:uid="{00000000-0005-0000-0000-0000A55E0000}"/>
    <cellStyle name="好_景区 4" xfId="26490" xr:uid="{00000000-0005-0000-0000-0000A65E0000}"/>
    <cellStyle name="好_景区 5" xfId="26491" xr:uid="{00000000-0005-0000-0000-0000A75E0000}"/>
    <cellStyle name="好_巨野-2020年地方财政预算表4.22" xfId="28541" xr:uid="{00000000-0005-0000-0000-0000A85E0000}"/>
    <cellStyle name="好_巨野-2020年地方财政预算表4.22修改" xfId="28542" xr:uid="{00000000-0005-0000-0000-0000A95E0000}"/>
    <cellStyle name="好_巨野县2015预算表" xfId="26492" xr:uid="{00000000-0005-0000-0000-0000AA5E0000}"/>
    <cellStyle name="好_巨野县2015预算表 2" xfId="26493" xr:uid="{00000000-0005-0000-0000-0000AB5E0000}"/>
    <cellStyle name="好_巨野县2015预算表 2 2" xfId="26494" xr:uid="{00000000-0005-0000-0000-0000AC5E0000}"/>
    <cellStyle name="好_巨野县2015预算表 2 3" xfId="26495" xr:uid="{00000000-0005-0000-0000-0000AD5E0000}"/>
    <cellStyle name="好_巨野县2015预算表 3" xfId="26496" xr:uid="{00000000-0005-0000-0000-0000AE5E0000}"/>
    <cellStyle name="好_巨野县2015预算表 4" xfId="26497" xr:uid="{00000000-0005-0000-0000-0000AF5E0000}"/>
    <cellStyle name="好_巨野县2015预算表 5" xfId="26498" xr:uid="{00000000-0005-0000-0000-0000B05E0000}"/>
    <cellStyle name="好_鄄城2014年预算附表" xfId="26499" xr:uid="{00000000-0005-0000-0000-0000B15E0000}"/>
    <cellStyle name="好_鄄城2014年预算附表 2" xfId="26500" xr:uid="{00000000-0005-0000-0000-0000B25E0000}"/>
    <cellStyle name="好_鄄城2014年预算附表 2 2" xfId="26501" xr:uid="{00000000-0005-0000-0000-0000B35E0000}"/>
    <cellStyle name="好_鄄城2014年预算附表 2 3" xfId="26502" xr:uid="{00000000-0005-0000-0000-0000B45E0000}"/>
    <cellStyle name="好_鄄城2014年预算附表 3" xfId="26503" xr:uid="{00000000-0005-0000-0000-0000B55E0000}"/>
    <cellStyle name="好_鄄城2014年预算附表 4" xfId="26504" xr:uid="{00000000-0005-0000-0000-0000B65E0000}"/>
    <cellStyle name="好_鄄城2014年预算附表 5" xfId="26505" xr:uid="{00000000-0005-0000-0000-0000B75E0000}"/>
    <cellStyle name="好_鄄城县2019年地方预算报表  3.20日" xfId="28366" xr:uid="{00000000-0005-0000-0000-0000B85E0000}"/>
    <cellStyle name="好_开发区" xfId="26506" xr:uid="{00000000-0005-0000-0000-0000B95E0000}"/>
    <cellStyle name="好_开发区 2" xfId="26507" xr:uid="{00000000-0005-0000-0000-0000BA5E0000}"/>
    <cellStyle name="好_开发区 2 2" xfId="26508" xr:uid="{00000000-0005-0000-0000-0000BB5E0000}"/>
    <cellStyle name="好_开发区 2 3" xfId="26509" xr:uid="{00000000-0005-0000-0000-0000BC5E0000}"/>
    <cellStyle name="好_开发区 3" xfId="26510" xr:uid="{00000000-0005-0000-0000-0000BD5E0000}"/>
    <cellStyle name="好_开发区 4" xfId="26511" xr:uid="{00000000-0005-0000-0000-0000BE5E0000}"/>
    <cellStyle name="好_开发区 5" xfId="26512" xr:uid="{00000000-0005-0000-0000-0000BF5E0000}"/>
    <cellStyle name="好_开发区_龙口修改15" xfId="26513" xr:uid="{00000000-0005-0000-0000-0000C05E0000}"/>
    <cellStyle name="好_开发区_龙口修改15 2" xfId="26514" xr:uid="{00000000-0005-0000-0000-0000C15E0000}"/>
    <cellStyle name="好_开发区_龙口修改15 2 2" xfId="26515" xr:uid="{00000000-0005-0000-0000-0000C25E0000}"/>
    <cellStyle name="好_开发区_龙口修改15 2 3" xfId="26516" xr:uid="{00000000-0005-0000-0000-0000C35E0000}"/>
    <cellStyle name="好_开发区_龙口修改15 3" xfId="26517" xr:uid="{00000000-0005-0000-0000-0000C45E0000}"/>
    <cellStyle name="好_开发区_龙口修改15 4" xfId="26518" xr:uid="{00000000-0005-0000-0000-0000C55E0000}"/>
    <cellStyle name="好_开发区_龙口修改15 5" xfId="26519" xr:uid="{00000000-0005-0000-0000-0000C65E0000}"/>
    <cellStyle name="好_开发区2015年预算表格（20141222）新" xfId="26520" xr:uid="{00000000-0005-0000-0000-0000C75E0000}"/>
    <cellStyle name="好_开发区2015年预算表格（20141222）新 2" xfId="26521" xr:uid="{00000000-0005-0000-0000-0000C85E0000}"/>
    <cellStyle name="好_开发区2015年预算表格（20141222）新 2 2" xfId="26522" xr:uid="{00000000-0005-0000-0000-0000C95E0000}"/>
    <cellStyle name="好_开发区2015年预算表格（20141222）新 2 3" xfId="26523" xr:uid="{00000000-0005-0000-0000-0000CA5E0000}"/>
    <cellStyle name="好_开发区2015年预算表格（20141222）新 3" xfId="26524" xr:uid="{00000000-0005-0000-0000-0000CB5E0000}"/>
    <cellStyle name="好_开发区2015年预算表格（20141222）新 4" xfId="26525" xr:uid="{00000000-0005-0000-0000-0000CC5E0000}"/>
    <cellStyle name="好_开发区2015年预算表格（20141222）新 5" xfId="26526" xr:uid="{00000000-0005-0000-0000-0000CD5E0000}"/>
    <cellStyle name="好_垦利区 2019年地方财政预算表(2)" xfId="28367" xr:uid="{00000000-0005-0000-0000-0000CE5E0000}"/>
    <cellStyle name="好_莱城" xfId="28368" xr:uid="{00000000-0005-0000-0000-0000CF5E0000}"/>
    <cellStyle name="好_莱山区" xfId="26527" xr:uid="{00000000-0005-0000-0000-0000D05E0000}"/>
    <cellStyle name="好_莱山区 2" xfId="26528" xr:uid="{00000000-0005-0000-0000-0000D15E0000}"/>
    <cellStyle name="好_莱山区 2 2" xfId="26529" xr:uid="{00000000-0005-0000-0000-0000D25E0000}"/>
    <cellStyle name="好_莱山区 2 3" xfId="26530" xr:uid="{00000000-0005-0000-0000-0000D35E0000}"/>
    <cellStyle name="好_莱山区 3" xfId="26531" xr:uid="{00000000-0005-0000-0000-0000D45E0000}"/>
    <cellStyle name="好_莱山区 4" xfId="26532" xr:uid="{00000000-0005-0000-0000-0000D55E0000}"/>
    <cellStyle name="好_莱山区 5" xfId="26533" xr:uid="{00000000-0005-0000-0000-0000D65E0000}"/>
    <cellStyle name="好_莱山区_龙口修改15" xfId="26534" xr:uid="{00000000-0005-0000-0000-0000D75E0000}"/>
    <cellStyle name="好_莱山区_龙口修改15 2" xfId="26535" xr:uid="{00000000-0005-0000-0000-0000D85E0000}"/>
    <cellStyle name="好_莱山区_龙口修改15 2 2" xfId="26536" xr:uid="{00000000-0005-0000-0000-0000D95E0000}"/>
    <cellStyle name="好_莱山区_龙口修改15 2 3" xfId="26537" xr:uid="{00000000-0005-0000-0000-0000DA5E0000}"/>
    <cellStyle name="好_莱山区_龙口修改15 3" xfId="26538" xr:uid="{00000000-0005-0000-0000-0000DB5E0000}"/>
    <cellStyle name="好_莱山区_龙口修改15 4" xfId="26539" xr:uid="{00000000-0005-0000-0000-0000DC5E0000}"/>
    <cellStyle name="好_莱山区_龙口修改15 5" xfId="26540" xr:uid="{00000000-0005-0000-0000-0000DD5E0000}"/>
    <cellStyle name="好_莱芜" xfId="26541" xr:uid="{00000000-0005-0000-0000-0000DE5E0000}"/>
    <cellStyle name="好_莱芜 2" xfId="26542" xr:uid="{00000000-0005-0000-0000-0000DF5E0000}"/>
    <cellStyle name="好_莱芜 2 2" xfId="26543" xr:uid="{00000000-0005-0000-0000-0000E05E0000}"/>
    <cellStyle name="好_莱芜 2 3" xfId="26544" xr:uid="{00000000-0005-0000-0000-0000E15E0000}"/>
    <cellStyle name="好_莱芜 3" xfId="26545" xr:uid="{00000000-0005-0000-0000-0000E25E0000}"/>
    <cellStyle name="好_莱芜 4" xfId="26546" xr:uid="{00000000-0005-0000-0000-0000E35E0000}"/>
    <cellStyle name="好_莱芜 5" xfId="26547" xr:uid="{00000000-0005-0000-0000-0000E45E0000}"/>
    <cellStyle name="好_莱西" xfId="26548" xr:uid="{00000000-0005-0000-0000-0000E55E0000}"/>
    <cellStyle name="好_莱西 2" xfId="26549" xr:uid="{00000000-0005-0000-0000-0000E65E0000}"/>
    <cellStyle name="好_莱西 2 2" xfId="26550" xr:uid="{00000000-0005-0000-0000-0000E75E0000}"/>
    <cellStyle name="好_莱西 2 3" xfId="26551" xr:uid="{00000000-0005-0000-0000-0000E85E0000}"/>
    <cellStyle name="好_莱西 3" xfId="26552" xr:uid="{00000000-0005-0000-0000-0000E95E0000}"/>
    <cellStyle name="好_莱西 4" xfId="26553" xr:uid="{00000000-0005-0000-0000-0000EA5E0000}"/>
    <cellStyle name="好_莱西 5" xfId="26554" xr:uid="{00000000-0005-0000-0000-0000EB5E0000}"/>
    <cellStyle name="好_莱阳市" xfId="26555" xr:uid="{00000000-0005-0000-0000-0000EC5E0000}"/>
    <cellStyle name="好_莱阳市 2" xfId="26556" xr:uid="{00000000-0005-0000-0000-0000ED5E0000}"/>
    <cellStyle name="好_莱阳市 2 2" xfId="26557" xr:uid="{00000000-0005-0000-0000-0000EE5E0000}"/>
    <cellStyle name="好_莱阳市 2 3" xfId="26558" xr:uid="{00000000-0005-0000-0000-0000EF5E0000}"/>
    <cellStyle name="好_莱阳市 3" xfId="26559" xr:uid="{00000000-0005-0000-0000-0000F05E0000}"/>
    <cellStyle name="好_莱阳市 4" xfId="26560" xr:uid="{00000000-0005-0000-0000-0000F15E0000}"/>
    <cellStyle name="好_莱阳市 5" xfId="26561" xr:uid="{00000000-0005-0000-0000-0000F25E0000}"/>
    <cellStyle name="好_莱阳市_龙口修改15" xfId="26562" xr:uid="{00000000-0005-0000-0000-0000F35E0000}"/>
    <cellStyle name="好_莱阳市_龙口修改15 2" xfId="26563" xr:uid="{00000000-0005-0000-0000-0000F45E0000}"/>
    <cellStyle name="好_莱阳市_龙口修改15 2 2" xfId="26564" xr:uid="{00000000-0005-0000-0000-0000F55E0000}"/>
    <cellStyle name="好_莱阳市_龙口修改15 2 3" xfId="26565" xr:uid="{00000000-0005-0000-0000-0000F65E0000}"/>
    <cellStyle name="好_莱阳市_龙口修改15 3" xfId="26566" xr:uid="{00000000-0005-0000-0000-0000F75E0000}"/>
    <cellStyle name="好_莱阳市_龙口修改15 4" xfId="26567" xr:uid="{00000000-0005-0000-0000-0000F85E0000}"/>
    <cellStyle name="好_莱阳市_龙口修改15 5" xfId="26568" xr:uid="{00000000-0005-0000-0000-0000F95E0000}"/>
    <cellStyle name="好_莱州市" xfId="26569" xr:uid="{00000000-0005-0000-0000-0000FA5E0000}"/>
    <cellStyle name="好_莱州市 2" xfId="26570" xr:uid="{00000000-0005-0000-0000-0000FB5E0000}"/>
    <cellStyle name="好_莱州市 2 2" xfId="26571" xr:uid="{00000000-0005-0000-0000-0000FC5E0000}"/>
    <cellStyle name="好_莱州市 2 3" xfId="26572" xr:uid="{00000000-0005-0000-0000-0000FD5E0000}"/>
    <cellStyle name="好_莱州市 3" xfId="26573" xr:uid="{00000000-0005-0000-0000-0000FE5E0000}"/>
    <cellStyle name="好_莱州市 4" xfId="26574" xr:uid="{00000000-0005-0000-0000-0000FF5E0000}"/>
    <cellStyle name="好_莱州市 5" xfId="26575" xr:uid="{00000000-0005-0000-0000-0000005F0000}"/>
    <cellStyle name="好_莱州市_龙口修改15" xfId="26576" xr:uid="{00000000-0005-0000-0000-0000015F0000}"/>
    <cellStyle name="好_莱州市_龙口修改15 2" xfId="26577" xr:uid="{00000000-0005-0000-0000-0000025F0000}"/>
    <cellStyle name="好_莱州市_龙口修改15 2 2" xfId="26578" xr:uid="{00000000-0005-0000-0000-0000035F0000}"/>
    <cellStyle name="好_莱州市_龙口修改15 2 3" xfId="26579" xr:uid="{00000000-0005-0000-0000-0000045F0000}"/>
    <cellStyle name="好_莱州市_龙口修改15 3" xfId="26580" xr:uid="{00000000-0005-0000-0000-0000055F0000}"/>
    <cellStyle name="好_莱州市_龙口修改15 4" xfId="26581" xr:uid="{00000000-0005-0000-0000-0000065F0000}"/>
    <cellStyle name="好_莱州市_龙口修改15 5" xfId="26582" xr:uid="{00000000-0005-0000-0000-0000075F0000}"/>
    <cellStyle name="好_崂山" xfId="26583" xr:uid="{00000000-0005-0000-0000-0000085F0000}"/>
    <cellStyle name="好_崂山 2" xfId="26584" xr:uid="{00000000-0005-0000-0000-0000095F0000}"/>
    <cellStyle name="好_崂山 2 2" xfId="26585" xr:uid="{00000000-0005-0000-0000-00000A5F0000}"/>
    <cellStyle name="好_崂山 2 3" xfId="26586" xr:uid="{00000000-0005-0000-0000-00000B5F0000}"/>
    <cellStyle name="好_崂山 3" xfId="26587" xr:uid="{00000000-0005-0000-0000-00000C5F0000}"/>
    <cellStyle name="好_崂山 4" xfId="26588" xr:uid="{00000000-0005-0000-0000-00000D5F0000}"/>
    <cellStyle name="好_崂山 5" xfId="26589" xr:uid="{00000000-0005-0000-0000-00000E5F0000}"/>
    <cellStyle name="好_李沧" xfId="26590" xr:uid="{00000000-0005-0000-0000-00000F5F0000}"/>
    <cellStyle name="好_李沧 2" xfId="26591" xr:uid="{00000000-0005-0000-0000-0000105F0000}"/>
    <cellStyle name="好_李沧 2 2" xfId="26592" xr:uid="{00000000-0005-0000-0000-0000115F0000}"/>
    <cellStyle name="好_李沧 2 3" xfId="26593" xr:uid="{00000000-0005-0000-0000-0000125F0000}"/>
    <cellStyle name="好_李沧 3" xfId="26594" xr:uid="{00000000-0005-0000-0000-0000135F0000}"/>
    <cellStyle name="好_李沧 4" xfId="26595" xr:uid="{00000000-0005-0000-0000-0000145F0000}"/>
    <cellStyle name="好_李沧 5" xfId="26596" xr:uid="{00000000-0005-0000-0000-0000155F0000}"/>
    <cellStyle name="好_李沧区" xfId="26597" xr:uid="{00000000-0005-0000-0000-0000165F0000}"/>
    <cellStyle name="好_李沧区 2" xfId="26598" xr:uid="{00000000-0005-0000-0000-0000175F0000}"/>
    <cellStyle name="好_李沧区 2 2" xfId="26599" xr:uid="{00000000-0005-0000-0000-0000185F0000}"/>
    <cellStyle name="好_李沧区 2 3" xfId="26600" xr:uid="{00000000-0005-0000-0000-0000195F0000}"/>
    <cellStyle name="好_李沧区 3" xfId="26601" xr:uid="{00000000-0005-0000-0000-00001A5F0000}"/>
    <cellStyle name="好_李沧区 4" xfId="26602" xr:uid="{00000000-0005-0000-0000-00001B5F0000}"/>
    <cellStyle name="好_李沧区 5" xfId="26603" xr:uid="{00000000-0005-0000-0000-00001C5F0000}"/>
    <cellStyle name="好_历城" xfId="26604" xr:uid="{00000000-0005-0000-0000-00001D5F0000}"/>
    <cellStyle name="好_历城 2" xfId="26605" xr:uid="{00000000-0005-0000-0000-00001E5F0000}"/>
    <cellStyle name="好_历城 2 2" xfId="26606" xr:uid="{00000000-0005-0000-0000-00001F5F0000}"/>
    <cellStyle name="好_历城 2 3" xfId="26607" xr:uid="{00000000-0005-0000-0000-0000205F0000}"/>
    <cellStyle name="好_历城 3" xfId="26608" xr:uid="{00000000-0005-0000-0000-0000215F0000}"/>
    <cellStyle name="好_历城 4" xfId="26609" xr:uid="{00000000-0005-0000-0000-0000225F0000}"/>
    <cellStyle name="好_历城 5" xfId="26610" xr:uid="{00000000-0005-0000-0000-0000235F0000}"/>
    <cellStyle name="好_历城 6" xfId="28369" xr:uid="{00000000-0005-0000-0000-0000245F0000}"/>
    <cellStyle name="好_历下" xfId="26611" xr:uid="{00000000-0005-0000-0000-0000255F0000}"/>
    <cellStyle name="好_历下 2" xfId="26612" xr:uid="{00000000-0005-0000-0000-0000265F0000}"/>
    <cellStyle name="好_历下 2 2" xfId="26613" xr:uid="{00000000-0005-0000-0000-0000275F0000}"/>
    <cellStyle name="好_历下 2 3" xfId="26614" xr:uid="{00000000-0005-0000-0000-0000285F0000}"/>
    <cellStyle name="好_历下 3" xfId="26615" xr:uid="{00000000-0005-0000-0000-0000295F0000}"/>
    <cellStyle name="好_历下 4" xfId="26616" xr:uid="{00000000-0005-0000-0000-00002A5F0000}"/>
    <cellStyle name="好_历下 5" xfId="26617" xr:uid="{00000000-0005-0000-0000-00002B5F0000}"/>
    <cellStyle name="好_利津县 2019年地方财政预算表(2)" xfId="28370" xr:uid="{00000000-0005-0000-0000-00002C5F0000}"/>
    <cellStyle name="好_聊城" xfId="26618" xr:uid="{00000000-0005-0000-0000-00002D5F0000}"/>
    <cellStyle name="好_聊城 2" xfId="26619" xr:uid="{00000000-0005-0000-0000-00002E5F0000}"/>
    <cellStyle name="好_聊城 2 2" xfId="26620" xr:uid="{00000000-0005-0000-0000-00002F5F0000}"/>
    <cellStyle name="好_聊城 2 3" xfId="26621" xr:uid="{00000000-0005-0000-0000-0000305F0000}"/>
    <cellStyle name="好_聊城 3" xfId="26622" xr:uid="{00000000-0005-0000-0000-0000315F0000}"/>
    <cellStyle name="好_聊城 4" xfId="26623" xr:uid="{00000000-0005-0000-0000-0000325F0000}"/>
    <cellStyle name="好_聊城 5" xfId="26624" xr:uid="{00000000-0005-0000-0000-0000335F0000}"/>
    <cellStyle name="好_临淄区" xfId="26625" xr:uid="{00000000-0005-0000-0000-0000345F0000}"/>
    <cellStyle name="好_临淄区 2" xfId="26626" xr:uid="{00000000-0005-0000-0000-0000355F0000}"/>
    <cellStyle name="好_临淄区 2 2" xfId="26627" xr:uid="{00000000-0005-0000-0000-0000365F0000}"/>
    <cellStyle name="好_临淄区 2 3" xfId="26628" xr:uid="{00000000-0005-0000-0000-0000375F0000}"/>
    <cellStyle name="好_临淄区 3" xfId="26629" xr:uid="{00000000-0005-0000-0000-0000385F0000}"/>
    <cellStyle name="好_临淄区 4" xfId="26630" xr:uid="{00000000-0005-0000-0000-0000395F0000}"/>
    <cellStyle name="好_临淄区 5" xfId="26631" xr:uid="{00000000-0005-0000-0000-00003A5F0000}"/>
    <cellStyle name="好_牟平区" xfId="26632" xr:uid="{00000000-0005-0000-0000-00003B5F0000}"/>
    <cellStyle name="好_牟平区 2" xfId="26633" xr:uid="{00000000-0005-0000-0000-00003C5F0000}"/>
    <cellStyle name="好_牟平区 2 2" xfId="26634" xr:uid="{00000000-0005-0000-0000-00003D5F0000}"/>
    <cellStyle name="好_牟平区 2 3" xfId="26635" xr:uid="{00000000-0005-0000-0000-00003E5F0000}"/>
    <cellStyle name="好_牟平区 3" xfId="26636" xr:uid="{00000000-0005-0000-0000-00003F5F0000}"/>
    <cellStyle name="好_牟平区 4" xfId="26637" xr:uid="{00000000-0005-0000-0000-0000405F0000}"/>
    <cellStyle name="好_牟平区 5" xfId="26638" xr:uid="{00000000-0005-0000-0000-0000415F0000}"/>
    <cellStyle name="好_牟平区_龙口修改15" xfId="26639" xr:uid="{00000000-0005-0000-0000-0000425F0000}"/>
    <cellStyle name="好_牟平区_龙口修改15 2" xfId="26640" xr:uid="{00000000-0005-0000-0000-0000435F0000}"/>
    <cellStyle name="好_牟平区_龙口修改15 2 2" xfId="26641" xr:uid="{00000000-0005-0000-0000-0000445F0000}"/>
    <cellStyle name="好_牟平区_龙口修改15 2 3" xfId="26642" xr:uid="{00000000-0005-0000-0000-0000455F0000}"/>
    <cellStyle name="好_牟平区_龙口修改15 3" xfId="26643" xr:uid="{00000000-0005-0000-0000-0000465F0000}"/>
    <cellStyle name="好_牟平区_龙口修改15 4" xfId="26644" xr:uid="{00000000-0005-0000-0000-0000475F0000}"/>
    <cellStyle name="好_牟平区_龙口修改15 5" xfId="26645" xr:uid="{00000000-0005-0000-0000-0000485F0000}"/>
    <cellStyle name="好_目录" xfId="26646" xr:uid="{00000000-0005-0000-0000-0000495F0000}"/>
    <cellStyle name="好_目录 2" xfId="26647" xr:uid="{00000000-0005-0000-0000-00004A5F0000}"/>
    <cellStyle name="好_目录 2 2" xfId="26648" xr:uid="{00000000-0005-0000-0000-00004B5F0000}"/>
    <cellStyle name="好_目录 2 3" xfId="26649" xr:uid="{00000000-0005-0000-0000-00004C5F0000}"/>
    <cellStyle name="好_目录 3" xfId="26650" xr:uid="{00000000-0005-0000-0000-00004D5F0000}"/>
    <cellStyle name="好_目录 4" xfId="26651" xr:uid="{00000000-0005-0000-0000-00004E5F0000}"/>
    <cellStyle name="好_目录 5" xfId="26652" xr:uid="{00000000-0005-0000-0000-00004F5F0000}"/>
    <cellStyle name="好_农高区 2019年地方财政预算报表(2)" xfId="28371" xr:uid="{00000000-0005-0000-0000-0000505F0000}"/>
    <cellStyle name="好_蓬莱市" xfId="26653" xr:uid="{00000000-0005-0000-0000-0000515F0000}"/>
    <cellStyle name="好_蓬莱市 2" xfId="26654" xr:uid="{00000000-0005-0000-0000-0000525F0000}"/>
    <cellStyle name="好_蓬莱市 2 2" xfId="26655" xr:uid="{00000000-0005-0000-0000-0000535F0000}"/>
    <cellStyle name="好_蓬莱市 2 3" xfId="26656" xr:uid="{00000000-0005-0000-0000-0000545F0000}"/>
    <cellStyle name="好_蓬莱市 3" xfId="26657" xr:uid="{00000000-0005-0000-0000-0000555F0000}"/>
    <cellStyle name="好_蓬莱市 4" xfId="26658" xr:uid="{00000000-0005-0000-0000-0000565F0000}"/>
    <cellStyle name="好_蓬莱市 5" xfId="26659" xr:uid="{00000000-0005-0000-0000-0000575F0000}"/>
    <cellStyle name="好_蓬莱市_龙口修改15" xfId="26660" xr:uid="{00000000-0005-0000-0000-0000585F0000}"/>
    <cellStyle name="好_蓬莱市_龙口修改15 2" xfId="26661" xr:uid="{00000000-0005-0000-0000-0000595F0000}"/>
    <cellStyle name="好_蓬莱市_龙口修改15 2 2" xfId="26662" xr:uid="{00000000-0005-0000-0000-00005A5F0000}"/>
    <cellStyle name="好_蓬莱市_龙口修改15 2 3" xfId="26663" xr:uid="{00000000-0005-0000-0000-00005B5F0000}"/>
    <cellStyle name="好_蓬莱市_龙口修改15 3" xfId="26664" xr:uid="{00000000-0005-0000-0000-00005C5F0000}"/>
    <cellStyle name="好_蓬莱市_龙口修改15 4" xfId="26665" xr:uid="{00000000-0005-0000-0000-00005D5F0000}"/>
    <cellStyle name="好_蓬莱市_龙口修改15 5" xfId="26666" xr:uid="{00000000-0005-0000-0000-00005E5F0000}"/>
    <cellStyle name="好_平度" xfId="26667" xr:uid="{00000000-0005-0000-0000-00005F5F0000}"/>
    <cellStyle name="好_平度 2" xfId="26668" xr:uid="{00000000-0005-0000-0000-0000605F0000}"/>
    <cellStyle name="好_平度 2 2" xfId="26669" xr:uid="{00000000-0005-0000-0000-0000615F0000}"/>
    <cellStyle name="好_平度 2 3" xfId="26670" xr:uid="{00000000-0005-0000-0000-0000625F0000}"/>
    <cellStyle name="好_平度 3" xfId="26671" xr:uid="{00000000-0005-0000-0000-0000635F0000}"/>
    <cellStyle name="好_平度 4" xfId="26672" xr:uid="{00000000-0005-0000-0000-0000645F0000}"/>
    <cellStyle name="好_平度 5" xfId="26673" xr:uid="{00000000-0005-0000-0000-0000655F0000}"/>
    <cellStyle name="好_平邑" xfId="26674" xr:uid="{00000000-0005-0000-0000-0000665F0000}"/>
    <cellStyle name="好_平邑 2" xfId="26675" xr:uid="{00000000-0005-0000-0000-0000675F0000}"/>
    <cellStyle name="好_平邑 2 2" xfId="26676" xr:uid="{00000000-0005-0000-0000-0000685F0000}"/>
    <cellStyle name="好_平邑 2 3" xfId="26677" xr:uid="{00000000-0005-0000-0000-0000695F0000}"/>
    <cellStyle name="好_平邑 3" xfId="26678" xr:uid="{00000000-0005-0000-0000-00006A5F0000}"/>
    <cellStyle name="好_平邑 4" xfId="26679" xr:uid="{00000000-0005-0000-0000-00006B5F0000}"/>
    <cellStyle name="好_平邑 5" xfId="26680" xr:uid="{00000000-0005-0000-0000-00006C5F0000}"/>
    <cellStyle name="好_平邑_2014年省本级支出预算执行情况表（同口径，12月31日定稿）" xfId="26681" xr:uid="{00000000-0005-0000-0000-00006D5F0000}"/>
    <cellStyle name="好_平邑_2014年省本级支出预算执行情况表（同口径，12月31日定稿） 2" xfId="26682" xr:uid="{00000000-0005-0000-0000-00006E5F0000}"/>
    <cellStyle name="好_平邑_2014年省本级支出预算执行情况表（同口径，12月31日定稿） 2 2" xfId="26683" xr:uid="{00000000-0005-0000-0000-00006F5F0000}"/>
    <cellStyle name="好_平邑_2014年省本级支出预算执行情况表（同口径，12月31日定稿） 2 3" xfId="26684" xr:uid="{00000000-0005-0000-0000-0000705F0000}"/>
    <cellStyle name="好_平邑_2014年省本级支出预算执行情况表（同口径，12月31日定稿） 3" xfId="26685" xr:uid="{00000000-0005-0000-0000-0000715F0000}"/>
    <cellStyle name="好_平邑_2014年省本级支出预算执行情况表（同口径，12月31日定稿） 4" xfId="26686" xr:uid="{00000000-0005-0000-0000-0000725F0000}"/>
    <cellStyle name="好_平邑_2014年省本级支出预算执行情况表（同口径，12月31日定稿） 5" xfId="26687" xr:uid="{00000000-0005-0000-0000-0000735F0000}"/>
    <cellStyle name="好_平邑_3-2015年人代会预算表格（拟向预工委汇报）" xfId="26688" xr:uid="{00000000-0005-0000-0000-0000745F0000}"/>
    <cellStyle name="好_平邑_3-2015年人代会预算表格（拟向预工委汇报） 2" xfId="26689" xr:uid="{00000000-0005-0000-0000-0000755F0000}"/>
    <cellStyle name="好_平邑_3-2015年人代会预算表格（拟向预工委汇报） 2 2" xfId="26690" xr:uid="{00000000-0005-0000-0000-0000765F0000}"/>
    <cellStyle name="好_平邑_3-2015年人代会预算表格（拟向预工委汇报） 2 3" xfId="26691" xr:uid="{00000000-0005-0000-0000-0000775F0000}"/>
    <cellStyle name="好_平邑_3-2015年人代会预算表格（拟向预工委汇报） 3" xfId="26692" xr:uid="{00000000-0005-0000-0000-0000785F0000}"/>
    <cellStyle name="好_平邑_3-2015年人代会预算表格（拟向预工委汇报） 4" xfId="26693" xr:uid="{00000000-0005-0000-0000-0000795F0000}"/>
    <cellStyle name="好_平邑_3-2015年人代会预算表格（拟向预工委汇报） 5" xfId="26694" xr:uid="{00000000-0005-0000-0000-00007A5F0000}"/>
    <cellStyle name="好_平阴" xfId="28372" xr:uid="{00000000-0005-0000-0000-00007B5F0000}"/>
    <cellStyle name="好_凭证打印－一般预算" xfId="26695" xr:uid="{00000000-0005-0000-0000-00007C5F0000}"/>
    <cellStyle name="好_凭证打印－一般预算 2" xfId="26696" xr:uid="{00000000-0005-0000-0000-00007D5F0000}"/>
    <cellStyle name="好_凭证打印－一般预算 2 2" xfId="26697" xr:uid="{00000000-0005-0000-0000-00007E5F0000}"/>
    <cellStyle name="好_凭证打印－一般预算 2 2 2" xfId="26698" xr:uid="{00000000-0005-0000-0000-00007F5F0000}"/>
    <cellStyle name="好_凭证打印－一般预算 2 2 3" xfId="26699" xr:uid="{00000000-0005-0000-0000-0000805F0000}"/>
    <cellStyle name="好_凭证打印－一般预算 2 3" xfId="26700" xr:uid="{00000000-0005-0000-0000-0000815F0000}"/>
    <cellStyle name="好_凭证打印－一般预算 2 4" xfId="26701" xr:uid="{00000000-0005-0000-0000-0000825F0000}"/>
    <cellStyle name="好_凭证打印－一般预算 2 5" xfId="26702" xr:uid="{00000000-0005-0000-0000-0000835F0000}"/>
    <cellStyle name="好_凭证打印－一般预算 2_龙口修改15" xfId="26703" xr:uid="{00000000-0005-0000-0000-0000845F0000}"/>
    <cellStyle name="好_凭证打印－一般预算 2_龙口修改15 2" xfId="26704" xr:uid="{00000000-0005-0000-0000-0000855F0000}"/>
    <cellStyle name="好_凭证打印－一般预算 2_龙口修改15 2 2" xfId="26705" xr:uid="{00000000-0005-0000-0000-0000865F0000}"/>
    <cellStyle name="好_凭证打印－一般预算 2_龙口修改15 2 3" xfId="26706" xr:uid="{00000000-0005-0000-0000-0000875F0000}"/>
    <cellStyle name="好_凭证打印－一般预算 2_龙口修改15 3" xfId="26707" xr:uid="{00000000-0005-0000-0000-0000885F0000}"/>
    <cellStyle name="好_凭证打印－一般预算 2_龙口修改15 4" xfId="26708" xr:uid="{00000000-0005-0000-0000-0000895F0000}"/>
    <cellStyle name="好_凭证打印－一般预算 2_龙口修改15 5" xfId="26709" xr:uid="{00000000-0005-0000-0000-00008A5F0000}"/>
    <cellStyle name="好_凭证打印－一般预算 3" xfId="26710" xr:uid="{00000000-0005-0000-0000-00008B5F0000}"/>
    <cellStyle name="好_凭证打印－一般预算 3 2" xfId="26711" xr:uid="{00000000-0005-0000-0000-00008C5F0000}"/>
    <cellStyle name="好_凭证打印－一般预算 3 3" xfId="26712" xr:uid="{00000000-0005-0000-0000-00008D5F0000}"/>
    <cellStyle name="好_凭证打印－一般预算 4" xfId="26713" xr:uid="{00000000-0005-0000-0000-00008E5F0000}"/>
    <cellStyle name="好_凭证打印－一般预算 5" xfId="26714" xr:uid="{00000000-0005-0000-0000-00008F5F0000}"/>
    <cellStyle name="好_凭证打印－一般预算 6" xfId="26715" xr:uid="{00000000-0005-0000-0000-0000905F0000}"/>
    <cellStyle name="好_凭证打印－一般预算_龙口修改15" xfId="26716" xr:uid="{00000000-0005-0000-0000-0000915F0000}"/>
    <cellStyle name="好_凭证打印－一般预算_龙口修改15 2" xfId="26717" xr:uid="{00000000-0005-0000-0000-0000925F0000}"/>
    <cellStyle name="好_凭证打印－一般预算_龙口修改15 2 2" xfId="26718" xr:uid="{00000000-0005-0000-0000-0000935F0000}"/>
    <cellStyle name="好_凭证打印－一般预算_龙口修改15 2 3" xfId="26719" xr:uid="{00000000-0005-0000-0000-0000945F0000}"/>
    <cellStyle name="好_凭证打印－一般预算_龙口修改15 3" xfId="26720" xr:uid="{00000000-0005-0000-0000-0000955F0000}"/>
    <cellStyle name="好_凭证打印－一般预算_龙口修改15 4" xfId="26721" xr:uid="{00000000-0005-0000-0000-0000965F0000}"/>
    <cellStyle name="好_凭证打印－一般预算_龙口修改15 5" xfId="26722" xr:uid="{00000000-0005-0000-0000-0000975F0000}"/>
    <cellStyle name="好_栖霞市" xfId="26723" xr:uid="{00000000-0005-0000-0000-0000985F0000}"/>
    <cellStyle name="好_栖霞市 2" xfId="26724" xr:uid="{00000000-0005-0000-0000-0000995F0000}"/>
    <cellStyle name="好_栖霞市 2 2" xfId="26725" xr:uid="{00000000-0005-0000-0000-00009A5F0000}"/>
    <cellStyle name="好_栖霞市 2 3" xfId="26726" xr:uid="{00000000-0005-0000-0000-00009B5F0000}"/>
    <cellStyle name="好_栖霞市 3" xfId="26727" xr:uid="{00000000-0005-0000-0000-00009C5F0000}"/>
    <cellStyle name="好_栖霞市 4" xfId="26728" xr:uid="{00000000-0005-0000-0000-00009D5F0000}"/>
    <cellStyle name="好_栖霞市 5" xfId="26729" xr:uid="{00000000-0005-0000-0000-00009E5F0000}"/>
    <cellStyle name="好_栖霞市_龙口修改15" xfId="26730" xr:uid="{00000000-0005-0000-0000-00009F5F0000}"/>
    <cellStyle name="好_栖霞市_龙口修改15 2" xfId="26731" xr:uid="{00000000-0005-0000-0000-0000A05F0000}"/>
    <cellStyle name="好_栖霞市_龙口修改15 2 2" xfId="26732" xr:uid="{00000000-0005-0000-0000-0000A15F0000}"/>
    <cellStyle name="好_栖霞市_龙口修改15 2 3" xfId="26733" xr:uid="{00000000-0005-0000-0000-0000A25F0000}"/>
    <cellStyle name="好_栖霞市_龙口修改15 3" xfId="26734" xr:uid="{00000000-0005-0000-0000-0000A35F0000}"/>
    <cellStyle name="好_栖霞市_龙口修改15 4" xfId="26735" xr:uid="{00000000-0005-0000-0000-0000A45F0000}"/>
    <cellStyle name="好_栖霞市_龙口修改15 5" xfId="26736" xr:uid="{00000000-0005-0000-0000-0000A55F0000}"/>
    <cellStyle name="好_青岛" xfId="26737" xr:uid="{00000000-0005-0000-0000-0000A65F0000}"/>
    <cellStyle name="好_青岛 2" xfId="26738" xr:uid="{00000000-0005-0000-0000-0000A75F0000}"/>
    <cellStyle name="好_青岛 2 2" xfId="26739" xr:uid="{00000000-0005-0000-0000-0000A85F0000}"/>
    <cellStyle name="好_青岛 2 3" xfId="26740" xr:uid="{00000000-0005-0000-0000-0000A95F0000}"/>
    <cellStyle name="好_青岛 3" xfId="26741" xr:uid="{00000000-0005-0000-0000-0000AA5F0000}"/>
    <cellStyle name="好_青岛 4" xfId="26742" xr:uid="{00000000-0005-0000-0000-0000AB5F0000}"/>
    <cellStyle name="好_青岛 5" xfId="26743" xr:uid="{00000000-0005-0000-0000-0000AC5F0000}"/>
    <cellStyle name="好_青岛市本级（3.15）" xfId="26744" xr:uid="{00000000-0005-0000-0000-0000AD5F0000}"/>
    <cellStyle name="好_青岛市本级（3.15） 2" xfId="26745" xr:uid="{00000000-0005-0000-0000-0000AE5F0000}"/>
    <cellStyle name="好_青岛市本级（3.15） 2 2" xfId="26746" xr:uid="{00000000-0005-0000-0000-0000AF5F0000}"/>
    <cellStyle name="好_青岛市本级（3.15） 2 3" xfId="26747" xr:uid="{00000000-0005-0000-0000-0000B05F0000}"/>
    <cellStyle name="好_青岛市本级（3.15） 3" xfId="26748" xr:uid="{00000000-0005-0000-0000-0000B15F0000}"/>
    <cellStyle name="好_青岛市本级（3.15） 4" xfId="26749" xr:uid="{00000000-0005-0000-0000-0000B25F0000}"/>
    <cellStyle name="好_青岛市本级（3.15） 5" xfId="26750" xr:uid="{00000000-0005-0000-0000-0000B35F0000}"/>
    <cellStyle name="好_全市汇总" xfId="26751" xr:uid="{00000000-0005-0000-0000-0000B45F0000}"/>
    <cellStyle name="好_全市汇总 2" xfId="26752" xr:uid="{00000000-0005-0000-0000-0000B55F0000}"/>
    <cellStyle name="好_全市汇总 2 2" xfId="26753" xr:uid="{00000000-0005-0000-0000-0000B65F0000}"/>
    <cellStyle name="好_全市汇总 2 3" xfId="26754" xr:uid="{00000000-0005-0000-0000-0000B75F0000}"/>
    <cellStyle name="好_全市汇总 3" xfId="26755" xr:uid="{00000000-0005-0000-0000-0000B85F0000}"/>
    <cellStyle name="好_全市汇总 4" xfId="26756" xr:uid="{00000000-0005-0000-0000-0000B95F0000}"/>
    <cellStyle name="好_全市汇总 5" xfId="26757" xr:uid="{00000000-0005-0000-0000-0000BA5F0000}"/>
    <cellStyle name="好_全市汇总（朱处修改后表3定稿）" xfId="26758" xr:uid="{00000000-0005-0000-0000-0000BB5F0000}"/>
    <cellStyle name="好_全市汇总（朱处修改后表3定稿） 2" xfId="26759" xr:uid="{00000000-0005-0000-0000-0000BC5F0000}"/>
    <cellStyle name="好_全市汇总（朱处修改后表3定稿） 2 2" xfId="26760" xr:uid="{00000000-0005-0000-0000-0000BD5F0000}"/>
    <cellStyle name="好_全市汇总（朱处修改后表3定稿） 2 3" xfId="26761" xr:uid="{00000000-0005-0000-0000-0000BE5F0000}"/>
    <cellStyle name="好_全市汇总（朱处修改后表3定稿） 3" xfId="26762" xr:uid="{00000000-0005-0000-0000-0000BF5F0000}"/>
    <cellStyle name="好_全市汇总（朱处修改后表3定稿） 4" xfId="26763" xr:uid="{00000000-0005-0000-0000-0000C05F0000}"/>
    <cellStyle name="好_全市汇总（朱处修改后表3定稿） 5" xfId="26764" xr:uid="{00000000-0005-0000-0000-0000C15F0000}"/>
    <cellStyle name="好_商河" xfId="26765" xr:uid="{00000000-0005-0000-0000-0000C25F0000}"/>
    <cellStyle name="好_商河 2" xfId="26766" xr:uid="{00000000-0005-0000-0000-0000C35F0000}"/>
    <cellStyle name="好_商河 2 2" xfId="26767" xr:uid="{00000000-0005-0000-0000-0000C45F0000}"/>
    <cellStyle name="好_商河 2 3" xfId="26768" xr:uid="{00000000-0005-0000-0000-0000C55F0000}"/>
    <cellStyle name="好_商河 3" xfId="26769" xr:uid="{00000000-0005-0000-0000-0000C65F0000}"/>
    <cellStyle name="好_商河 4" xfId="26770" xr:uid="{00000000-0005-0000-0000-0000C75F0000}"/>
    <cellStyle name="好_商河 5" xfId="26771" xr:uid="{00000000-0005-0000-0000-0000C85F0000}"/>
    <cellStyle name="好_市北" xfId="26772" xr:uid="{00000000-0005-0000-0000-0000C95F0000}"/>
    <cellStyle name="好_市北 2" xfId="26773" xr:uid="{00000000-0005-0000-0000-0000CA5F0000}"/>
    <cellStyle name="好_市北 2 2" xfId="26774" xr:uid="{00000000-0005-0000-0000-0000CB5F0000}"/>
    <cellStyle name="好_市北 2 3" xfId="26775" xr:uid="{00000000-0005-0000-0000-0000CC5F0000}"/>
    <cellStyle name="好_市北 3" xfId="26776" xr:uid="{00000000-0005-0000-0000-0000CD5F0000}"/>
    <cellStyle name="好_市北 4" xfId="26777" xr:uid="{00000000-0005-0000-0000-0000CE5F0000}"/>
    <cellStyle name="好_市北 5" xfId="26778" xr:uid="{00000000-0005-0000-0000-0000CF5F0000}"/>
    <cellStyle name="好_市本级" xfId="26779" xr:uid="{00000000-0005-0000-0000-0000D05F0000}"/>
    <cellStyle name="好_市本级 2" xfId="26780" xr:uid="{00000000-0005-0000-0000-0000D15F0000}"/>
    <cellStyle name="好_市本级 2 2" xfId="26781" xr:uid="{00000000-0005-0000-0000-0000D25F0000}"/>
    <cellStyle name="好_市本级 2 3" xfId="26782" xr:uid="{00000000-0005-0000-0000-0000D35F0000}"/>
    <cellStyle name="好_市本级 3" xfId="26783" xr:uid="{00000000-0005-0000-0000-0000D45F0000}"/>
    <cellStyle name="好_市本级 4" xfId="26784" xr:uid="{00000000-0005-0000-0000-0000D55F0000}"/>
    <cellStyle name="好_市本级 5" xfId="26785" xr:uid="{00000000-0005-0000-0000-0000D65F0000}"/>
    <cellStyle name="好_市本级1" xfId="26786" xr:uid="{00000000-0005-0000-0000-0000D75F0000}"/>
    <cellStyle name="好_市本级1 2" xfId="26787" xr:uid="{00000000-0005-0000-0000-0000D85F0000}"/>
    <cellStyle name="好_市本级1 2 2" xfId="26788" xr:uid="{00000000-0005-0000-0000-0000D95F0000}"/>
    <cellStyle name="好_市本级1 2 3" xfId="26789" xr:uid="{00000000-0005-0000-0000-0000DA5F0000}"/>
    <cellStyle name="好_市本级1 3" xfId="26790" xr:uid="{00000000-0005-0000-0000-0000DB5F0000}"/>
    <cellStyle name="好_市本级1 4" xfId="26791" xr:uid="{00000000-0005-0000-0000-0000DC5F0000}"/>
    <cellStyle name="好_市本级1 5" xfId="26792" xr:uid="{00000000-0005-0000-0000-0000DD5F0000}"/>
    <cellStyle name="好_市本级1_龙口修改15" xfId="26793" xr:uid="{00000000-0005-0000-0000-0000DE5F0000}"/>
    <cellStyle name="好_市本级1_龙口修改15 2" xfId="26794" xr:uid="{00000000-0005-0000-0000-0000DF5F0000}"/>
    <cellStyle name="好_市本级1_龙口修改15 2 2" xfId="26795" xr:uid="{00000000-0005-0000-0000-0000E05F0000}"/>
    <cellStyle name="好_市本级1_龙口修改15 2 3" xfId="26796" xr:uid="{00000000-0005-0000-0000-0000E15F0000}"/>
    <cellStyle name="好_市本级1_龙口修改15 3" xfId="26797" xr:uid="{00000000-0005-0000-0000-0000E25F0000}"/>
    <cellStyle name="好_市本级1_龙口修改15 4" xfId="26798" xr:uid="{00000000-0005-0000-0000-0000E35F0000}"/>
    <cellStyle name="好_市本级1_龙口修改15 5" xfId="26799" xr:uid="{00000000-0005-0000-0000-0000E45F0000}"/>
    <cellStyle name="好_市南" xfId="26800" xr:uid="{00000000-0005-0000-0000-0000E55F0000}"/>
    <cellStyle name="好_市南 2" xfId="26801" xr:uid="{00000000-0005-0000-0000-0000E65F0000}"/>
    <cellStyle name="好_市南 2 2" xfId="26802" xr:uid="{00000000-0005-0000-0000-0000E75F0000}"/>
    <cellStyle name="好_市南 2 3" xfId="26803" xr:uid="{00000000-0005-0000-0000-0000E85F0000}"/>
    <cellStyle name="好_市南 3" xfId="26804" xr:uid="{00000000-0005-0000-0000-0000E95F0000}"/>
    <cellStyle name="好_市南 4" xfId="26805" xr:uid="{00000000-0005-0000-0000-0000EA5F0000}"/>
    <cellStyle name="好_市南 5" xfId="26806" xr:uid="{00000000-0005-0000-0000-0000EB5F0000}"/>
    <cellStyle name="好_市直" xfId="26807" xr:uid="{00000000-0005-0000-0000-0000EC5F0000}"/>
    <cellStyle name="好_市直 2" xfId="26808" xr:uid="{00000000-0005-0000-0000-0000ED5F0000}"/>
    <cellStyle name="好_市直 2 2" xfId="26809" xr:uid="{00000000-0005-0000-0000-0000EE5F0000}"/>
    <cellStyle name="好_市直 2 3" xfId="26810" xr:uid="{00000000-0005-0000-0000-0000EF5F0000}"/>
    <cellStyle name="好_市直 3" xfId="26811" xr:uid="{00000000-0005-0000-0000-0000F05F0000}"/>
    <cellStyle name="好_市直 4" xfId="26812" xr:uid="{00000000-0005-0000-0000-0000F15F0000}"/>
    <cellStyle name="好_市直 5" xfId="26813" xr:uid="{00000000-0005-0000-0000-0000F25F0000}"/>
    <cellStyle name="好_市直（填报）(预算)" xfId="26814" xr:uid="{00000000-0005-0000-0000-0000F35F0000}"/>
    <cellStyle name="好_市直（填报）(预算) 2" xfId="26815" xr:uid="{00000000-0005-0000-0000-0000F45F0000}"/>
    <cellStyle name="好_市直（填报）(预算) 2 2" xfId="26816" xr:uid="{00000000-0005-0000-0000-0000F55F0000}"/>
    <cellStyle name="好_市直（填报）(预算) 2 3" xfId="26817" xr:uid="{00000000-0005-0000-0000-0000F65F0000}"/>
    <cellStyle name="好_市直（填报）(预算) 3" xfId="26818" xr:uid="{00000000-0005-0000-0000-0000F75F0000}"/>
    <cellStyle name="好_市直（填报）(预算) 4" xfId="26819" xr:uid="{00000000-0005-0000-0000-0000F85F0000}"/>
    <cellStyle name="好_市直（填报）(预算) 5" xfId="26820" xr:uid="{00000000-0005-0000-0000-0000F95F0000}"/>
    <cellStyle name="好_市直2015年地方财政预算预算表20150316" xfId="26821" xr:uid="{00000000-0005-0000-0000-0000FA5F0000}"/>
    <cellStyle name="好_市直2015年地方财政预算预算表20150316 2" xfId="26822" xr:uid="{00000000-0005-0000-0000-0000FB5F0000}"/>
    <cellStyle name="好_市直2015年地方财政预算预算表20150316 2 2" xfId="26823" xr:uid="{00000000-0005-0000-0000-0000FC5F0000}"/>
    <cellStyle name="好_市直2015年地方财政预算预算表20150316 2 3" xfId="26824" xr:uid="{00000000-0005-0000-0000-0000FD5F0000}"/>
    <cellStyle name="好_市直2015年地方财政预算预算表20150316 3" xfId="26825" xr:uid="{00000000-0005-0000-0000-0000FE5F0000}"/>
    <cellStyle name="好_市直2015年地方财政预算预算表20150316 4" xfId="26826" xr:uid="{00000000-0005-0000-0000-0000FF5F0000}"/>
    <cellStyle name="好_市直2015年地方财政预算预算表20150316 5" xfId="26827" xr:uid="{00000000-0005-0000-0000-000000600000}"/>
    <cellStyle name="好_市直2020年地方财政预算表" xfId="28543" xr:uid="{00000000-0005-0000-0000-000001600000}"/>
    <cellStyle name="好_市直2020年地方财政预算表422" xfId="28544" xr:uid="{00000000-0005-0000-0000-000002600000}"/>
    <cellStyle name="好_市中" xfId="26828" xr:uid="{00000000-0005-0000-0000-000003600000}"/>
    <cellStyle name="好_市中 2" xfId="26829" xr:uid="{00000000-0005-0000-0000-000004600000}"/>
    <cellStyle name="好_市中 2 2" xfId="26830" xr:uid="{00000000-0005-0000-0000-000005600000}"/>
    <cellStyle name="好_市中 2 3" xfId="26831" xr:uid="{00000000-0005-0000-0000-000006600000}"/>
    <cellStyle name="好_市中 3" xfId="26832" xr:uid="{00000000-0005-0000-0000-000007600000}"/>
    <cellStyle name="好_市中 4" xfId="26833" xr:uid="{00000000-0005-0000-0000-000008600000}"/>
    <cellStyle name="好_市中 5" xfId="26834" xr:uid="{00000000-0005-0000-0000-000009600000}"/>
    <cellStyle name="好_市中 6" xfId="28373" xr:uid="{00000000-0005-0000-0000-00000A600000}"/>
    <cellStyle name="好_陶庄镇及其他各区收入2012" xfId="211" xr:uid="{00000000-0005-0000-0000-00000B600000}"/>
    <cellStyle name="好_陶庄镇及其他各区收入2012 2" xfId="280" xr:uid="{00000000-0005-0000-0000-00000C600000}"/>
    <cellStyle name="好_陶庄镇及其他各区收入2012 2 2" xfId="6191" xr:uid="{00000000-0005-0000-0000-00000D600000}"/>
    <cellStyle name="好_陶庄镇及其他各区收入2012 2 2 2" xfId="6192" xr:uid="{00000000-0005-0000-0000-00000E600000}"/>
    <cellStyle name="好_陶庄镇及其他各区收入2012 2 2 2 2" xfId="6193" xr:uid="{00000000-0005-0000-0000-00000F600000}"/>
    <cellStyle name="好_陶庄镇及其他各区收入2012 2 2 2 2 2" xfId="13579" xr:uid="{00000000-0005-0000-0000-000010600000}"/>
    <cellStyle name="好_陶庄镇及其他各区收入2012 2 2 2 2 3" xfId="9144" xr:uid="{00000000-0005-0000-0000-000011600000}"/>
    <cellStyle name="好_陶庄镇及其他各区收入2012 2 2 2 3" xfId="6194" xr:uid="{00000000-0005-0000-0000-000012600000}"/>
    <cellStyle name="好_陶庄镇及其他各区收入2012 2 2 2 3 2" xfId="13580" xr:uid="{00000000-0005-0000-0000-000013600000}"/>
    <cellStyle name="好_陶庄镇及其他各区收入2012 2 2 3" xfId="6195" xr:uid="{00000000-0005-0000-0000-000014600000}"/>
    <cellStyle name="好_陶庄镇及其他各区收入2012 2 2 3 2" xfId="13581" xr:uid="{00000000-0005-0000-0000-000015600000}"/>
    <cellStyle name="好_陶庄镇及其他各区收入2012 2 2 3 3" xfId="9145" xr:uid="{00000000-0005-0000-0000-000016600000}"/>
    <cellStyle name="好_陶庄镇及其他各区收入2012 2 2 4" xfId="6196" xr:uid="{00000000-0005-0000-0000-000017600000}"/>
    <cellStyle name="好_陶庄镇及其他各区收入2012 2 2 4 2" xfId="13582" xr:uid="{00000000-0005-0000-0000-000018600000}"/>
    <cellStyle name="好_陶庄镇及其他各区收入2012 2 3" xfId="6197" xr:uid="{00000000-0005-0000-0000-000019600000}"/>
    <cellStyle name="好_陶庄镇及其他各区收入2012 2 3 2" xfId="6198" xr:uid="{00000000-0005-0000-0000-00001A600000}"/>
    <cellStyle name="好_陶庄镇及其他各区收入2012 2 3 2 2" xfId="13583" xr:uid="{00000000-0005-0000-0000-00001B600000}"/>
    <cellStyle name="好_陶庄镇及其他各区收入2012 2 3 2 3" xfId="9146" xr:uid="{00000000-0005-0000-0000-00001C600000}"/>
    <cellStyle name="好_陶庄镇及其他各区收入2012 2 3 3" xfId="6199" xr:uid="{00000000-0005-0000-0000-00001D600000}"/>
    <cellStyle name="好_陶庄镇及其他各区收入2012 2 3 3 2" xfId="13584" xr:uid="{00000000-0005-0000-0000-00001E600000}"/>
    <cellStyle name="好_陶庄镇及其他各区收入2012 2 4" xfId="6200" xr:uid="{00000000-0005-0000-0000-00001F600000}"/>
    <cellStyle name="好_陶庄镇及其他各区收入2012 2 4 2" xfId="6201" xr:uid="{00000000-0005-0000-0000-000020600000}"/>
    <cellStyle name="好_陶庄镇及其他各区收入2012 2 4 2 2" xfId="13585" xr:uid="{00000000-0005-0000-0000-000021600000}"/>
    <cellStyle name="好_陶庄镇及其他各区收入2012 2 4 2 3" xfId="9147" xr:uid="{00000000-0005-0000-0000-000022600000}"/>
    <cellStyle name="好_陶庄镇及其他各区收入2012 2 4 3" xfId="6202" xr:uid="{00000000-0005-0000-0000-000023600000}"/>
    <cellStyle name="好_陶庄镇及其他各区收入2012 2 4 3 2" xfId="13586" xr:uid="{00000000-0005-0000-0000-000024600000}"/>
    <cellStyle name="好_陶庄镇及其他各区收入2012 2 5" xfId="6203" xr:uid="{00000000-0005-0000-0000-000025600000}"/>
    <cellStyle name="好_陶庄镇及其他各区收入2012 2 5 2" xfId="13587" xr:uid="{00000000-0005-0000-0000-000026600000}"/>
    <cellStyle name="好_陶庄镇及其他各区收入2012 2 5 3" xfId="9148" xr:uid="{00000000-0005-0000-0000-000027600000}"/>
    <cellStyle name="好_陶庄镇及其他各区收入2012 3" xfId="6204" xr:uid="{00000000-0005-0000-0000-000028600000}"/>
    <cellStyle name="好_陶庄镇及其他各区收入2012 3 2" xfId="6205" xr:uid="{00000000-0005-0000-0000-000029600000}"/>
    <cellStyle name="好_陶庄镇及其他各区收入2012 3 2 2" xfId="6206" xr:uid="{00000000-0005-0000-0000-00002A600000}"/>
    <cellStyle name="好_陶庄镇及其他各区收入2012 3 2 2 2" xfId="13588" xr:uid="{00000000-0005-0000-0000-00002B600000}"/>
    <cellStyle name="好_陶庄镇及其他各区收入2012 3 2 2 3" xfId="9149" xr:uid="{00000000-0005-0000-0000-00002C600000}"/>
    <cellStyle name="好_陶庄镇及其他各区收入2012 3 2 3" xfId="6207" xr:uid="{00000000-0005-0000-0000-00002D600000}"/>
    <cellStyle name="好_陶庄镇及其他各区收入2012 3 2 3 2" xfId="13589" xr:uid="{00000000-0005-0000-0000-00002E600000}"/>
    <cellStyle name="好_陶庄镇及其他各区收入2012 3 3" xfId="6208" xr:uid="{00000000-0005-0000-0000-00002F600000}"/>
    <cellStyle name="好_陶庄镇及其他各区收入2012 3 3 2" xfId="13590" xr:uid="{00000000-0005-0000-0000-000030600000}"/>
    <cellStyle name="好_陶庄镇及其他各区收入2012 3 3 3" xfId="9150" xr:uid="{00000000-0005-0000-0000-000031600000}"/>
    <cellStyle name="好_陶庄镇及其他各区收入2012 3 4" xfId="6209" xr:uid="{00000000-0005-0000-0000-000032600000}"/>
    <cellStyle name="好_陶庄镇及其他各区收入2012 3 4 2" xfId="13591" xr:uid="{00000000-0005-0000-0000-000033600000}"/>
    <cellStyle name="好_陶庄镇及其他各区收入2012 4" xfId="6210" xr:uid="{00000000-0005-0000-0000-000034600000}"/>
    <cellStyle name="好_陶庄镇及其他各区收入2012 4 2" xfId="6211" xr:uid="{00000000-0005-0000-0000-000035600000}"/>
    <cellStyle name="好_陶庄镇及其他各区收入2012 4 2 2" xfId="13592" xr:uid="{00000000-0005-0000-0000-000036600000}"/>
    <cellStyle name="好_陶庄镇及其他各区收入2012 4 2 3" xfId="9151" xr:uid="{00000000-0005-0000-0000-000037600000}"/>
    <cellStyle name="好_陶庄镇及其他各区收入2012 4 3" xfId="6212" xr:uid="{00000000-0005-0000-0000-000038600000}"/>
    <cellStyle name="好_陶庄镇及其他各区收入2012 4 3 2" xfId="13593" xr:uid="{00000000-0005-0000-0000-000039600000}"/>
    <cellStyle name="好_陶庄镇及其他各区收入2012 5" xfId="6213" xr:uid="{00000000-0005-0000-0000-00003A600000}"/>
    <cellStyle name="好_陶庄镇及其他各区收入2012 5 2" xfId="13594" xr:uid="{00000000-0005-0000-0000-00003B600000}"/>
    <cellStyle name="好_陶庄镇及其他各区收入2012 5 3" xfId="9152" xr:uid="{00000000-0005-0000-0000-00003C600000}"/>
    <cellStyle name="好_陶庄镇及其他各区收入2012 6" xfId="9526" xr:uid="{00000000-0005-0000-0000-00003D600000}"/>
    <cellStyle name="好_天桥" xfId="26835" xr:uid="{00000000-0005-0000-0000-00003E600000}"/>
    <cellStyle name="好_天桥 2" xfId="26836" xr:uid="{00000000-0005-0000-0000-00003F600000}"/>
    <cellStyle name="好_天桥 2 2" xfId="26837" xr:uid="{00000000-0005-0000-0000-000040600000}"/>
    <cellStyle name="好_天桥 2 3" xfId="26838" xr:uid="{00000000-0005-0000-0000-000041600000}"/>
    <cellStyle name="好_天桥 3" xfId="26839" xr:uid="{00000000-0005-0000-0000-000042600000}"/>
    <cellStyle name="好_天桥 4" xfId="26840" xr:uid="{00000000-0005-0000-0000-000043600000}"/>
    <cellStyle name="好_天桥 5" xfId="26841" xr:uid="{00000000-0005-0000-0000-000044600000}"/>
    <cellStyle name="好_天桥 6" xfId="28374" xr:uid="{00000000-0005-0000-0000-000045600000}"/>
    <cellStyle name="好_调度款" xfId="26842" xr:uid="{00000000-0005-0000-0000-000046600000}"/>
    <cellStyle name="好_调度款 2" xfId="26843" xr:uid="{00000000-0005-0000-0000-000047600000}"/>
    <cellStyle name="好_调度款 2 2" xfId="27509" xr:uid="{00000000-0005-0000-0000-000048600000}"/>
    <cellStyle name="好_调度款 3" xfId="26844" xr:uid="{00000000-0005-0000-0000-000049600000}"/>
    <cellStyle name="好_调度款 4" xfId="27508" xr:uid="{00000000-0005-0000-0000-00004A600000}"/>
    <cellStyle name="好_同德" xfId="26845" xr:uid="{00000000-0005-0000-0000-00004B600000}"/>
    <cellStyle name="好_同德 2" xfId="26846" xr:uid="{00000000-0005-0000-0000-00004C600000}"/>
    <cellStyle name="好_同德 2 2" xfId="26847" xr:uid="{00000000-0005-0000-0000-00004D600000}"/>
    <cellStyle name="好_同德 2 3" xfId="26848" xr:uid="{00000000-0005-0000-0000-00004E600000}"/>
    <cellStyle name="好_同德 3" xfId="26849" xr:uid="{00000000-0005-0000-0000-00004F600000}"/>
    <cellStyle name="好_同德 4" xfId="26850" xr:uid="{00000000-0005-0000-0000-000050600000}"/>
    <cellStyle name="好_同德 5" xfId="26851" xr:uid="{00000000-0005-0000-0000-000051600000}"/>
    <cellStyle name="好_同德_2014年省本级支出预算执行情况表（同口径，12月31日定稿）" xfId="26852" xr:uid="{00000000-0005-0000-0000-000052600000}"/>
    <cellStyle name="好_同德_2014年省本级支出预算执行情况表（同口径，12月31日定稿） 2" xfId="26853" xr:uid="{00000000-0005-0000-0000-000053600000}"/>
    <cellStyle name="好_同德_2014年省本级支出预算执行情况表（同口径，12月31日定稿） 2 2" xfId="26854" xr:uid="{00000000-0005-0000-0000-000054600000}"/>
    <cellStyle name="好_同德_2014年省本级支出预算执行情况表（同口径，12月31日定稿） 2 3" xfId="26855" xr:uid="{00000000-0005-0000-0000-000055600000}"/>
    <cellStyle name="好_同德_2014年省本级支出预算执行情况表（同口径，12月31日定稿） 3" xfId="26856" xr:uid="{00000000-0005-0000-0000-000056600000}"/>
    <cellStyle name="好_同德_2014年省本级支出预算执行情况表（同口径，12月31日定稿） 4" xfId="26857" xr:uid="{00000000-0005-0000-0000-000057600000}"/>
    <cellStyle name="好_同德_2014年省本级支出预算执行情况表（同口径，12月31日定稿） 5" xfId="26858" xr:uid="{00000000-0005-0000-0000-000058600000}"/>
    <cellStyle name="好_同德_3-2015年人代会预算表格（拟向预工委汇报）" xfId="26859" xr:uid="{00000000-0005-0000-0000-000059600000}"/>
    <cellStyle name="好_同德_3-2015年人代会预算表格（拟向预工委汇报） 2" xfId="26860" xr:uid="{00000000-0005-0000-0000-00005A600000}"/>
    <cellStyle name="好_同德_3-2015年人代会预算表格（拟向预工委汇报） 2 2" xfId="26861" xr:uid="{00000000-0005-0000-0000-00005B600000}"/>
    <cellStyle name="好_同德_3-2015年人代会预算表格（拟向预工委汇报） 2 3" xfId="26862" xr:uid="{00000000-0005-0000-0000-00005C600000}"/>
    <cellStyle name="好_同德_3-2015年人代会预算表格（拟向预工委汇报） 3" xfId="26863" xr:uid="{00000000-0005-0000-0000-00005D600000}"/>
    <cellStyle name="好_同德_3-2015年人代会预算表格（拟向预工委汇报） 4" xfId="26864" xr:uid="{00000000-0005-0000-0000-00005E600000}"/>
    <cellStyle name="好_同德_3-2015年人代会预算表格（拟向预工委汇报） 5" xfId="26865" xr:uid="{00000000-0005-0000-0000-00005F600000}"/>
    <cellStyle name="好_统发工资工农信0901" xfId="26866" xr:uid="{00000000-0005-0000-0000-000060600000}"/>
    <cellStyle name="好_统发工资工农信0901 2" xfId="26867" xr:uid="{00000000-0005-0000-0000-000061600000}"/>
    <cellStyle name="好_统发工资工农信0901 2 2" xfId="26868" xr:uid="{00000000-0005-0000-0000-000062600000}"/>
    <cellStyle name="好_统发工资工农信0901 2 2 2" xfId="26869" xr:uid="{00000000-0005-0000-0000-000063600000}"/>
    <cellStyle name="好_统发工资工农信0901 2 2 3" xfId="26870" xr:uid="{00000000-0005-0000-0000-000064600000}"/>
    <cellStyle name="好_统发工资工农信0901 2 3" xfId="26871" xr:uid="{00000000-0005-0000-0000-000065600000}"/>
    <cellStyle name="好_统发工资工农信0901 2 4" xfId="26872" xr:uid="{00000000-0005-0000-0000-000066600000}"/>
    <cellStyle name="好_统发工资工农信0901 2 5" xfId="26873" xr:uid="{00000000-0005-0000-0000-000067600000}"/>
    <cellStyle name="好_统发工资工农信0901 2_龙口修改15" xfId="26874" xr:uid="{00000000-0005-0000-0000-000068600000}"/>
    <cellStyle name="好_统发工资工农信0901 2_龙口修改15 2" xfId="26875" xr:uid="{00000000-0005-0000-0000-000069600000}"/>
    <cellStyle name="好_统发工资工农信0901 2_龙口修改15 2 2" xfId="26876" xr:uid="{00000000-0005-0000-0000-00006A600000}"/>
    <cellStyle name="好_统发工资工农信0901 2_龙口修改15 2 3" xfId="26877" xr:uid="{00000000-0005-0000-0000-00006B600000}"/>
    <cellStyle name="好_统发工资工农信0901 2_龙口修改15 3" xfId="26878" xr:uid="{00000000-0005-0000-0000-00006C600000}"/>
    <cellStyle name="好_统发工资工农信0901 2_龙口修改15 4" xfId="26879" xr:uid="{00000000-0005-0000-0000-00006D600000}"/>
    <cellStyle name="好_统发工资工农信0901 2_龙口修改15 5" xfId="26880" xr:uid="{00000000-0005-0000-0000-00006E600000}"/>
    <cellStyle name="好_统发工资工农信0901 3" xfId="26881" xr:uid="{00000000-0005-0000-0000-00006F600000}"/>
    <cellStyle name="好_统发工资工农信0901 3 2" xfId="26882" xr:uid="{00000000-0005-0000-0000-000070600000}"/>
    <cellStyle name="好_统发工资工农信0901 3 3" xfId="26883" xr:uid="{00000000-0005-0000-0000-000071600000}"/>
    <cellStyle name="好_统发工资工农信0901 4" xfId="26884" xr:uid="{00000000-0005-0000-0000-000072600000}"/>
    <cellStyle name="好_统发工资工农信0901 5" xfId="26885" xr:uid="{00000000-0005-0000-0000-000073600000}"/>
    <cellStyle name="好_统发工资工农信0901 6" xfId="26886" xr:uid="{00000000-0005-0000-0000-000074600000}"/>
    <cellStyle name="好_统发工资工农信0901_龙口修改15" xfId="26887" xr:uid="{00000000-0005-0000-0000-000075600000}"/>
    <cellStyle name="好_统发工资工农信0901_龙口修改15 2" xfId="26888" xr:uid="{00000000-0005-0000-0000-000076600000}"/>
    <cellStyle name="好_统发工资工农信0901_龙口修改15 2 2" xfId="26889" xr:uid="{00000000-0005-0000-0000-000077600000}"/>
    <cellStyle name="好_统发工资工农信0901_龙口修改15 2 3" xfId="26890" xr:uid="{00000000-0005-0000-0000-000078600000}"/>
    <cellStyle name="好_统发工资工农信0901_龙口修改15 3" xfId="26891" xr:uid="{00000000-0005-0000-0000-000079600000}"/>
    <cellStyle name="好_统发工资工农信0901_龙口修改15 4" xfId="26892" xr:uid="{00000000-0005-0000-0000-00007A600000}"/>
    <cellStyle name="好_统发工资工农信0901_龙口修改15 5" xfId="26893" xr:uid="{00000000-0005-0000-0000-00007B600000}"/>
    <cellStyle name="好_文昌湖" xfId="26894" xr:uid="{00000000-0005-0000-0000-00007C600000}"/>
    <cellStyle name="好_文昌湖 2" xfId="26895" xr:uid="{00000000-0005-0000-0000-00007D600000}"/>
    <cellStyle name="好_文昌湖 2 2" xfId="26896" xr:uid="{00000000-0005-0000-0000-00007E600000}"/>
    <cellStyle name="好_文昌湖 2 3" xfId="26897" xr:uid="{00000000-0005-0000-0000-00007F600000}"/>
    <cellStyle name="好_文昌湖 3" xfId="26898" xr:uid="{00000000-0005-0000-0000-000080600000}"/>
    <cellStyle name="好_文昌湖 4" xfId="26899" xr:uid="{00000000-0005-0000-0000-000081600000}"/>
    <cellStyle name="好_文昌湖 5" xfId="26900" xr:uid="{00000000-0005-0000-0000-000082600000}"/>
    <cellStyle name="好_雪野旅游区" xfId="26901" xr:uid="{00000000-0005-0000-0000-000083600000}"/>
    <cellStyle name="好_雪野旅游区 2" xfId="26902" xr:uid="{00000000-0005-0000-0000-000084600000}"/>
    <cellStyle name="好_雪野旅游区 2 2" xfId="26903" xr:uid="{00000000-0005-0000-0000-000085600000}"/>
    <cellStyle name="好_雪野旅游区 2 3" xfId="26904" xr:uid="{00000000-0005-0000-0000-000086600000}"/>
    <cellStyle name="好_雪野旅游区 3" xfId="26905" xr:uid="{00000000-0005-0000-0000-000087600000}"/>
    <cellStyle name="好_雪野旅游区 4" xfId="26906" xr:uid="{00000000-0005-0000-0000-000088600000}"/>
    <cellStyle name="好_雪野旅游区 5" xfId="26907" xr:uid="{00000000-0005-0000-0000-000089600000}"/>
    <cellStyle name="好_沂水县615" xfId="28545" xr:uid="{00000000-0005-0000-0000-00008A600000}"/>
    <cellStyle name="好_沂源县" xfId="26908" xr:uid="{00000000-0005-0000-0000-00008B600000}"/>
    <cellStyle name="好_沂源县 2" xfId="26909" xr:uid="{00000000-0005-0000-0000-00008C600000}"/>
    <cellStyle name="好_沂源县 2 2" xfId="26910" xr:uid="{00000000-0005-0000-0000-00008D600000}"/>
    <cellStyle name="好_沂源县 2 3" xfId="26911" xr:uid="{00000000-0005-0000-0000-00008E600000}"/>
    <cellStyle name="好_沂源县 3" xfId="26912" xr:uid="{00000000-0005-0000-0000-00008F600000}"/>
    <cellStyle name="好_沂源县 4" xfId="26913" xr:uid="{00000000-0005-0000-0000-000090600000}"/>
    <cellStyle name="好_沂源县 5" xfId="26914" xr:uid="{00000000-0005-0000-0000-000091600000}"/>
    <cellStyle name="好_张店区" xfId="26915" xr:uid="{00000000-0005-0000-0000-000092600000}"/>
    <cellStyle name="好_张店区 2" xfId="26916" xr:uid="{00000000-0005-0000-0000-000093600000}"/>
    <cellStyle name="好_张店区 2 2" xfId="26917" xr:uid="{00000000-0005-0000-0000-000094600000}"/>
    <cellStyle name="好_张店区 2 3" xfId="26918" xr:uid="{00000000-0005-0000-0000-000095600000}"/>
    <cellStyle name="好_张店区 3" xfId="26919" xr:uid="{00000000-0005-0000-0000-000096600000}"/>
    <cellStyle name="好_张店区 4" xfId="26920" xr:uid="{00000000-0005-0000-0000-000097600000}"/>
    <cellStyle name="好_张店区 5" xfId="26921" xr:uid="{00000000-0005-0000-0000-000098600000}"/>
    <cellStyle name="好_长岛县" xfId="26922" xr:uid="{00000000-0005-0000-0000-000099600000}"/>
    <cellStyle name="好_长岛县 2" xfId="26923" xr:uid="{00000000-0005-0000-0000-00009A600000}"/>
    <cellStyle name="好_长岛县 2 2" xfId="26924" xr:uid="{00000000-0005-0000-0000-00009B600000}"/>
    <cellStyle name="好_长岛县 2 3" xfId="26925" xr:uid="{00000000-0005-0000-0000-00009C600000}"/>
    <cellStyle name="好_长岛县 3" xfId="26926" xr:uid="{00000000-0005-0000-0000-00009D600000}"/>
    <cellStyle name="好_长岛县 4" xfId="26927" xr:uid="{00000000-0005-0000-0000-00009E600000}"/>
    <cellStyle name="好_长岛县 5" xfId="26928" xr:uid="{00000000-0005-0000-0000-00009F600000}"/>
    <cellStyle name="好_长清" xfId="26929" xr:uid="{00000000-0005-0000-0000-0000A0600000}"/>
    <cellStyle name="好_长清 2" xfId="26930" xr:uid="{00000000-0005-0000-0000-0000A1600000}"/>
    <cellStyle name="好_长清 2 2" xfId="26931" xr:uid="{00000000-0005-0000-0000-0000A2600000}"/>
    <cellStyle name="好_长清 2 3" xfId="26932" xr:uid="{00000000-0005-0000-0000-0000A3600000}"/>
    <cellStyle name="好_长清 3" xfId="26933" xr:uid="{00000000-0005-0000-0000-0000A4600000}"/>
    <cellStyle name="好_长清 4" xfId="26934" xr:uid="{00000000-0005-0000-0000-0000A5600000}"/>
    <cellStyle name="好_长清 5" xfId="26935" xr:uid="{00000000-0005-0000-0000-0000A6600000}"/>
    <cellStyle name="好_长清 6" xfId="28375" xr:uid="{00000000-0005-0000-0000-0000A7600000}"/>
    <cellStyle name="好_招远市" xfId="26936" xr:uid="{00000000-0005-0000-0000-0000A8600000}"/>
    <cellStyle name="好_招远市 2" xfId="26937" xr:uid="{00000000-0005-0000-0000-0000A9600000}"/>
    <cellStyle name="好_招远市 2 2" xfId="26938" xr:uid="{00000000-0005-0000-0000-0000AA600000}"/>
    <cellStyle name="好_招远市 2 3" xfId="26939" xr:uid="{00000000-0005-0000-0000-0000AB600000}"/>
    <cellStyle name="好_招远市 3" xfId="26940" xr:uid="{00000000-0005-0000-0000-0000AC600000}"/>
    <cellStyle name="好_招远市 4" xfId="26941" xr:uid="{00000000-0005-0000-0000-0000AD600000}"/>
    <cellStyle name="好_招远市 5" xfId="26942" xr:uid="{00000000-0005-0000-0000-0000AE600000}"/>
    <cellStyle name="好_招远市_龙口修改15" xfId="26943" xr:uid="{00000000-0005-0000-0000-0000AF600000}"/>
    <cellStyle name="好_招远市_龙口修改15 2" xfId="26944" xr:uid="{00000000-0005-0000-0000-0000B0600000}"/>
    <cellStyle name="好_招远市_龙口修改15 2 2" xfId="26945" xr:uid="{00000000-0005-0000-0000-0000B1600000}"/>
    <cellStyle name="好_招远市_龙口修改15 2 3" xfId="26946" xr:uid="{00000000-0005-0000-0000-0000B2600000}"/>
    <cellStyle name="好_招远市_龙口修改15 3" xfId="26947" xr:uid="{00000000-0005-0000-0000-0000B3600000}"/>
    <cellStyle name="好_招远市_龙口修改15 4" xfId="26948" xr:uid="{00000000-0005-0000-0000-0000B4600000}"/>
    <cellStyle name="好_招远市_龙口修改15 5" xfId="26949" xr:uid="{00000000-0005-0000-0000-0000B5600000}"/>
    <cellStyle name="好_芝罘区" xfId="26950" xr:uid="{00000000-0005-0000-0000-0000B6600000}"/>
    <cellStyle name="好_芝罘区 2" xfId="26951" xr:uid="{00000000-0005-0000-0000-0000B7600000}"/>
    <cellStyle name="好_芝罘区 2 2" xfId="26952" xr:uid="{00000000-0005-0000-0000-0000B8600000}"/>
    <cellStyle name="好_芝罘区 2 3" xfId="26953" xr:uid="{00000000-0005-0000-0000-0000B9600000}"/>
    <cellStyle name="好_芝罘区 3" xfId="26954" xr:uid="{00000000-0005-0000-0000-0000BA600000}"/>
    <cellStyle name="好_芝罘区 4" xfId="26955" xr:uid="{00000000-0005-0000-0000-0000BB600000}"/>
    <cellStyle name="好_芝罘区 5" xfId="26956" xr:uid="{00000000-0005-0000-0000-0000BC600000}"/>
    <cellStyle name="好_淄川区" xfId="26957" xr:uid="{00000000-0005-0000-0000-0000BD600000}"/>
    <cellStyle name="好_淄川区 2" xfId="26958" xr:uid="{00000000-0005-0000-0000-0000BE600000}"/>
    <cellStyle name="好_淄川区 2 2" xfId="26959" xr:uid="{00000000-0005-0000-0000-0000BF600000}"/>
    <cellStyle name="好_淄川区 2 3" xfId="26960" xr:uid="{00000000-0005-0000-0000-0000C0600000}"/>
    <cellStyle name="好_淄川区 3" xfId="26961" xr:uid="{00000000-0005-0000-0000-0000C1600000}"/>
    <cellStyle name="好_淄川区 4" xfId="26962" xr:uid="{00000000-0005-0000-0000-0000C2600000}"/>
    <cellStyle name="好_淄川区 5" xfId="26963" xr:uid="{00000000-0005-0000-0000-0000C3600000}"/>
    <cellStyle name="好_自治区本级政府性基金情况表" xfId="26964" xr:uid="{00000000-0005-0000-0000-0000C4600000}"/>
    <cellStyle name="好_自治区本级政府性基金情况表 2" xfId="26965" xr:uid="{00000000-0005-0000-0000-0000C5600000}"/>
    <cellStyle name="好_自治区本级政府性基金情况表 3" xfId="26966" xr:uid="{00000000-0005-0000-0000-0000C6600000}"/>
    <cellStyle name="好_自治区本级政府性基金情况表 4" xfId="26967" xr:uid="{00000000-0005-0000-0000-0000C7600000}"/>
    <cellStyle name="好_自治区本级政府性基金情况表_2014年省本级支出预算执行情况表（同口径，12月31日定稿）" xfId="26968" xr:uid="{00000000-0005-0000-0000-0000C8600000}"/>
    <cellStyle name="好_自治区本级政府性基金情况表_2014年省本级支出预算执行情况表（同口径，12月31日定稿） 2" xfId="26969" xr:uid="{00000000-0005-0000-0000-0000C9600000}"/>
    <cellStyle name="好_自治区本级政府性基金情况表_2014年省本级支出预算执行情况表（同口径，12月31日定稿） 3" xfId="26970" xr:uid="{00000000-0005-0000-0000-0000CA600000}"/>
    <cellStyle name="好_自治区本级政府性基金情况表_2014年省本级支出预算执行情况表（同口径，12月31日定稿） 4" xfId="26971" xr:uid="{00000000-0005-0000-0000-0000CB600000}"/>
    <cellStyle name="后继超级链接" xfId="26972" xr:uid="{00000000-0005-0000-0000-0000CC600000}"/>
    <cellStyle name="后继超级链接 2" xfId="26973" xr:uid="{00000000-0005-0000-0000-0000CD600000}"/>
    <cellStyle name="后继超级链接 2 2" xfId="26974" xr:uid="{00000000-0005-0000-0000-0000CE600000}"/>
    <cellStyle name="后继超级链接 2 3" xfId="26975" xr:uid="{00000000-0005-0000-0000-0000CF600000}"/>
    <cellStyle name="后继超级链接 3" xfId="26976" xr:uid="{00000000-0005-0000-0000-0000D0600000}"/>
    <cellStyle name="后继超级链接 4" xfId="26977" xr:uid="{00000000-0005-0000-0000-0000D1600000}"/>
    <cellStyle name="后继超级链接 5" xfId="26978" xr:uid="{00000000-0005-0000-0000-0000D2600000}"/>
    <cellStyle name="后继超链接" xfId="26979" xr:uid="{00000000-0005-0000-0000-0000D3600000}"/>
    <cellStyle name="后继超链接 2" xfId="26980" xr:uid="{00000000-0005-0000-0000-0000D4600000}"/>
    <cellStyle name="后继超链接 2 2" xfId="26981" xr:uid="{00000000-0005-0000-0000-0000D5600000}"/>
    <cellStyle name="后继超链接 2 3" xfId="26982" xr:uid="{00000000-0005-0000-0000-0000D6600000}"/>
    <cellStyle name="后继超链接 3" xfId="26983" xr:uid="{00000000-0005-0000-0000-0000D7600000}"/>
    <cellStyle name="后继超链接 4" xfId="26984" xr:uid="{00000000-0005-0000-0000-0000D8600000}"/>
    <cellStyle name="后继超链接 5" xfId="26985" xr:uid="{00000000-0005-0000-0000-0000D9600000}"/>
    <cellStyle name="汇总 2" xfId="26986" xr:uid="{00000000-0005-0000-0000-0000DA600000}"/>
    <cellStyle name="汇总 2 2" xfId="26987" xr:uid="{00000000-0005-0000-0000-0000DB600000}"/>
    <cellStyle name="汇总 2 2 2" xfId="26988" xr:uid="{00000000-0005-0000-0000-0000DC600000}"/>
    <cellStyle name="汇总 2 2 3" xfId="26989" xr:uid="{00000000-0005-0000-0000-0000DD600000}"/>
    <cellStyle name="汇总 2 2 4" xfId="27510" xr:uid="{00000000-0005-0000-0000-0000DE600000}"/>
    <cellStyle name="汇总 2 2 5" xfId="28377" xr:uid="{00000000-0005-0000-0000-0000DF600000}"/>
    <cellStyle name="汇总 2 3" xfId="26990" xr:uid="{00000000-0005-0000-0000-0000E0600000}"/>
    <cellStyle name="汇总 2 4" xfId="26991" xr:uid="{00000000-0005-0000-0000-0000E1600000}"/>
    <cellStyle name="汇总 2 5" xfId="26992" xr:uid="{00000000-0005-0000-0000-0000E2600000}"/>
    <cellStyle name="汇总 2 6" xfId="28376" xr:uid="{00000000-0005-0000-0000-0000E3600000}"/>
    <cellStyle name="汇总 3" xfId="28378" xr:uid="{00000000-0005-0000-0000-0000E4600000}"/>
    <cellStyle name="汇总 3 2" xfId="28379" xr:uid="{00000000-0005-0000-0000-0000E5600000}"/>
    <cellStyle name="货币 2" xfId="212" xr:uid="{00000000-0005-0000-0000-0000E6600000}"/>
    <cellStyle name="货币 2 10" xfId="6214" xr:uid="{00000000-0005-0000-0000-0000E7600000}"/>
    <cellStyle name="货币 2 10 2" xfId="6215" xr:uid="{00000000-0005-0000-0000-0000E8600000}"/>
    <cellStyle name="货币 2 10 3" xfId="6216" xr:uid="{00000000-0005-0000-0000-0000E9600000}"/>
    <cellStyle name="货币 2 10 3 2" xfId="13596" xr:uid="{00000000-0005-0000-0000-0000EA600000}"/>
    <cellStyle name="货币 2 10 4" xfId="6217" xr:uid="{00000000-0005-0000-0000-0000EB600000}"/>
    <cellStyle name="货币 2 10 4 2" xfId="13597" xr:uid="{00000000-0005-0000-0000-0000EC600000}"/>
    <cellStyle name="货币 2 10 5" xfId="13595" xr:uid="{00000000-0005-0000-0000-0000ED600000}"/>
    <cellStyle name="货币 2 11" xfId="6218" xr:uid="{00000000-0005-0000-0000-0000EE600000}"/>
    <cellStyle name="货币 2 2" xfId="213" xr:uid="{00000000-0005-0000-0000-0000EF600000}"/>
    <cellStyle name="货币 2 2 10" xfId="9527" xr:uid="{00000000-0005-0000-0000-0000F0600000}"/>
    <cellStyle name="货币 2 2 11" xfId="27512" xr:uid="{00000000-0005-0000-0000-0000F1600000}"/>
    <cellStyle name="货币 2 2 2" xfId="214" xr:uid="{00000000-0005-0000-0000-0000F2600000}"/>
    <cellStyle name="货币 2 2 2 10" xfId="9528" xr:uid="{00000000-0005-0000-0000-0000F3600000}"/>
    <cellStyle name="货币 2 2 2 2" xfId="215" xr:uid="{00000000-0005-0000-0000-0000F4600000}"/>
    <cellStyle name="货币 2 2 2 2 2" xfId="216" xr:uid="{00000000-0005-0000-0000-0000F5600000}"/>
    <cellStyle name="货币 2 2 2 2 2 2" xfId="275" xr:uid="{00000000-0005-0000-0000-0000F6600000}"/>
    <cellStyle name="货币 2 2 2 2 2 2 2" xfId="6219" xr:uid="{00000000-0005-0000-0000-0000F7600000}"/>
    <cellStyle name="货币 2 2 2 2 2 2 2 2" xfId="6220" xr:uid="{00000000-0005-0000-0000-0000F8600000}"/>
    <cellStyle name="货币 2 2 2 2 2 2 2 2 2" xfId="6221" xr:uid="{00000000-0005-0000-0000-0000F9600000}"/>
    <cellStyle name="货币 2 2 2 2 2 2 2 2 2 2" xfId="13599" xr:uid="{00000000-0005-0000-0000-0000FA600000}"/>
    <cellStyle name="货币 2 2 2 2 2 2 2 2 2 3" xfId="9153" xr:uid="{00000000-0005-0000-0000-0000FB600000}"/>
    <cellStyle name="货币 2 2 2 2 2 2 2 2 3" xfId="6222" xr:uid="{00000000-0005-0000-0000-0000FC600000}"/>
    <cellStyle name="货币 2 2 2 2 2 2 2 2 3 2" xfId="13600" xr:uid="{00000000-0005-0000-0000-0000FD600000}"/>
    <cellStyle name="货币 2 2 2 2 2 2 2 3" xfId="6223" xr:uid="{00000000-0005-0000-0000-0000FE600000}"/>
    <cellStyle name="货币 2 2 2 2 2 2 2 3 2" xfId="6224" xr:uid="{00000000-0005-0000-0000-0000FF600000}"/>
    <cellStyle name="货币 2 2 2 2 2 2 2 3 2 2" xfId="13602" xr:uid="{00000000-0005-0000-0000-000000610000}"/>
    <cellStyle name="货币 2 2 2 2 2 2 2 3 2 3" xfId="9154" xr:uid="{00000000-0005-0000-0000-000001610000}"/>
    <cellStyle name="货币 2 2 2 2 2 2 2 3 3" xfId="6225" xr:uid="{00000000-0005-0000-0000-000002610000}"/>
    <cellStyle name="货币 2 2 2 2 2 2 2 3 3 2" xfId="13603" xr:uid="{00000000-0005-0000-0000-000003610000}"/>
    <cellStyle name="货币 2 2 2 2 2 2 2 3 4" xfId="6226" xr:uid="{00000000-0005-0000-0000-000004610000}"/>
    <cellStyle name="货币 2 2 2 2 2 2 2 3 4 2" xfId="13604" xr:uid="{00000000-0005-0000-0000-000005610000}"/>
    <cellStyle name="货币 2 2 2 2 2 2 2 3 5" xfId="13601" xr:uid="{00000000-0005-0000-0000-000006610000}"/>
    <cellStyle name="货币 2 2 2 2 2 2 2 4" xfId="6227" xr:uid="{00000000-0005-0000-0000-000007610000}"/>
    <cellStyle name="货币 2 2 2 2 2 2 2 4 2" xfId="13605" xr:uid="{00000000-0005-0000-0000-000008610000}"/>
    <cellStyle name="货币 2 2 2 2 2 2 2 4 3" xfId="9155" xr:uid="{00000000-0005-0000-0000-000009610000}"/>
    <cellStyle name="货币 2 2 2 2 2 2 2 5" xfId="6228" xr:uid="{00000000-0005-0000-0000-00000A610000}"/>
    <cellStyle name="货币 2 2 2 2 2 2 2 5 2" xfId="13606" xr:uid="{00000000-0005-0000-0000-00000B610000}"/>
    <cellStyle name="货币 2 2 2 2 2 2 2 6" xfId="13598" xr:uid="{00000000-0005-0000-0000-00000C610000}"/>
    <cellStyle name="货币 2 2 2 2 2 2 3" xfId="6229" xr:uid="{00000000-0005-0000-0000-00000D610000}"/>
    <cellStyle name="货币 2 2 2 2 2 2 3 2" xfId="6230" xr:uid="{00000000-0005-0000-0000-00000E610000}"/>
    <cellStyle name="货币 2 2 2 2 2 2 3 2 2" xfId="6231" xr:uid="{00000000-0005-0000-0000-00000F610000}"/>
    <cellStyle name="货币 2 2 2 2 2 2 3 2 2 2" xfId="13608" xr:uid="{00000000-0005-0000-0000-000010610000}"/>
    <cellStyle name="货币 2 2 2 2 2 2 3 2 2 3" xfId="9156" xr:uid="{00000000-0005-0000-0000-000011610000}"/>
    <cellStyle name="货币 2 2 2 2 2 2 3 2 3" xfId="6232" xr:uid="{00000000-0005-0000-0000-000012610000}"/>
    <cellStyle name="货币 2 2 2 2 2 2 3 2 3 2" xfId="13609" xr:uid="{00000000-0005-0000-0000-000013610000}"/>
    <cellStyle name="货币 2 2 2 2 2 2 3 3" xfId="6233" xr:uid="{00000000-0005-0000-0000-000014610000}"/>
    <cellStyle name="货币 2 2 2 2 2 2 3 3 2" xfId="13610" xr:uid="{00000000-0005-0000-0000-000015610000}"/>
    <cellStyle name="货币 2 2 2 2 2 2 3 3 3" xfId="9157" xr:uid="{00000000-0005-0000-0000-000016610000}"/>
    <cellStyle name="货币 2 2 2 2 2 2 3 4" xfId="6234" xr:uid="{00000000-0005-0000-0000-000017610000}"/>
    <cellStyle name="货币 2 2 2 2 2 2 3 4 2" xfId="13611" xr:uid="{00000000-0005-0000-0000-000018610000}"/>
    <cellStyle name="货币 2 2 2 2 2 2 3 5" xfId="13607" xr:uid="{00000000-0005-0000-0000-000019610000}"/>
    <cellStyle name="货币 2 2 2 2 2 2 4" xfId="6235" xr:uid="{00000000-0005-0000-0000-00001A610000}"/>
    <cellStyle name="货币 2 2 2 2 2 2 4 2" xfId="6236" xr:uid="{00000000-0005-0000-0000-00001B610000}"/>
    <cellStyle name="货币 2 2 2 2 2 2 4 2 2" xfId="13612" xr:uid="{00000000-0005-0000-0000-00001C610000}"/>
    <cellStyle name="货币 2 2 2 2 2 2 4 2 3" xfId="9158" xr:uid="{00000000-0005-0000-0000-00001D610000}"/>
    <cellStyle name="货币 2 2 2 2 2 2 4 3" xfId="6237" xr:uid="{00000000-0005-0000-0000-00001E610000}"/>
    <cellStyle name="货币 2 2 2 2 2 2 4 3 2" xfId="13613" xr:uid="{00000000-0005-0000-0000-00001F610000}"/>
    <cellStyle name="货币 2 2 2 2 2 2 5" xfId="6238" xr:uid="{00000000-0005-0000-0000-000020610000}"/>
    <cellStyle name="货币 2 2 2 2 2 2 5 2" xfId="6239" xr:uid="{00000000-0005-0000-0000-000021610000}"/>
    <cellStyle name="货币 2 2 2 2 2 2 5 2 2" xfId="13615" xr:uid="{00000000-0005-0000-0000-000022610000}"/>
    <cellStyle name="货币 2 2 2 2 2 2 5 2 3" xfId="9159" xr:uid="{00000000-0005-0000-0000-000023610000}"/>
    <cellStyle name="货币 2 2 2 2 2 2 5 3" xfId="6240" xr:uid="{00000000-0005-0000-0000-000024610000}"/>
    <cellStyle name="货币 2 2 2 2 2 2 5 3 2" xfId="13616" xr:uid="{00000000-0005-0000-0000-000025610000}"/>
    <cellStyle name="货币 2 2 2 2 2 2 5 4" xfId="6241" xr:uid="{00000000-0005-0000-0000-000026610000}"/>
    <cellStyle name="货币 2 2 2 2 2 2 5 4 2" xfId="13617" xr:uid="{00000000-0005-0000-0000-000027610000}"/>
    <cellStyle name="货币 2 2 2 2 2 2 5 5" xfId="13614" xr:uid="{00000000-0005-0000-0000-000028610000}"/>
    <cellStyle name="货币 2 2 2 2 2 2 6" xfId="6242" xr:uid="{00000000-0005-0000-0000-000029610000}"/>
    <cellStyle name="货币 2 2 2 2 2 2 6 2" xfId="13618" xr:uid="{00000000-0005-0000-0000-00002A610000}"/>
    <cellStyle name="货币 2 2 2 2 2 2 6 3" xfId="9160" xr:uid="{00000000-0005-0000-0000-00002B610000}"/>
    <cellStyle name="货币 2 2 2 2 2 2 7" xfId="9563" xr:uid="{00000000-0005-0000-0000-00002C610000}"/>
    <cellStyle name="货币 2 2 2 2 2 3" xfId="6243" xr:uid="{00000000-0005-0000-0000-00002D610000}"/>
    <cellStyle name="货币 2 2 2 2 2 3 2" xfId="6244" xr:uid="{00000000-0005-0000-0000-00002E610000}"/>
    <cellStyle name="货币 2 2 2 2 2 3 2 2" xfId="6245" xr:uid="{00000000-0005-0000-0000-00002F610000}"/>
    <cellStyle name="货币 2 2 2 2 2 3 2 2 2" xfId="13620" xr:uid="{00000000-0005-0000-0000-000030610000}"/>
    <cellStyle name="货币 2 2 2 2 2 3 2 2 3" xfId="9161" xr:uid="{00000000-0005-0000-0000-000031610000}"/>
    <cellStyle name="货币 2 2 2 2 2 3 2 3" xfId="6246" xr:uid="{00000000-0005-0000-0000-000032610000}"/>
    <cellStyle name="货币 2 2 2 2 2 3 2 3 2" xfId="13621" xr:uid="{00000000-0005-0000-0000-000033610000}"/>
    <cellStyle name="货币 2 2 2 2 2 3 3" xfId="6247" xr:uid="{00000000-0005-0000-0000-000034610000}"/>
    <cellStyle name="货币 2 2 2 2 2 3 3 2" xfId="6248" xr:uid="{00000000-0005-0000-0000-000035610000}"/>
    <cellStyle name="货币 2 2 2 2 2 3 3 2 2" xfId="13623" xr:uid="{00000000-0005-0000-0000-000036610000}"/>
    <cellStyle name="货币 2 2 2 2 2 3 3 2 3" xfId="9162" xr:uid="{00000000-0005-0000-0000-000037610000}"/>
    <cellStyle name="货币 2 2 2 2 2 3 3 3" xfId="6249" xr:uid="{00000000-0005-0000-0000-000038610000}"/>
    <cellStyle name="货币 2 2 2 2 2 3 3 3 2" xfId="13624" xr:uid="{00000000-0005-0000-0000-000039610000}"/>
    <cellStyle name="货币 2 2 2 2 2 3 3 4" xfId="6250" xr:uid="{00000000-0005-0000-0000-00003A610000}"/>
    <cellStyle name="货币 2 2 2 2 2 3 3 4 2" xfId="13625" xr:uid="{00000000-0005-0000-0000-00003B610000}"/>
    <cellStyle name="货币 2 2 2 2 2 3 3 5" xfId="13622" xr:uid="{00000000-0005-0000-0000-00003C610000}"/>
    <cellStyle name="货币 2 2 2 2 2 3 4" xfId="6251" xr:uid="{00000000-0005-0000-0000-00003D610000}"/>
    <cellStyle name="货币 2 2 2 2 2 3 4 2" xfId="13626" xr:uid="{00000000-0005-0000-0000-00003E610000}"/>
    <cellStyle name="货币 2 2 2 2 2 3 4 3" xfId="9163" xr:uid="{00000000-0005-0000-0000-00003F610000}"/>
    <cellStyle name="货币 2 2 2 2 2 3 5" xfId="6252" xr:uid="{00000000-0005-0000-0000-000040610000}"/>
    <cellStyle name="货币 2 2 2 2 2 3 5 2" xfId="13627" xr:uid="{00000000-0005-0000-0000-000041610000}"/>
    <cellStyle name="货币 2 2 2 2 2 3 6" xfId="13619" xr:uid="{00000000-0005-0000-0000-000042610000}"/>
    <cellStyle name="货币 2 2 2 2 2 4" xfId="6253" xr:uid="{00000000-0005-0000-0000-000043610000}"/>
    <cellStyle name="货币 2 2 2 2 2 4 2" xfId="6254" xr:uid="{00000000-0005-0000-0000-000044610000}"/>
    <cellStyle name="货币 2 2 2 2 2 4 2 2" xfId="6255" xr:uid="{00000000-0005-0000-0000-000045610000}"/>
    <cellStyle name="货币 2 2 2 2 2 4 2 2 2" xfId="13629" xr:uid="{00000000-0005-0000-0000-000046610000}"/>
    <cellStyle name="货币 2 2 2 2 2 4 2 2 3" xfId="9164" xr:uid="{00000000-0005-0000-0000-000047610000}"/>
    <cellStyle name="货币 2 2 2 2 2 4 2 3" xfId="6256" xr:uid="{00000000-0005-0000-0000-000048610000}"/>
    <cellStyle name="货币 2 2 2 2 2 4 2 3 2" xfId="13630" xr:uid="{00000000-0005-0000-0000-000049610000}"/>
    <cellStyle name="货币 2 2 2 2 2 4 3" xfId="6257" xr:uid="{00000000-0005-0000-0000-00004A610000}"/>
    <cellStyle name="货币 2 2 2 2 2 4 3 2" xfId="13631" xr:uid="{00000000-0005-0000-0000-00004B610000}"/>
    <cellStyle name="货币 2 2 2 2 2 4 3 3" xfId="9165" xr:uid="{00000000-0005-0000-0000-00004C610000}"/>
    <cellStyle name="货币 2 2 2 2 2 4 4" xfId="6258" xr:uid="{00000000-0005-0000-0000-00004D610000}"/>
    <cellStyle name="货币 2 2 2 2 2 4 4 2" xfId="13632" xr:uid="{00000000-0005-0000-0000-00004E610000}"/>
    <cellStyle name="货币 2 2 2 2 2 4 5" xfId="13628" xr:uid="{00000000-0005-0000-0000-00004F610000}"/>
    <cellStyle name="货币 2 2 2 2 2 5" xfId="6259" xr:uid="{00000000-0005-0000-0000-000050610000}"/>
    <cellStyle name="货币 2 2 2 2 2 5 2" xfId="6260" xr:uid="{00000000-0005-0000-0000-000051610000}"/>
    <cellStyle name="货币 2 2 2 2 2 5 2 2" xfId="13633" xr:uid="{00000000-0005-0000-0000-000052610000}"/>
    <cellStyle name="货币 2 2 2 2 2 5 2 3" xfId="9166" xr:uid="{00000000-0005-0000-0000-000053610000}"/>
    <cellStyle name="货币 2 2 2 2 2 5 3" xfId="6261" xr:uid="{00000000-0005-0000-0000-000054610000}"/>
    <cellStyle name="货币 2 2 2 2 2 5 3 2" xfId="13634" xr:uid="{00000000-0005-0000-0000-000055610000}"/>
    <cellStyle name="货币 2 2 2 2 2 6" xfId="6262" xr:uid="{00000000-0005-0000-0000-000056610000}"/>
    <cellStyle name="货币 2 2 2 2 2 6 2" xfId="13635" xr:uid="{00000000-0005-0000-0000-000057610000}"/>
    <cellStyle name="货币 2 2 2 2 2 6 3" xfId="9167" xr:uid="{00000000-0005-0000-0000-000058610000}"/>
    <cellStyle name="货币 2 2 2 2 2 7" xfId="9530" xr:uid="{00000000-0005-0000-0000-000059610000}"/>
    <cellStyle name="货币 2 2 2 2 3" xfId="276" xr:uid="{00000000-0005-0000-0000-00005A610000}"/>
    <cellStyle name="货币 2 2 2 2 3 2" xfId="6263" xr:uid="{00000000-0005-0000-0000-00005B610000}"/>
    <cellStyle name="货币 2 2 2 2 3 2 2" xfId="6264" xr:uid="{00000000-0005-0000-0000-00005C610000}"/>
    <cellStyle name="货币 2 2 2 2 3 2 2 2" xfId="6265" xr:uid="{00000000-0005-0000-0000-00005D610000}"/>
    <cellStyle name="货币 2 2 2 2 3 2 2 2 2" xfId="13637" xr:uid="{00000000-0005-0000-0000-00005E610000}"/>
    <cellStyle name="货币 2 2 2 2 3 2 2 2 3" xfId="9168" xr:uid="{00000000-0005-0000-0000-00005F610000}"/>
    <cellStyle name="货币 2 2 2 2 3 2 2 3" xfId="6266" xr:uid="{00000000-0005-0000-0000-000060610000}"/>
    <cellStyle name="货币 2 2 2 2 3 2 2 3 2" xfId="13638" xr:uid="{00000000-0005-0000-0000-000061610000}"/>
    <cellStyle name="货币 2 2 2 2 3 2 3" xfId="6267" xr:uid="{00000000-0005-0000-0000-000062610000}"/>
    <cellStyle name="货币 2 2 2 2 3 2 3 2" xfId="6268" xr:uid="{00000000-0005-0000-0000-000063610000}"/>
    <cellStyle name="货币 2 2 2 2 3 2 3 2 2" xfId="13640" xr:uid="{00000000-0005-0000-0000-000064610000}"/>
    <cellStyle name="货币 2 2 2 2 3 2 3 2 3" xfId="9169" xr:uid="{00000000-0005-0000-0000-000065610000}"/>
    <cellStyle name="货币 2 2 2 2 3 2 3 3" xfId="6269" xr:uid="{00000000-0005-0000-0000-000066610000}"/>
    <cellStyle name="货币 2 2 2 2 3 2 3 3 2" xfId="13641" xr:uid="{00000000-0005-0000-0000-000067610000}"/>
    <cellStyle name="货币 2 2 2 2 3 2 3 4" xfId="6270" xr:uid="{00000000-0005-0000-0000-000068610000}"/>
    <cellStyle name="货币 2 2 2 2 3 2 3 4 2" xfId="13642" xr:uid="{00000000-0005-0000-0000-000069610000}"/>
    <cellStyle name="货币 2 2 2 2 3 2 3 5" xfId="13639" xr:uid="{00000000-0005-0000-0000-00006A610000}"/>
    <cellStyle name="货币 2 2 2 2 3 2 4" xfId="6271" xr:uid="{00000000-0005-0000-0000-00006B610000}"/>
    <cellStyle name="货币 2 2 2 2 3 2 4 2" xfId="13643" xr:uid="{00000000-0005-0000-0000-00006C610000}"/>
    <cellStyle name="货币 2 2 2 2 3 2 4 3" xfId="9170" xr:uid="{00000000-0005-0000-0000-00006D610000}"/>
    <cellStyle name="货币 2 2 2 2 3 2 5" xfId="6272" xr:uid="{00000000-0005-0000-0000-00006E610000}"/>
    <cellStyle name="货币 2 2 2 2 3 2 5 2" xfId="13644" xr:uid="{00000000-0005-0000-0000-00006F610000}"/>
    <cellStyle name="货币 2 2 2 2 3 2 6" xfId="13636" xr:uid="{00000000-0005-0000-0000-000070610000}"/>
    <cellStyle name="货币 2 2 2 2 3 3" xfId="6273" xr:uid="{00000000-0005-0000-0000-000071610000}"/>
    <cellStyle name="货币 2 2 2 2 3 3 2" xfId="6274" xr:uid="{00000000-0005-0000-0000-000072610000}"/>
    <cellStyle name="货币 2 2 2 2 3 3 2 2" xfId="6275" xr:uid="{00000000-0005-0000-0000-000073610000}"/>
    <cellStyle name="货币 2 2 2 2 3 3 2 2 2" xfId="13646" xr:uid="{00000000-0005-0000-0000-000074610000}"/>
    <cellStyle name="货币 2 2 2 2 3 3 2 2 3" xfId="9171" xr:uid="{00000000-0005-0000-0000-000075610000}"/>
    <cellStyle name="货币 2 2 2 2 3 3 2 3" xfId="6276" xr:uid="{00000000-0005-0000-0000-000076610000}"/>
    <cellStyle name="货币 2 2 2 2 3 3 2 3 2" xfId="13647" xr:uid="{00000000-0005-0000-0000-000077610000}"/>
    <cellStyle name="货币 2 2 2 2 3 3 3" xfId="6277" xr:uid="{00000000-0005-0000-0000-000078610000}"/>
    <cellStyle name="货币 2 2 2 2 3 3 3 2" xfId="13648" xr:uid="{00000000-0005-0000-0000-000079610000}"/>
    <cellStyle name="货币 2 2 2 2 3 3 3 3" xfId="9172" xr:uid="{00000000-0005-0000-0000-00007A610000}"/>
    <cellStyle name="货币 2 2 2 2 3 3 4" xfId="6278" xr:uid="{00000000-0005-0000-0000-00007B610000}"/>
    <cellStyle name="货币 2 2 2 2 3 3 4 2" xfId="13649" xr:uid="{00000000-0005-0000-0000-00007C610000}"/>
    <cellStyle name="货币 2 2 2 2 3 3 5" xfId="13645" xr:uid="{00000000-0005-0000-0000-00007D610000}"/>
    <cellStyle name="货币 2 2 2 2 3 4" xfId="6279" xr:uid="{00000000-0005-0000-0000-00007E610000}"/>
    <cellStyle name="货币 2 2 2 2 3 4 2" xfId="6280" xr:uid="{00000000-0005-0000-0000-00007F610000}"/>
    <cellStyle name="货币 2 2 2 2 3 4 2 2" xfId="13650" xr:uid="{00000000-0005-0000-0000-000080610000}"/>
    <cellStyle name="货币 2 2 2 2 3 4 2 3" xfId="9173" xr:uid="{00000000-0005-0000-0000-000081610000}"/>
    <cellStyle name="货币 2 2 2 2 3 4 3" xfId="6281" xr:uid="{00000000-0005-0000-0000-000082610000}"/>
    <cellStyle name="货币 2 2 2 2 3 4 3 2" xfId="13651" xr:uid="{00000000-0005-0000-0000-000083610000}"/>
    <cellStyle name="货币 2 2 2 2 3 5" xfId="6282" xr:uid="{00000000-0005-0000-0000-000084610000}"/>
    <cellStyle name="货币 2 2 2 2 3 5 2" xfId="6283" xr:uid="{00000000-0005-0000-0000-000085610000}"/>
    <cellStyle name="货币 2 2 2 2 3 5 2 2" xfId="13653" xr:uid="{00000000-0005-0000-0000-000086610000}"/>
    <cellStyle name="货币 2 2 2 2 3 5 2 3" xfId="9174" xr:uid="{00000000-0005-0000-0000-000087610000}"/>
    <cellStyle name="货币 2 2 2 2 3 5 3" xfId="6284" xr:uid="{00000000-0005-0000-0000-000088610000}"/>
    <cellStyle name="货币 2 2 2 2 3 5 3 2" xfId="13654" xr:uid="{00000000-0005-0000-0000-000089610000}"/>
    <cellStyle name="货币 2 2 2 2 3 5 4" xfId="6285" xr:uid="{00000000-0005-0000-0000-00008A610000}"/>
    <cellStyle name="货币 2 2 2 2 3 5 4 2" xfId="13655" xr:uid="{00000000-0005-0000-0000-00008B610000}"/>
    <cellStyle name="货币 2 2 2 2 3 5 5" xfId="13652" xr:uid="{00000000-0005-0000-0000-00008C610000}"/>
    <cellStyle name="货币 2 2 2 2 3 6" xfId="6286" xr:uid="{00000000-0005-0000-0000-00008D610000}"/>
    <cellStyle name="货币 2 2 2 2 3 6 2" xfId="13656" xr:uid="{00000000-0005-0000-0000-00008E610000}"/>
    <cellStyle name="货币 2 2 2 2 3 6 3" xfId="9175" xr:uid="{00000000-0005-0000-0000-00008F610000}"/>
    <cellStyle name="货币 2 2 2 2 3 7" xfId="9564" xr:uid="{00000000-0005-0000-0000-000090610000}"/>
    <cellStyle name="货币 2 2 2 2 3 8" xfId="27516" xr:uid="{00000000-0005-0000-0000-000091610000}"/>
    <cellStyle name="货币 2 2 2 2 4" xfId="6287" xr:uid="{00000000-0005-0000-0000-000092610000}"/>
    <cellStyle name="货币 2 2 2 2 4 2" xfId="6288" xr:uid="{00000000-0005-0000-0000-000093610000}"/>
    <cellStyle name="货币 2 2 2 2 4 2 2" xfId="6289" xr:uid="{00000000-0005-0000-0000-000094610000}"/>
    <cellStyle name="货币 2 2 2 2 4 2 2 2" xfId="13658" xr:uid="{00000000-0005-0000-0000-000095610000}"/>
    <cellStyle name="货币 2 2 2 2 4 2 2 3" xfId="9176" xr:uid="{00000000-0005-0000-0000-000096610000}"/>
    <cellStyle name="货币 2 2 2 2 4 2 3" xfId="6290" xr:uid="{00000000-0005-0000-0000-000097610000}"/>
    <cellStyle name="货币 2 2 2 2 4 2 3 2" xfId="13659" xr:uid="{00000000-0005-0000-0000-000098610000}"/>
    <cellStyle name="货币 2 2 2 2 4 3" xfId="6291" xr:uid="{00000000-0005-0000-0000-000099610000}"/>
    <cellStyle name="货币 2 2 2 2 4 3 2" xfId="6292" xr:uid="{00000000-0005-0000-0000-00009A610000}"/>
    <cellStyle name="货币 2 2 2 2 4 3 2 2" xfId="13661" xr:uid="{00000000-0005-0000-0000-00009B610000}"/>
    <cellStyle name="货币 2 2 2 2 4 3 2 3" xfId="9177" xr:uid="{00000000-0005-0000-0000-00009C610000}"/>
    <cellStyle name="货币 2 2 2 2 4 3 3" xfId="6293" xr:uid="{00000000-0005-0000-0000-00009D610000}"/>
    <cellStyle name="货币 2 2 2 2 4 3 3 2" xfId="13662" xr:uid="{00000000-0005-0000-0000-00009E610000}"/>
    <cellStyle name="货币 2 2 2 2 4 3 4" xfId="6294" xr:uid="{00000000-0005-0000-0000-00009F610000}"/>
    <cellStyle name="货币 2 2 2 2 4 3 4 2" xfId="13663" xr:uid="{00000000-0005-0000-0000-0000A0610000}"/>
    <cellStyle name="货币 2 2 2 2 4 3 5" xfId="13660" xr:uid="{00000000-0005-0000-0000-0000A1610000}"/>
    <cellStyle name="货币 2 2 2 2 4 4" xfId="6295" xr:uid="{00000000-0005-0000-0000-0000A2610000}"/>
    <cellStyle name="货币 2 2 2 2 4 4 2" xfId="13664" xr:uid="{00000000-0005-0000-0000-0000A3610000}"/>
    <cellStyle name="货币 2 2 2 2 4 4 3" xfId="9178" xr:uid="{00000000-0005-0000-0000-0000A4610000}"/>
    <cellStyle name="货币 2 2 2 2 4 5" xfId="6296" xr:uid="{00000000-0005-0000-0000-0000A5610000}"/>
    <cellStyle name="货币 2 2 2 2 4 5 2" xfId="13665" xr:uid="{00000000-0005-0000-0000-0000A6610000}"/>
    <cellStyle name="货币 2 2 2 2 4 6" xfId="13657" xr:uid="{00000000-0005-0000-0000-0000A7610000}"/>
    <cellStyle name="货币 2 2 2 2 5" xfId="6297" xr:uid="{00000000-0005-0000-0000-0000A8610000}"/>
    <cellStyle name="货币 2 2 2 2 5 2" xfId="6298" xr:uid="{00000000-0005-0000-0000-0000A9610000}"/>
    <cellStyle name="货币 2 2 2 2 5 2 2" xfId="6299" xr:uid="{00000000-0005-0000-0000-0000AA610000}"/>
    <cellStyle name="货币 2 2 2 2 5 2 2 2" xfId="13667" xr:uid="{00000000-0005-0000-0000-0000AB610000}"/>
    <cellStyle name="货币 2 2 2 2 5 2 2 3" xfId="9179" xr:uid="{00000000-0005-0000-0000-0000AC610000}"/>
    <cellStyle name="货币 2 2 2 2 5 2 3" xfId="6300" xr:uid="{00000000-0005-0000-0000-0000AD610000}"/>
    <cellStyle name="货币 2 2 2 2 5 2 3 2" xfId="13668" xr:uid="{00000000-0005-0000-0000-0000AE610000}"/>
    <cellStyle name="货币 2 2 2 2 5 3" xfId="6301" xr:uid="{00000000-0005-0000-0000-0000AF610000}"/>
    <cellStyle name="货币 2 2 2 2 5 3 2" xfId="13669" xr:uid="{00000000-0005-0000-0000-0000B0610000}"/>
    <cellStyle name="货币 2 2 2 2 5 3 3" xfId="9180" xr:uid="{00000000-0005-0000-0000-0000B1610000}"/>
    <cellStyle name="货币 2 2 2 2 5 4" xfId="6302" xr:uid="{00000000-0005-0000-0000-0000B2610000}"/>
    <cellStyle name="货币 2 2 2 2 5 4 2" xfId="13670" xr:uid="{00000000-0005-0000-0000-0000B3610000}"/>
    <cellStyle name="货币 2 2 2 2 5 5" xfId="13666" xr:uid="{00000000-0005-0000-0000-0000B4610000}"/>
    <cellStyle name="货币 2 2 2 2 6" xfId="6303" xr:uid="{00000000-0005-0000-0000-0000B5610000}"/>
    <cellStyle name="货币 2 2 2 2 6 2" xfId="6304" xr:uid="{00000000-0005-0000-0000-0000B6610000}"/>
    <cellStyle name="货币 2 2 2 2 6 2 2" xfId="13671" xr:uid="{00000000-0005-0000-0000-0000B7610000}"/>
    <cellStyle name="货币 2 2 2 2 6 2 3" xfId="9181" xr:uid="{00000000-0005-0000-0000-0000B8610000}"/>
    <cellStyle name="货币 2 2 2 2 6 3" xfId="6305" xr:uid="{00000000-0005-0000-0000-0000B9610000}"/>
    <cellStyle name="货币 2 2 2 2 6 3 2" xfId="13672" xr:uid="{00000000-0005-0000-0000-0000BA610000}"/>
    <cellStyle name="货币 2 2 2 2 7" xfId="6306" xr:uid="{00000000-0005-0000-0000-0000BB610000}"/>
    <cellStyle name="货币 2 2 2 2 7 2" xfId="13673" xr:uid="{00000000-0005-0000-0000-0000BC610000}"/>
    <cellStyle name="货币 2 2 2 2 7 3" xfId="9182" xr:uid="{00000000-0005-0000-0000-0000BD610000}"/>
    <cellStyle name="货币 2 2 2 2 8" xfId="9529" xr:uid="{00000000-0005-0000-0000-0000BE610000}"/>
    <cellStyle name="货币 2 2 2 3" xfId="217" xr:uid="{00000000-0005-0000-0000-0000BF610000}"/>
    <cellStyle name="货币 2 2 2 3 2" xfId="274" xr:uid="{00000000-0005-0000-0000-0000C0610000}"/>
    <cellStyle name="货币 2 2 2 3 2 2" xfId="6307" xr:uid="{00000000-0005-0000-0000-0000C1610000}"/>
    <cellStyle name="货币 2 2 2 3 2 2 2" xfId="6308" xr:uid="{00000000-0005-0000-0000-0000C2610000}"/>
    <cellStyle name="货币 2 2 2 3 2 2 2 2" xfId="6309" xr:uid="{00000000-0005-0000-0000-0000C3610000}"/>
    <cellStyle name="货币 2 2 2 3 2 2 2 2 2" xfId="13675" xr:uid="{00000000-0005-0000-0000-0000C4610000}"/>
    <cellStyle name="货币 2 2 2 3 2 2 2 2 3" xfId="9183" xr:uid="{00000000-0005-0000-0000-0000C5610000}"/>
    <cellStyle name="货币 2 2 2 3 2 2 2 3" xfId="6310" xr:uid="{00000000-0005-0000-0000-0000C6610000}"/>
    <cellStyle name="货币 2 2 2 3 2 2 2 3 2" xfId="13676" xr:uid="{00000000-0005-0000-0000-0000C7610000}"/>
    <cellStyle name="货币 2 2 2 3 2 2 3" xfId="6311" xr:uid="{00000000-0005-0000-0000-0000C8610000}"/>
    <cellStyle name="货币 2 2 2 3 2 2 3 2" xfId="6312" xr:uid="{00000000-0005-0000-0000-0000C9610000}"/>
    <cellStyle name="货币 2 2 2 3 2 2 3 2 2" xfId="13678" xr:uid="{00000000-0005-0000-0000-0000CA610000}"/>
    <cellStyle name="货币 2 2 2 3 2 2 3 2 3" xfId="9184" xr:uid="{00000000-0005-0000-0000-0000CB610000}"/>
    <cellStyle name="货币 2 2 2 3 2 2 3 3" xfId="6313" xr:uid="{00000000-0005-0000-0000-0000CC610000}"/>
    <cellStyle name="货币 2 2 2 3 2 2 3 3 2" xfId="13679" xr:uid="{00000000-0005-0000-0000-0000CD610000}"/>
    <cellStyle name="货币 2 2 2 3 2 2 3 4" xfId="6314" xr:uid="{00000000-0005-0000-0000-0000CE610000}"/>
    <cellStyle name="货币 2 2 2 3 2 2 3 4 2" xfId="13680" xr:uid="{00000000-0005-0000-0000-0000CF610000}"/>
    <cellStyle name="货币 2 2 2 3 2 2 3 5" xfId="13677" xr:uid="{00000000-0005-0000-0000-0000D0610000}"/>
    <cellStyle name="货币 2 2 2 3 2 2 4" xfId="6315" xr:uid="{00000000-0005-0000-0000-0000D1610000}"/>
    <cellStyle name="货币 2 2 2 3 2 2 4 2" xfId="13681" xr:uid="{00000000-0005-0000-0000-0000D2610000}"/>
    <cellStyle name="货币 2 2 2 3 2 2 4 3" xfId="9185" xr:uid="{00000000-0005-0000-0000-0000D3610000}"/>
    <cellStyle name="货币 2 2 2 3 2 2 5" xfId="6316" xr:uid="{00000000-0005-0000-0000-0000D4610000}"/>
    <cellStyle name="货币 2 2 2 3 2 2 5 2" xfId="13682" xr:uid="{00000000-0005-0000-0000-0000D5610000}"/>
    <cellStyle name="货币 2 2 2 3 2 2 6" xfId="13674" xr:uid="{00000000-0005-0000-0000-0000D6610000}"/>
    <cellStyle name="货币 2 2 2 3 2 3" xfId="6317" xr:uid="{00000000-0005-0000-0000-0000D7610000}"/>
    <cellStyle name="货币 2 2 2 3 2 3 2" xfId="6318" xr:uid="{00000000-0005-0000-0000-0000D8610000}"/>
    <cellStyle name="货币 2 2 2 3 2 3 2 2" xfId="6319" xr:uid="{00000000-0005-0000-0000-0000D9610000}"/>
    <cellStyle name="货币 2 2 2 3 2 3 2 2 2" xfId="13684" xr:uid="{00000000-0005-0000-0000-0000DA610000}"/>
    <cellStyle name="货币 2 2 2 3 2 3 2 2 3" xfId="9186" xr:uid="{00000000-0005-0000-0000-0000DB610000}"/>
    <cellStyle name="货币 2 2 2 3 2 3 2 3" xfId="6320" xr:uid="{00000000-0005-0000-0000-0000DC610000}"/>
    <cellStyle name="货币 2 2 2 3 2 3 2 3 2" xfId="13685" xr:uid="{00000000-0005-0000-0000-0000DD610000}"/>
    <cellStyle name="货币 2 2 2 3 2 3 3" xfId="6321" xr:uid="{00000000-0005-0000-0000-0000DE610000}"/>
    <cellStyle name="货币 2 2 2 3 2 3 3 2" xfId="13686" xr:uid="{00000000-0005-0000-0000-0000DF610000}"/>
    <cellStyle name="货币 2 2 2 3 2 3 3 3" xfId="9187" xr:uid="{00000000-0005-0000-0000-0000E0610000}"/>
    <cellStyle name="货币 2 2 2 3 2 3 4" xfId="6322" xr:uid="{00000000-0005-0000-0000-0000E1610000}"/>
    <cellStyle name="货币 2 2 2 3 2 3 4 2" xfId="13687" xr:uid="{00000000-0005-0000-0000-0000E2610000}"/>
    <cellStyle name="货币 2 2 2 3 2 3 5" xfId="13683" xr:uid="{00000000-0005-0000-0000-0000E3610000}"/>
    <cellStyle name="货币 2 2 2 3 2 4" xfId="6323" xr:uid="{00000000-0005-0000-0000-0000E4610000}"/>
    <cellStyle name="货币 2 2 2 3 2 4 2" xfId="6324" xr:uid="{00000000-0005-0000-0000-0000E5610000}"/>
    <cellStyle name="货币 2 2 2 3 2 4 2 2" xfId="13688" xr:uid="{00000000-0005-0000-0000-0000E6610000}"/>
    <cellStyle name="货币 2 2 2 3 2 4 2 3" xfId="9188" xr:uid="{00000000-0005-0000-0000-0000E7610000}"/>
    <cellStyle name="货币 2 2 2 3 2 4 3" xfId="6325" xr:uid="{00000000-0005-0000-0000-0000E8610000}"/>
    <cellStyle name="货币 2 2 2 3 2 4 3 2" xfId="13689" xr:uid="{00000000-0005-0000-0000-0000E9610000}"/>
    <cellStyle name="货币 2 2 2 3 2 5" xfId="6326" xr:uid="{00000000-0005-0000-0000-0000EA610000}"/>
    <cellStyle name="货币 2 2 2 3 2 5 2" xfId="6327" xr:uid="{00000000-0005-0000-0000-0000EB610000}"/>
    <cellStyle name="货币 2 2 2 3 2 5 2 2" xfId="13691" xr:uid="{00000000-0005-0000-0000-0000EC610000}"/>
    <cellStyle name="货币 2 2 2 3 2 5 2 3" xfId="9189" xr:uid="{00000000-0005-0000-0000-0000ED610000}"/>
    <cellStyle name="货币 2 2 2 3 2 5 3" xfId="6328" xr:uid="{00000000-0005-0000-0000-0000EE610000}"/>
    <cellStyle name="货币 2 2 2 3 2 5 3 2" xfId="13692" xr:uid="{00000000-0005-0000-0000-0000EF610000}"/>
    <cellStyle name="货币 2 2 2 3 2 5 4" xfId="6329" xr:uid="{00000000-0005-0000-0000-0000F0610000}"/>
    <cellStyle name="货币 2 2 2 3 2 5 4 2" xfId="13693" xr:uid="{00000000-0005-0000-0000-0000F1610000}"/>
    <cellStyle name="货币 2 2 2 3 2 5 5" xfId="13690" xr:uid="{00000000-0005-0000-0000-0000F2610000}"/>
    <cellStyle name="货币 2 2 2 3 2 6" xfId="6330" xr:uid="{00000000-0005-0000-0000-0000F3610000}"/>
    <cellStyle name="货币 2 2 2 3 2 6 2" xfId="13694" xr:uid="{00000000-0005-0000-0000-0000F4610000}"/>
    <cellStyle name="货币 2 2 2 3 2 6 3" xfId="9190" xr:uid="{00000000-0005-0000-0000-0000F5610000}"/>
    <cellStyle name="货币 2 2 2 3 2 7" xfId="9562" xr:uid="{00000000-0005-0000-0000-0000F6610000}"/>
    <cellStyle name="货币 2 2 2 3 3" xfId="6331" xr:uid="{00000000-0005-0000-0000-0000F7610000}"/>
    <cellStyle name="货币 2 2 2 3 3 2" xfId="6332" xr:uid="{00000000-0005-0000-0000-0000F8610000}"/>
    <cellStyle name="货币 2 2 2 3 3 2 2" xfId="6333" xr:uid="{00000000-0005-0000-0000-0000F9610000}"/>
    <cellStyle name="货币 2 2 2 3 3 2 2 2" xfId="13696" xr:uid="{00000000-0005-0000-0000-0000FA610000}"/>
    <cellStyle name="货币 2 2 2 3 3 2 2 3" xfId="9191" xr:uid="{00000000-0005-0000-0000-0000FB610000}"/>
    <cellStyle name="货币 2 2 2 3 3 2 3" xfId="6334" xr:uid="{00000000-0005-0000-0000-0000FC610000}"/>
    <cellStyle name="货币 2 2 2 3 3 2 3 2" xfId="13697" xr:uid="{00000000-0005-0000-0000-0000FD610000}"/>
    <cellStyle name="货币 2 2 2 3 3 3" xfId="6335" xr:uid="{00000000-0005-0000-0000-0000FE610000}"/>
    <cellStyle name="货币 2 2 2 3 3 3 2" xfId="6336" xr:uid="{00000000-0005-0000-0000-0000FF610000}"/>
    <cellStyle name="货币 2 2 2 3 3 3 2 2" xfId="13699" xr:uid="{00000000-0005-0000-0000-000000620000}"/>
    <cellStyle name="货币 2 2 2 3 3 3 2 3" xfId="9192" xr:uid="{00000000-0005-0000-0000-000001620000}"/>
    <cellStyle name="货币 2 2 2 3 3 3 3" xfId="6337" xr:uid="{00000000-0005-0000-0000-000002620000}"/>
    <cellStyle name="货币 2 2 2 3 3 3 3 2" xfId="13700" xr:uid="{00000000-0005-0000-0000-000003620000}"/>
    <cellStyle name="货币 2 2 2 3 3 3 4" xfId="6338" xr:uid="{00000000-0005-0000-0000-000004620000}"/>
    <cellStyle name="货币 2 2 2 3 3 3 4 2" xfId="13701" xr:uid="{00000000-0005-0000-0000-000005620000}"/>
    <cellStyle name="货币 2 2 2 3 3 3 5" xfId="13698" xr:uid="{00000000-0005-0000-0000-000006620000}"/>
    <cellStyle name="货币 2 2 2 3 3 4" xfId="6339" xr:uid="{00000000-0005-0000-0000-000007620000}"/>
    <cellStyle name="货币 2 2 2 3 3 4 2" xfId="13702" xr:uid="{00000000-0005-0000-0000-000008620000}"/>
    <cellStyle name="货币 2 2 2 3 3 4 3" xfId="9193" xr:uid="{00000000-0005-0000-0000-000009620000}"/>
    <cellStyle name="货币 2 2 2 3 3 5" xfId="6340" xr:uid="{00000000-0005-0000-0000-00000A620000}"/>
    <cellStyle name="货币 2 2 2 3 3 5 2" xfId="13703" xr:uid="{00000000-0005-0000-0000-00000B620000}"/>
    <cellStyle name="货币 2 2 2 3 3 6" xfId="13695" xr:uid="{00000000-0005-0000-0000-00000C620000}"/>
    <cellStyle name="货币 2 2 2 3 4" xfId="6341" xr:uid="{00000000-0005-0000-0000-00000D620000}"/>
    <cellStyle name="货币 2 2 2 3 4 2" xfId="6342" xr:uid="{00000000-0005-0000-0000-00000E620000}"/>
    <cellStyle name="货币 2 2 2 3 4 2 2" xfId="6343" xr:uid="{00000000-0005-0000-0000-00000F620000}"/>
    <cellStyle name="货币 2 2 2 3 4 2 2 2" xfId="13705" xr:uid="{00000000-0005-0000-0000-000010620000}"/>
    <cellStyle name="货币 2 2 2 3 4 2 2 3" xfId="9194" xr:uid="{00000000-0005-0000-0000-000011620000}"/>
    <cellStyle name="货币 2 2 2 3 4 2 3" xfId="6344" xr:uid="{00000000-0005-0000-0000-000012620000}"/>
    <cellStyle name="货币 2 2 2 3 4 2 3 2" xfId="13706" xr:uid="{00000000-0005-0000-0000-000013620000}"/>
    <cellStyle name="货币 2 2 2 3 4 3" xfId="6345" xr:uid="{00000000-0005-0000-0000-000014620000}"/>
    <cellStyle name="货币 2 2 2 3 4 3 2" xfId="13707" xr:uid="{00000000-0005-0000-0000-000015620000}"/>
    <cellStyle name="货币 2 2 2 3 4 3 3" xfId="9195" xr:uid="{00000000-0005-0000-0000-000016620000}"/>
    <cellStyle name="货币 2 2 2 3 4 4" xfId="6346" xr:uid="{00000000-0005-0000-0000-000017620000}"/>
    <cellStyle name="货币 2 2 2 3 4 4 2" xfId="13708" xr:uid="{00000000-0005-0000-0000-000018620000}"/>
    <cellStyle name="货币 2 2 2 3 4 5" xfId="13704" xr:uid="{00000000-0005-0000-0000-000019620000}"/>
    <cellStyle name="货币 2 2 2 3 5" xfId="6347" xr:uid="{00000000-0005-0000-0000-00001A620000}"/>
    <cellStyle name="货币 2 2 2 3 5 2" xfId="6348" xr:uid="{00000000-0005-0000-0000-00001B620000}"/>
    <cellStyle name="货币 2 2 2 3 5 2 2" xfId="13709" xr:uid="{00000000-0005-0000-0000-00001C620000}"/>
    <cellStyle name="货币 2 2 2 3 5 2 3" xfId="9196" xr:uid="{00000000-0005-0000-0000-00001D620000}"/>
    <cellStyle name="货币 2 2 2 3 5 3" xfId="6349" xr:uid="{00000000-0005-0000-0000-00001E620000}"/>
    <cellStyle name="货币 2 2 2 3 5 3 2" xfId="13710" xr:uid="{00000000-0005-0000-0000-00001F620000}"/>
    <cellStyle name="货币 2 2 2 3 6" xfId="6350" xr:uid="{00000000-0005-0000-0000-000020620000}"/>
    <cellStyle name="货币 2 2 2 3 6 2" xfId="13711" xr:uid="{00000000-0005-0000-0000-000021620000}"/>
    <cellStyle name="货币 2 2 2 3 6 3" xfId="9197" xr:uid="{00000000-0005-0000-0000-000022620000}"/>
    <cellStyle name="货币 2 2 2 3 7" xfId="9531" xr:uid="{00000000-0005-0000-0000-000023620000}"/>
    <cellStyle name="货币 2 2 2 4" xfId="218" xr:uid="{00000000-0005-0000-0000-000024620000}"/>
    <cellStyle name="货币 2 2 2 4 2" xfId="273" xr:uid="{00000000-0005-0000-0000-000025620000}"/>
    <cellStyle name="货币 2 2 2 4 2 2" xfId="6351" xr:uid="{00000000-0005-0000-0000-000026620000}"/>
    <cellStyle name="货币 2 2 2 4 2 2 2" xfId="6352" xr:uid="{00000000-0005-0000-0000-000027620000}"/>
    <cellStyle name="货币 2 2 2 4 2 2 2 2" xfId="6353" xr:uid="{00000000-0005-0000-0000-000028620000}"/>
    <cellStyle name="货币 2 2 2 4 2 2 2 2 2" xfId="13713" xr:uid="{00000000-0005-0000-0000-000029620000}"/>
    <cellStyle name="货币 2 2 2 4 2 2 2 2 3" xfId="9198" xr:uid="{00000000-0005-0000-0000-00002A620000}"/>
    <cellStyle name="货币 2 2 2 4 2 2 2 3" xfId="6354" xr:uid="{00000000-0005-0000-0000-00002B620000}"/>
    <cellStyle name="货币 2 2 2 4 2 2 2 3 2" xfId="13714" xr:uid="{00000000-0005-0000-0000-00002C620000}"/>
    <cellStyle name="货币 2 2 2 4 2 2 3" xfId="6355" xr:uid="{00000000-0005-0000-0000-00002D620000}"/>
    <cellStyle name="货币 2 2 2 4 2 2 3 2" xfId="6356" xr:uid="{00000000-0005-0000-0000-00002E620000}"/>
    <cellStyle name="货币 2 2 2 4 2 2 3 2 2" xfId="13716" xr:uid="{00000000-0005-0000-0000-00002F620000}"/>
    <cellStyle name="货币 2 2 2 4 2 2 3 2 3" xfId="9199" xr:uid="{00000000-0005-0000-0000-000030620000}"/>
    <cellStyle name="货币 2 2 2 4 2 2 3 3" xfId="6357" xr:uid="{00000000-0005-0000-0000-000031620000}"/>
    <cellStyle name="货币 2 2 2 4 2 2 3 3 2" xfId="13717" xr:uid="{00000000-0005-0000-0000-000032620000}"/>
    <cellStyle name="货币 2 2 2 4 2 2 3 4" xfId="6358" xr:uid="{00000000-0005-0000-0000-000033620000}"/>
    <cellStyle name="货币 2 2 2 4 2 2 3 4 2" xfId="13718" xr:uid="{00000000-0005-0000-0000-000034620000}"/>
    <cellStyle name="货币 2 2 2 4 2 2 3 5" xfId="13715" xr:uid="{00000000-0005-0000-0000-000035620000}"/>
    <cellStyle name="货币 2 2 2 4 2 2 4" xfId="6359" xr:uid="{00000000-0005-0000-0000-000036620000}"/>
    <cellStyle name="货币 2 2 2 4 2 2 4 2" xfId="13719" xr:uid="{00000000-0005-0000-0000-000037620000}"/>
    <cellStyle name="货币 2 2 2 4 2 2 4 3" xfId="9200" xr:uid="{00000000-0005-0000-0000-000038620000}"/>
    <cellStyle name="货币 2 2 2 4 2 2 5" xfId="6360" xr:uid="{00000000-0005-0000-0000-000039620000}"/>
    <cellStyle name="货币 2 2 2 4 2 2 5 2" xfId="13720" xr:uid="{00000000-0005-0000-0000-00003A620000}"/>
    <cellStyle name="货币 2 2 2 4 2 2 6" xfId="13712" xr:uid="{00000000-0005-0000-0000-00003B620000}"/>
    <cellStyle name="货币 2 2 2 4 2 3" xfId="6361" xr:uid="{00000000-0005-0000-0000-00003C620000}"/>
    <cellStyle name="货币 2 2 2 4 2 3 2" xfId="6362" xr:uid="{00000000-0005-0000-0000-00003D620000}"/>
    <cellStyle name="货币 2 2 2 4 2 3 2 2" xfId="6363" xr:uid="{00000000-0005-0000-0000-00003E620000}"/>
    <cellStyle name="货币 2 2 2 4 2 3 2 2 2" xfId="13722" xr:uid="{00000000-0005-0000-0000-00003F620000}"/>
    <cellStyle name="货币 2 2 2 4 2 3 2 2 3" xfId="9201" xr:uid="{00000000-0005-0000-0000-000040620000}"/>
    <cellStyle name="货币 2 2 2 4 2 3 2 3" xfId="6364" xr:uid="{00000000-0005-0000-0000-000041620000}"/>
    <cellStyle name="货币 2 2 2 4 2 3 2 3 2" xfId="13723" xr:uid="{00000000-0005-0000-0000-000042620000}"/>
    <cellStyle name="货币 2 2 2 4 2 3 3" xfId="6365" xr:uid="{00000000-0005-0000-0000-000043620000}"/>
    <cellStyle name="货币 2 2 2 4 2 3 3 2" xfId="13724" xr:uid="{00000000-0005-0000-0000-000044620000}"/>
    <cellStyle name="货币 2 2 2 4 2 3 3 3" xfId="9202" xr:uid="{00000000-0005-0000-0000-000045620000}"/>
    <cellStyle name="货币 2 2 2 4 2 3 4" xfId="6366" xr:uid="{00000000-0005-0000-0000-000046620000}"/>
    <cellStyle name="货币 2 2 2 4 2 3 4 2" xfId="13725" xr:uid="{00000000-0005-0000-0000-000047620000}"/>
    <cellStyle name="货币 2 2 2 4 2 3 5" xfId="13721" xr:uid="{00000000-0005-0000-0000-000048620000}"/>
    <cellStyle name="货币 2 2 2 4 2 4" xfId="6367" xr:uid="{00000000-0005-0000-0000-000049620000}"/>
    <cellStyle name="货币 2 2 2 4 2 4 2" xfId="6368" xr:uid="{00000000-0005-0000-0000-00004A620000}"/>
    <cellStyle name="货币 2 2 2 4 2 4 2 2" xfId="13726" xr:uid="{00000000-0005-0000-0000-00004B620000}"/>
    <cellStyle name="货币 2 2 2 4 2 4 2 3" xfId="9203" xr:uid="{00000000-0005-0000-0000-00004C620000}"/>
    <cellStyle name="货币 2 2 2 4 2 4 3" xfId="6369" xr:uid="{00000000-0005-0000-0000-00004D620000}"/>
    <cellStyle name="货币 2 2 2 4 2 4 3 2" xfId="13727" xr:uid="{00000000-0005-0000-0000-00004E620000}"/>
    <cellStyle name="货币 2 2 2 4 2 5" xfId="6370" xr:uid="{00000000-0005-0000-0000-00004F620000}"/>
    <cellStyle name="货币 2 2 2 4 2 5 2" xfId="6371" xr:uid="{00000000-0005-0000-0000-000050620000}"/>
    <cellStyle name="货币 2 2 2 4 2 5 2 2" xfId="13729" xr:uid="{00000000-0005-0000-0000-000051620000}"/>
    <cellStyle name="货币 2 2 2 4 2 5 2 3" xfId="9204" xr:uid="{00000000-0005-0000-0000-000052620000}"/>
    <cellStyle name="货币 2 2 2 4 2 5 3" xfId="6372" xr:uid="{00000000-0005-0000-0000-000053620000}"/>
    <cellStyle name="货币 2 2 2 4 2 5 3 2" xfId="13730" xr:uid="{00000000-0005-0000-0000-000054620000}"/>
    <cellStyle name="货币 2 2 2 4 2 5 4" xfId="6373" xr:uid="{00000000-0005-0000-0000-000055620000}"/>
    <cellStyle name="货币 2 2 2 4 2 5 4 2" xfId="13731" xr:uid="{00000000-0005-0000-0000-000056620000}"/>
    <cellStyle name="货币 2 2 2 4 2 5 5" xfId="13728" xr:uid="{00000000-0005-0000-0000-000057620000}"/>
    <cellStyle name="货币 2 2 2 4 2 6" xfId="6374" xr:uid="{00000000-0005-0000-0000-000058620000}"/>
    <cellStyle name="货币 2 2 2 4 2 6 2" xfId="13732" xr:uid="{00000000-0005-0000-0000-000059620000}"/>
    <cellStyle name="货币 2 2 2 4 2 6 3" xfId="9205" xr:uid="{00000000-0005-0000-0000-00005A620000}"/>
    <cellStyle name="货币 2 2 2 4 2 7" xfId="9561" xr:uid="{00000000-0005-0000-0000-00005B620000}"/>
    <cellStyle name="货币 2 2 2 4 3" xfId="6375" xr:uid="{00000000-0005-0000-0000-00005C620000}"/>
    <cellStyle name="货币 2 2 2 4 3 2" xfId="6376" xr:uid="{00000000-0005-0000-0000-00005D620000}"/>
    <cellStyle name="货币 2 2 2 4 3 2 2" xfId="6377" xr:uid="{00000000-0005-0000-0000-00005E620000}"/>
    <cellStyle name="货币 2 2 2 4 3 2 2 2" xfId="13734" xr:uid="{00000000-0005-0000-0000-00005F620000}"/>
    <cellStyle name="货币 2 2 2 4 3 2 2 3" xfId="9206" xr:uid="{00000000-0005-0000-0000-000060620000}"/>
    <cellStyle name="货币 2 2 2 4 3 2 3" xfId="6378" xr:uid="{00000000-0005-0000-0000-000061620000}"/>
    <cellStyle name="货币 2 2 2 4 3 2 3 2" xfId="13735" xr:uid="{00000000-0005-0000-0000-000062620000}"/>
    <cellStyle name="货币 2 2 2 4 3 3" xfId="6379" xr:uid="{00000000-0005-0000-0000-000063620000}"/>
    <cellStyle name="货币 2 2 2 4 3 3 2" xfId="6380" xr:uid="{00000000-0005-0000-0000-000064620000}"/>
    <cellStyle name="货币 2 2 2 4 3 3 2 2" xfId="13737" xr:uid="{00000000-0005-0000-0000-000065620000}"/>
    <cellStyle name="货币 2 2 2 4 3 3 2 3" xfId="9207" xr:uid="{00000000-0005-0000-0000-000066620000}"/>
    <cellStyle name="货币 2 2 2 4 3 3 3" xfId="6381" xr:uid="{00000000-0005-0000-0000-000067620000}"/>
    <cellStyle name="货币 2 2 2 4 3 3 3 2" xfId="13738" xr:uid="{00000000-0005-0000-0000-000068620000}"/>
    <cellStyle name="货币 2 2 2 4 3 3 4" xfId="6382" xr:uid="{00000000-0005-0000-0000-000069620000}"/>
    <cellStyle name="货币 2 2 2 4 3 3 4 2" xfId="13739" xr:uid="{00000000-0005-0000-0000-00006A620000}"/>
    <cellStyle name="货币 2 2 2 4 3 3 5" xfId="13736" xr:uid="{00000000-0005-0000-0000-00006B620000}"/>
    <cellStyle name="货币 2 2 2 4 3 4" xfId="6383" xr:uid="{00000000-0005-0000-0000-00006C620000}"/>
    <cellStyle name="货币 2 2 2 4 3 4 2" xfId="13740" xr:uid="{00000000-0005-0000-0000-00006D620000}"/>
    <cellStyle name="货币 2 2 2 4 3 4 3" xfId="9208" xr:uid="{00000000-0005-0000-0000-00006E620000}"/>
    <cellStyle name="货币 2 2 2 4 3 5" xfId="6384" xr:uid="{00000000-0005-0000-0000-00006F620000}"/>
    <cellStyle name="货币 2 2 2 4 3 5 2" xfId="13741" xr:uid="{00000000-0005-0000-0000-000070620000}"/>
    <cellStyle name="货币 2 2 2 4 3 6" xfId="13733" xr:uid="{00000000-0005-0000-0000-000071620000}"/>
    <cellStyle name="货币 2 2 2 4 4" xfId="6385" xr:uid="{00000000-0005-0000-0000-000072620000}"/>
    <cellStyle name="货币 2 2 2 4 4 2" xfId="6386" xr:uid="{00000000-0005-0000-0000-000073620000}"/>
    <cellStyle name="货币 2 2 2 4 4 2 2" xfId="6387" xr:uid="{00000000-0005-0000-0000-000074620000}"/>
    <cellStyle name="货币 2 2 2 4 4 2 2 2" xfId="13743" xr:uid="{00000000-0005-0000-0000-000075620000}"/>
    <cellStyle name="货币 2 2 2 4 4 2 2 3" xfId="9209" xr:uid="{00000000-0005-0000-0000-000076620000}"/>
    <cellStyle name="货币 2 2 2 4 4 2 3" xfId="6388" xr:uid="{00000000-0005-0000-0000-000077620000}"/>
    <cellStyle name="货币 2 2 2 4 4 2 3 2" xfId="13744" xr:uid="{00000000-0005-0000-0000-000078620000}"/>
    <cellStyle name="货币 2 2 2 4 4 3" xfId="6389" xr:uid="{00000000-0005-0000-0000-000079620000}"/>
    <cellStyle name="货币 2 2 2 4 4 3 2" xfId="13745" xr:uid="{00000000-0005-0000-0000-00007A620000}"/>
    <cellStyle name="货币 2 2 2 4 4 3 3" xfId="9210" xr:uid="{00000000-0005-0000-0000-00007B620000}"/>
    <cellStyle name="货币 2 2 2 4 4 4" xfId="6390" xr:uid="{00000000-0005-0000-0000-00007C620000}"/>
    <cellStyle name="货币 2 2 2 4 4 4 2" xfId="13746" xr:uid="{00000000-0005-0000-0000-00007D620000}"/>
    <cellStyle name="货币 2 2 2 4 4 5" xfId="13742" xr:uid="{00000000-0005-0000-0000-00007E620000}"/>
    <cellStyle name="货币 2 2 2 4 5" xfId="6391" xr:uid="{00000000-0005-0000-0000-00007F620000}"/>
    <cellStyle name="货币 2 2 2 4 5 2" xfId="6392" xr:uid="{00000000-0005-0000-0000-000080620000}"/>
    <cellStyle name="货币 2 2 2 4 5 2 2" xfId="13747" xr:uid="{00000000-0005-0000-0000-000081620000}"/>
    <cellStyle name="货币 2 2 2 4 5 2 3" xfId="9211" xr:uid="{00000000-0005-0000-0000-000082620000}"/>
    <cellStyle name="货币 2 2 2 4 5 3" xfId="6393" xr:uid="{00000000-0005-0000-0000-000083620000}"/>
    <cellStyle name="货币 2 2 2 4 5 3 2" xfId="13748" xr:uid="{00000000-0005-0000-0000-000084620000}"/>
    <cellStyle name="货币 2 2 2 4 6" xfId="6394" xr:uid="{00000000-0005-0000-0000-000085620000}"/>
    <cellStyle name="货币 2 2 2 4 6 2" xfId="13749" xr:uid="{00000000-0005-0000-0000-000086620000}"/>
    <cellStyle name="货币 2 2 2 4 6 3" xfId="9212" xr:uid="{00000000-0005-0000-0000-000087620000}"/>
    <cellStyle name="货币 2 2 2 4 7" xfId="9532" xr:uid="{00000000-0005-0000-0000-000088620000}"/>
    <cellStyle name="货币 2 2 2 5" xfId="277" xr:uid="{00000000-0005-0000-0000-000089620000}"/>
    <cellStyle name="货币 2 2 2 5 2" xfId="6395" xr:uid="{00000000-0005-0000-0000-00008A620000}"/>
    <cellStyle name="货币 2 2 2 5 2 2" xfId="6396" xr:uid="{00000000-0005-0000-0000-00008B620000}"/>
    <cellStyle name="货币 2 2 2 5 2 2 2" xfId="6397" xr:uid="{00000000-0005-0000-0000-00008C620000}"/>
    <cellStyle name="货币 2 2 2 5 2 2 2 2" xfId="13751" xr:uid="{00000000-0005-0000-0000-00008D620000}"/>
    <cellStyle name="货币 2 2 2 5 2 2 2 3" xfId="9213" xr:uid="{00000000-0005-0000-0000-00008E620000}"/>
    <cellStyle name="货币 2 2 2 5 2 2 3" xfId="6398" xr:uid="{00000000-0005-0000-0000-00008F620000}"/>
    <cellStyle name="货币 2 2 2 5 2 2 3 2" xfId="13752" xr:uid="{00000000-0005-0000-0000-000090620000}"/>
    <cellStyle name="货币 2 2 2 5 2 3" xfId="6399" xr:uid="{00000000-0005-0000-0000-000091620000}"/>
    <cellStyle name="货币 2 2 2 5 2 3 2" xfId="6400" xr:uid="{00000000-0005-0000-0000-000092620000}"/>
    <cellStyle name="货币 2 2 2 5 2 3 2 2" xfId="13754" xr:uid="{00000000-0005-0000-0000-000093620000}"/>
    <cellStyle name="货币 2 2 2 5 2 3 2 3" xfId="9214" xr:uid="{00000000-0005-0000-0000-000094620000}"/>
    <cellStyle name="货币 2 2 2 5 2 3 3" xfId="6401" xr:uid="{00000000-0005-0000-0000-000095620000}"/>
    <cellStyle name="货币 2 2 2 5 2 3 3 2" xfId="13755" xr:uid="{00000000-0005-0000-0000-000096620000}"/>
    <cellStyle name="货币 2 2 2 5 2 3 4" xfId="6402" xr:uid="{00000000-0005-0000-0000-000097620000}"/>
    <cellStyle name="货币 2 2 2 5 2 3 4 2" xfId="13756" xr:uid="{00000000-0005-0000-0000-000098620000}"/>
    <cellStyle name="货币 2 2 2 5 2 3 5" xfId="13753" xr:uid="{00000000-0005-0000-0000-000099620000}"/>
    <cellStyle name="货币 2 2 2 5 2 4" xfId="6403" xr:uid="{00000000-0005-0000-0000-00009A620000}"/>
    <cellStyle name="货币 2 2 2 5 2 4 2" xfId="13757" xr:uid="{00000000-0005-0000-0000-00009B620000}"/>
    <cellStyle name="货币 2 2 2 5 2 4 3" xfId="9215" xr:uid="{00000000-0005-0000-0000-00009C620000}"/>
    <cellStyle name="货币 2 2 2 5 2 5" xfId="6404" xr:uid="{00000000-0005-0000-0000-00009D620000}"/>
    <cellStyle name="货币 2 2 2 5 2 5 2" xfId="13758" xr:uid="{00000000-0005-0000-0000-00009E620000}"/>
    <cellStyle name="货币 2 2 2 5 2 6" xfId="13750" xr:uid="{00000000-0005-0000-0000-00009F620000}"/>
    <cellStyle name="货币 2 2 2 5 3" xfId="6405" xr:uid="{00000000-0005-0000-0000-0000A0620000}"/>
    <cellStyle name="货币 2 2 2 5 3 2" xfId="6406" xr:uid="{00000000-0005-0000-0000-0000A1620000}"/>
    <cellStyle name="货币 2 2 2 5 3 2 2" xfId="6407" xr:uid="{00000000-0005-0000-0000-0000A2620000}"/>
    <cellStyle name="货币 2 2 2 5 3 2 2 2" xfId="13760" xr:uid="{00000000-0005-0000-0000-0000A3620000}"/>
    <cellStyle name="货币 2 2 2 5 3 2 2 3" xfId="9216" xr:uid="{00000000-0005-0000-0000-0000A4620000}"/>
    <cellStyle name="货币 2 2 2 5 3 2 3" xfId="6408" xr:uid="{00000000-0005-0000-0000-0000A5620000}"/>
    <cellStyle name="货币 2 2 2 5 3 2 3 2" xfId="13761" xr:uid="{00000000-0005-0000-0000-0000A6620000}"/>
    <cellStyle name="货币 2 2 2 5 3 3" xfId="6409" xr:uid="{00000000-0005-0000-0000-0000A7620000}"/>
    <cellStyle name="货币 2 2 2 5 3 3 2" xfId="13762" xr:uid="{00000000-0005-0000-0000-0000A8620000}"/>
    <cellStyle name="货币 2 2 2 5 3 3 3" xfId="9217" xr:uid="{00000000-0005-0000-0000-0000A9620000}"/>
    <cellStyle name="货币 2 2 2 5 3 4" xfId="6410" xr:uid="{00000000-0005-0000-0000-0000AA620000}"/>
    <cellStyle name="货币 2 2 2 5 3 4 2" xfId="13763" xr:uid="{00000000-0005-0000-0000-0000AB620000}"/>
    <cellStyle name="货币 2 2 2 5 3 5" xfId="13759" xr:uid="{00000000-0005-0000-0000-0000AC620000}"/>
    <cellStyle name="货币 2 2 2 5 4" xfId="6411" xr:uid="{00000000-0005-0000-0000-0000AD620000}"/>
    <cellStyle name="货币 2 2 2 5 4 2" xfId="6412" xr:uid="{00000000-0005-0000-0000-0000AE620000}"/>
    <cellStyle name="货币 2 2 2 5 4 2 2" xfId="13764" xr:uid="{00000000-0005-0000-0000-0000AF620000}"/>
    <cellStyle name="货币 2 2 2 5 4 2 3" xfId="9218" xr:uid="{00000000-0005-0000-0000-0000B0620000}"/>
    <cellStyle name="货币 2 2 2 5 4 3" xfId="6413" xr:uid="{00000000-0005-0000-0000-0000B1620000}"/>
    <cellStyle name="货币 2 2 2 5 4 3 2" xfId="13765" xr:uid="{00000000-0005-0000-0000-0000B2620000}"/>
    <cellStyle name="货币 2 2 2 5 5" xfId="6414" xr:uid="{00000000-0005-0000-0000-0000B3620000}"/>
    <cellStyle name="货币 2 2 2 5 5 2" xfId="6415" xr:uid="{00000000-0005-0000-0000-0000B4620000}"/>
    <cellStyle name="货币 2 2 2 5 5 2 2" xfId="13767" xr:uid="{00000000-0005-0000-0000-0000B5620000}"/>
    <cellStyle name="货币 2 2 2 5 5 2 3" xfId="9219" xr:uid="{00000000-0005-0000-0000-0000B6620000}"/>
    <cellStyle name="货币 2 2 2 5 5 3" xfId="6416" xr:uid="{00000000-0005-0000-0000-0000B7620000}"/>
    <cellStyle name="货币 2 2 2 5 5 3 2" xfId="13768" xr:uid="{00000000-0005-0000-0000-0000B8620000}"/>
    <cellStyle name="货币 2 2 2 5 5 4" xfId="6417" xr:uid="{00000000-0005-0000-0000-0000B9620000}"/>
    <cellStyle name="货币 2 2 2 5 5 4 2" xfId="13769" xr:uid="{00000000-0005-0000-0000-0000BA620000}"/>
    <cellStyle name="货币 2 2 2 5 5 5" xfId="13766" xr:uid="{00000000-0005-0000-0000-0000BB620000}"/>
    <cellStyle name="货币 2 2 2 5 6" xfId="6418" xr:uid="{00000000-0005-0000-0000-0000BC620000}"/>
    <cellStyle name="货币 2 2 2 5 6 2" xfId="13770" xr:uid="{00000000-0005-0000-0000-0000BD620000}"/>
    <cellStyle name="货币 2 2 2 5 6 3" xfId="9220" xr:uid="{00000000-0005-0000-0000-0000BE620000}"/>
    <cellStyle name="货币 2 2 2 5 7" xfId="9565" xr:uid="{00000000-0005-0000-0000-0000BF620000}"/>
    <cellStyle name="货币 2 2 2 5 8" xfId="27519" xr:uid="{00000000-0005-0000-0000-0000C0620000}"/>
    <cellStyle name="货币 2 2 2 6" xfId="6419" xr:uid="{00000000-0005-0000-0000-0000C1620000}"/>
    <cellStyle name="货币 2 2 2 6 2" xfId="6420" xr:uid="{00000000-0005-0000-0000-0000C2620000}"/>
    <cellStyle name="货币 2 2 2 6 2 2" xfId="6421" xr:uid="{00000000-0005-0000-0000-0000C3620000}"/>
    <cellStyle name="货币 2 2 2 6 2 2 2" xfId="13772" xr:uid="{00000000-0005-0000-0000-0000C4620000}"/>
    <cellStyle name="货币 2 2 2 6 2 2 3" xfId="9221" xr:uid="{00000000-0005-0000-0000-0000C5620000}"/>
    <cellStyle name="货币 2 2 2 6 2 3" xfId="6422" xr:uid="{00000000-0005-0000-0000-0000C6620000}"/>
    <cellStyle name="货币 2 2 2 6 2 3 2" xfId="13773" xr:uid="{00000000-0005-0000-0000-0000C7620000}"/>
    <cellStyle name="货币 2 2 2 6 3" xfId="6423" xr:uid="{00000000-0005-0000-0000-0000C8620000}"/>
    <cellStyle name="货币 2 2 2 6 3 2" xfId="6424" xr:uid="{00000000-0005-0000-0000-0000C9620000}"/>
    <cellStyle name="货币 2 2 2 6 3 2 2" xfId="13775" xr:uid="{00000000-0005-0000-0000-0000CA620000}"/>
    <cellStyle name="货币 2 2 2 6 3 2 3" xfId="9222" xr:uid="{00000000-0005-0000-0000-0000CB620000}"/>
    <cellStyle name="货币 2 2 2 6 3 3" xfId="6425" xr:uid="{00000000-0005-0000-0000-0000CC620000}"/>
    <cellStyle name="货币 2 2 2 6 3 3 2" xfId="13776" xr:uid="{00000000-0005-0000-0000-0000CD620000}"/>
    <cellStyle name="货币 2 2 2 6 3 4" xfId="6426" xr:uid="{00000000-0005-0000-0000-0000CE620000}"/>
    <cellStyle name="货币 2 2 2 6 3 4 2" xfId="13777" xr:uid="{00000000-0005-0000-0000-0000CF620000}"/>
    <cellStyle name="货币 2 2 2 6 3 5" xfId="13774" xr:uid="{00000000-0005-0000-0000-0000D0620000}"/>
    <cellStyle name="货币 2 2 2 6 4" xfId="6427" xr:uid="{00000000-0005-0000-0000-0000D1620000}"/>
    <cellStyle name="货币 2 2 2 6 4 2" xfId="13778" xr:uid="{00000000-0005-0000-0000-0000D2620000}"/>
    <cellStyle name="货币 2 2 2 6 4 3" xfId="9223" xr:uid="{00000000-0005-0000-0000-0000D3620000}"/>
    <cellStyle name="货币 2 2 2 6 5" xfId="6428" xr:uid="{00000000-0005-0000-0000-0000D4620000}"/>
    <cellStyle name="货币 2 2 2 6 5 2" xfId="13779" xr:uid="{00000000-0005-0000-0000-0000D5620000}"/>
    <cellStyle name="货币 2 2 2 6 6" xfId="13771" xr:uid="{00000000-0005-0000-0000-0000D6620000}"/>
    <cellStyle name="货币 2 2 2 7" xfId="6429" xr:uid="{00000000-0005-0000-0000-0000D7620000}"/>
    <cellStyle name="货币 2 2 2 7 2" xfId="6430" xr:uid="{00000000-0005-0000-0000-0000D8620000}"/>
    <cellStyle name="货币 2 2 2 7 2 2" xfId="6431" xr:uid="{00000000-0005-0000-0000-0000D9620000}"/>
    <cellStyle name="货币 2 2 2 7 2 2 2" xfId="13781" xr:uid="{00000000-0005-0000-0000-0000DA620000}"/>
    <cellStyle name="货币 2 2 2 7 2 2 3" xfId="9224" xr:uid="{00000000-0005-0000-0000-0000DB620000}"/>
    <cellStyle name="货币 2 2 2 7 2 3" xfId="6432" xr:uid="{00000000-0005-0000-0000-0000DC620000}"/>
    <cellStyle name="货币 2 2 2 7 2 3 2" xfId="13782" xr:uid="{00000000-0005-0000-0000-0000DD620000}"/>
    <cellStyle name="货币 2 2 2 7 3" xfId="6433" xr:uid="{00000000-0005-0000-0000-0000DE620000}"/>
    <cellStyle name="货币 2 2 2 7 3 2" xfId="13783" xr:uid="{00000000-0005-0000-0000-0000DF620000}"/>
    <cellStyle name="货币 2 2 2 7 3 3" xfId="9225" xr:uid="{00000000-0005-0000-0000-0000E0620000}"/>
    <cellStyle name="货币 2 2 2 7 4" xfId="6434" xr:uid="{00000000-0005-0000-0000-0000E1620000}"/>
    <cellStyle name="货币 2 2 2 7 4 2" xfId="13784" xr:uid="{00000000-0005-0000-0000-0000E2620000}"/>
    <cellStyle name="货币 2 2 2 7 5" xfId="13780" xr:uid="{00000000-0005-0000-0000-0000E3620000}"/>
    <cellStyle name="货币 2 2 2 8" xfId="6435" xr:uid="{00000000-0005-0000-0000-0000E4620000}"/>
    <cellStyle name="货币 2 2 2 8 2" xfId="6436" xr:uid="{00000000-0005-0000-0000-0000E5620000}"/>
    <cellStyle name="货币 2 2 2 8 2 2" xfId="13785" xr:uid="{00000000-0005-0000-0000-0000E6620000}"/>
    <cellStyle name="货币 2 2 2 8 2 3" xfId="9226" xr:uid="{00000000-0005-0000-0000-0000E7620000}"/>
    <cellStyle name="货币 2 2 2 8 3" xfId="6437" xr:uid="{00000000-0005-0000-0000-0000E8620000}"/>
    <cellStyle name="货币 2 2 2 8 3 2" xfId="13786" xr:uid="{00000000-0005-0000-0000-0000E9620000}"/>
    <cellStyle name="货币 2 2 2 9" xfId="6438" xr:uid="{00000000-0005-0000-0000-0000EA620000}"/>
    <cellStyle name="货币 2 2 2 9 2" xfId="13787" xr:uid="{00000000-0005-0000-0000-0000EB620000}"/>
    <cellStyle name="货币 2 2 2 9 3" xfId="9227" xr:uid="{00000000-0005-0000-0000-0000EC620000}"/>
    <cellStyle name="货币 2 2 3" xfId="219" xr:uid="{00000000-0005-0000-0000-0000ED620000}"/>
    <cellStyle name="货币 2 2 3 2" xfId="220" xr:uid="{00000000-0005-0000-0000-0000EE620000}"/>
    <cellStyle name="货币 2 2 3 2 2" xfId="271" xr:uid="{00000000-0005-0000-0000-0000EF620000}"/>
    <cellStyle name="货币 2 2 3 2 2 2" xfId="6439" xr:uid="{00000000-0005-0000-0000-0000F0620000}"/>
    <cellStyle name="货币 2 2 3 2 2 2 2" xfId="6440" xr:uid="{00000000-0005-0000-0000-0000F1620000}"/>
    <cellStyle name="货币 2 2 3 2 2 2 2 2" xfId="6441" xr:uid="{00000000-0005-0000-0000-0000F2620000}"/>
    <cellStyle name="货币 2 2 3 2 2 2 2 2 2" xfId="13789" xr:uid="{00000000-0005-0000-0000-0000F3620000}"/>
    <cellStyle name="货币 2 2 3 2 2 2 2 2 3" xfId="9228" xr:uid="{00000000-0005-0000-0000-0000F4620000}"/>
    <cellStyle name="货币 2 2 3 2 2 2 2 3" xfId="6442" xr:uid="{00000000-0005-0000-0000-0000F5620000}"/>
    <cellStyle name="货币 2 2 3 2 2 2 2 3 2" xfId="13790" xr:uid="{00000000-0005-0000-0000-0000F6620000}"/>
    <cellStyle name="货币 2 2 3 2 2 2 3" xfId="6443" xr:uid="{00000000-0005-0000-0000-0000F7620000}"/>
    <cellStyle name="货币 2 2 3 2 2 2 3 2" xfId="6444" xr:uid="{00000000-0005-0000-0000-0000F8620000}"/>
    <cellStyle name="货币 2 2 3 2 2 2 3 2 2" xfId="13792" xr:uid="{00000000-0005-0000-0000-0000F9620000}"/>
    <cellStyle name="货币 2 2 3 2 2 2 3 2 3" xfId="9229" xr:uid="{00000000-0005-0000-0000-0000FA620000}"/>
    <cellStyle name="货币 2 2 3 2 2 2 3 3" xfId="6445" xr:uid="{00000000-0005-0000-0000-0000FB620000}"/>
    <cellStyle name="货币 2 2 3 2 2 2 3 3 2" xfId="13793" xr:uid="{00000000-0005-0000-0000-0000FC620000}"/>
    <cellStyle name="货币 2 2 3 2 2 2 3 4" xfId="6446" xr:uid="{00000000-0005-0000-0000-0000FD620000}"/>
    <cellStyle name="货币 2 2 3 2 2 2 3 4 2" xfId="13794" xr:uid="{00000000-0005-0000-0000-0000FE620000}"/>
    <cellStyle name="货币 2 2 3 2 2 2 3 5" xfId="13791" xr:uid="{00000000-0005-0000-0000-0000FF620000}"/>
    <cellStyle name="货币 2 2 3 2 2 2 4" xfId="6447" xr:uid="{00000000-0005-0000-0000-000000630000}"/>
    <cellStyle name="货币 2 2 3 2 2 2 4 2" xfId="13795" xr:uid="{00000000-0005-0000-0000-000001630000}"/>
    <cellStyle name="货币 2 2 3 2 2 2 4 3" xfId="9230" xr:uid="{00000000-0005-0000-0000-000002630000}"/>
    <cellStyle name="货币 2 2 3 2 2 2 5" xfId="6448" xr:uid="{00000000-0005-0000-0000-000003630000}"/>
    <cellStyle name="货币 2 2 3 2 2 2 5 2" xfId="13796" xr:uid="{00000000-0005-0000-0000-000004630000}"/>
    <cellStyle name="货币 2 2 3 2 2 2 6" xfId="13788" xr:uid="{00000000-0005-0000-0000-000005630000}"/>
    <cellStyle name="货币 2 2 3 2 2 3" xfId="6449" xr:uid="{00000000-0005-0000-0000-000006630000}"/>
    <cellStyle name="货币 2 2 3 2 2 3 2" xfId="6450" xr:uid="{00000000-0005-0000-0000-000007630000}"/>
    <cellStyle name="货币 2 2 3 2 2 3 2 2" xfId="6451" xr:uid="{00000000-0005-0000-0000-000008630000}"/>
    <cellStyle name="货币 2 2 3 2 2 3 2 2 2" xfId="13798" xr:uid="{00000000-0005-0000-0000-000009630000}"/>
    <cellStyle name="货币 2 2 3 2 2 3 2 2 3" xfId="9231" xr:uid="{00000000-0005-0000-0000-00000A630000}"/>
    <cellStyle name="货币 2 2 3 2 2 3 2 3" xfId="6452" xr:uid="{00000000-0005-0000-0000-00000B630000}"/>
    <cellStyle name="货币 2 2 3 2 2 3 2 3 2" xfId="13799" xr:uid="{00000000-0005-0000-0000-00000C630000}"/>
    <cellStyle name="货币 2 2 3 2 2 3 3" xfId="6453" xr:uid="{00000000-0005-0000-0000-00000D630000}"/>
    <cellStyle name="货币 2 2 3 2 2 3 3 2" xfId="13800" xr:uid="{00000000-0005-0000-0000-00000E630000}"/>
    <cellStyle name="货币 2 2 3 2 2 3 3 3" xfId="9232" xr:uid="{00000000-0005-0000-0000-00000F630000}"/>
    <cellStyle name="货币 2 2 3 2 2 3 4" xfId="6454" xr:uid="{00000000-0005-0000-0000-000010630000}"/>
    <cellStyle name="货币 2 2 3 2 2 3 4 2" xfId="13801" xr:uid="{00000000-0005-0000-0000-000011630000}"/>
    <cellStyle name="货币 2 2 3 2 2 3 5" xfId="13797" xr:uid="{00000000-0005-0000-0000-000012630000}"/>
    <cellStyle name="货币 2 2 3 2 2 4" xfId="6455" xr:uid="{00000000-0005-0000-0000-000013630000}"/>
    <cellStyle name="货币 2 2 3 2 2 4 2" xfId="6456" xr:uid="{00000000-0005-0000-0000-000014630000}"/>
    <cellStyle name="货币 2 2 3 2 2 4 2 2" xfId="13802" xr:uid="{00000000-0005-0000-0000-000015630000}"/>
    <cellStyle name="货币 2 2 3 2 2 4 2 3" xfId="9233" xr:uid="{00000000-0005-0000-0000-000016630000}"/>
    <cellStyle name="货币 2 2 3 2 2 4 3" xfId="6457" xr:uid="{00000000-0005-0000-0000-000017630000}"/>
    <cellStyle name="货币 2 2 3 2 2 4 3 2" xfId="13803" xr:uid="{00000000-0005-0000-0000-000018630000}"/>
    <cellStyle name="货币 2 2 3 2 2 5" xfId="6458" xr:uid="{00000000-0005-0000-0000-000019630000}"/>
    <cellStyle name="货币 2 2 3 2 2 5 2" xfId="6459" xr:uid="{00000000-0005-0000-0000-00001A630000}"/>
    <cellStyle name="货币 2 2 3 2 2 5 2 2" xfId="13805" xr:uid="{00000000-0005-0000-0000-00001B630000}"/>
    <cellStyle name="货币 2 2 3 2 2 5 2 3" xfId="9234" xr:uid="{00000000-0005-0000-0000-00001C630000}"/>
    <cellStyle name="货币 2 2 3 2 2 5 3" xfId="6460" xr:uid="{00000000-0005-0000-0000-00001D630000}"/>
    <cellStyle name="货币 2 2 3 2 2 5 3 2" xfId="13806" xr:uid="{00000000-0005-0000-0000-00001E630000}"/>
    <cellStyle name="货币 2 2 3 2 2 5 4" xfId="6461" xr:uid="{00000000-0005-0000-0000-00001F630000}"/>
    <cellStyle name="货币 2 2 3 2 2 5 4 2" xfId="13807" xr:uid="{00000000-0005-0000-0000-000020630000}"/>
    <cellStyle name="货币 2 2 3 2 2 5 5" xfId="13804" xr:uid="{00000000-0005-0000-0000-000021630000}"/>
    <cellStyle name="货币 2 2 3 2 2 6" xfId="6462" xr:uid="{00000000-0005-0000-0000-000022630000}"/>
    <cellStyle name="货币 2 2 3 2 2 6 2" xfId="13808" xr:uid="{00000000-0005-0000-0000-000023630000}"/>
    <cellStyle name="货币 2 2 3 2 2 6 3" xfId="9235" xr:uid="{00000000-0005-0000-0000-000024630000}"/>
    <cellStyle name="货币 2 2 3 2 2 7" xfId="9559" xr:uid="{00000000-0005-0000-0000-000025630000}"/>
    <cellStyle name="货币 2 2 3 2 3" xfId="6463" xr:uid="{00000000-0005-0000-0000-000026630000}"/>
    <cellStyle name="货币 2 2 3 2 3 2" xfId="6464" xr:uid="{00000000-0005-0000-0000-000027630000}"/>
    <cellStyle name="货币 2 2 3 2 3 2 2" xfId="6465" xr:uid="{00000000-0005-0000-0000-000028630000}"/>
    <cellStyle name="货币 2 2 3 2 3 2 2 2" xfId="13810" xr:uid="{00000000-0005-0000-0000-000029630000}"/>
    <cellStyle name="货币 2 2 3 2 3 2 2 3" xfId="9236" xr:uid="{00000000-0005-0000-0000-00002A630000}"/>
    <cellStyle name="货币 2 2 3 2 3 2 3" xfId="6466" xr:uid="{00000000-0005-0000-0000-00002B630000}"/>
    <cellStyle name="货币 2 2 3 2 3 2 3 2" xfId="13811" xr:uid="{00000000-0005-0000-0000-00002C630000}"/>
    <cellStyle name="货币 2 2 3 2 3 3" xfId="6467" xr:uid="{00000000-0005-0000-0000-00002D630000}"/>
    <cellStyle name="货币 2 2 3 2 3 3 2" xfId="6468" xr:uid="{00000000-0005-0000-0000-00002E630000}"/>
    <cellStyle name="货币 2 2 3 2 3 3 2 2" xfId="13813" xr:uid="{00000000-0005-0000-0000-00002F630000}"/>
    <cellStyle name="货币 2 2 3 2 3 3 2 3" xfId="9237" xr:uid="{00000000-0005-0000-0000-000030630000}"/>
    <cellStyle name="货币 2 2 3 2 3 3 3" xfId="6469" xr:uid="{00000000-0005-0000-0000-000031630000}"/>
    <cellStyle name="货币 2 2 3 2 3 3 3 2" xfId="13814" xr:uid="{00000000-0005-0000-0000-000032630000}"/>
    <cellStyle name="货币 2 2 3 2 3 3 4" xfId="6470" xr:uid="{00000000-0005-0000-0000-000033630000}"/>
    <cellStyle name="货币 2 2 3 2 3 3 4 2" xfId="13815" xr:uid="{00000000-0005-0000-0000-000034630000}"/>
    <cellStyle name="货币 2 2 3 2 3 3 5" xfId="13812" xr:uid="{00000000-0005-0000-0000-000035630000}"/>
    <cellStyle name="货币 2 2 3 2 3 4" xfId="6471" xr:uid="{00000000-0005-0000-0000-000036630000}"/>
    <cellStyle name="货币 2 2 3 2 3 4 2" xfId="13816" xr:uid="{00000000-0005-0000-0000-000037630000}"/>
    <cellStyle name="货币 2 2 3 2 3 4 3" xfId="9238" xr:uid="{00000000-0005-0000-0000-000038630000}"/>
    <cellStyle name="货币 2 2 3 2 3 5" xfId="6472" xr:uid="{00000000-0005-0000-0000-000039630000}"/>
    <cellStyle name="货币 2 2 3 2 3 5 2" xfId="13817" xr:uid="{00000000-0005-0000-0000-00003A630000}"/>
    <cellStyle name="货币 2 2 3 2 3 6" xfId="13809" xr:uid="{00000000-0005-0000-0000-00003B630000}"/>
    <cellStyle name="货币 2 2 3 2 4" xfId="6473" xr:uid="{00000000-0005-0000-0000-00003C630000}"/>
    <cellStyle name="货币 2 2 3 2 4 2" xfId="6474" xr:uid="{00000000-0005-0000-0000-00003D630000}"/>
    <cellStyle name="货币 2 2 3 2 4 2 2" xfId="6475" xr:uid="{00000000-0005-0000-0000-00003E630000}"/>
    <cellStyle name="货币 2 2 3 2 4 2 2 2" xfId="13819" xr:uid="{00000000-0005-0000-0000-00003F630000}"/>
    <cellStyle name="货币 2 2 3 2 4 2 2 3" xfId="9239" xr:uid="{00000000-0005-0000-0000-000040630000}"/>
    <cellStyle name="货币 2 2 3 2 4 2 3" xfId="6476" xr:uid="{00000000-0005-0000-0000-000041630000}"/>
    <cellStyle name="货币 2 2 3 2 4 2 3 2" xfId="13820" xr:uid="{00000000-0005-0000-0000-000042630000}"/>
    <cellStyle name="货币 2 2 3 2 4 3" xfId="6477" xr:uid="{00000000-0005-0000-0000-000043630000}"/>
    <cellStyle name="货币 2 2 3 2 4 3 2" xfId="13821" xr:uid="{00000000-0005-0000-0000-000044630000}"/>
    <cellStyle name="货币 2 2 3 2 4 3 3" xfId="9240" xr:uid="{00000000-0005-0000-0000-000045630000}"/>
    <cellStyle name="货币 2 2 3 2 4 4" xfId="6478" xr:uid="{00000000-0005-0000-0000-000046630000}"/>
    <cellStyle name="货币 2 2 3 2 4 4 2" xfId="13822" xr:uid="{00000000-0005-0000-0000-000047630000}"/>
    <cellStyle name="货币 2 2 3 2 4 5" xfId="13818" xr:uid="{00000000-0005-0000-0000-000048630000}"/>
    <cellStyle name="货币 2 2 3 2 5" xfId="6479" xr:uid="{00000000-0005-0000-0000-000049630000}"/>
    <cellStyle name="货币 2 2 3 2 5 2" xfId="6480" xr:uid="{00000000-0005-0000-0000-00004A630000}"/>
    <cellStyle name="货币 2 2 3 2 5 2 2" xfId="13823" xr:uid="{00000000-0005-0000-0000-00004B630000}"/>
    <cellStyle name="货币 2 2 3 2 5 2 3" xfId="9241" xr:uid="{00000000-0005-0000-0000-00004C630000}"/>
    <cellStyle name="货币 2 2 3 2 5 3" xfId="6481" xr:uid="{00000000-0005-0000-0000-00004D630000}"/>
    <cellStyle name="货币 2 2 3 2 5 3 2" xfId="13824" xr:uid="{00000000-0005-0000-0000-00004E630000}"/>
    <cellStyle name="货币 2 2 3 2 6" xfId="6482" xr:uid="{00000000-0005-0000-0000-00004F630000}"/>
    <cellStyle name="货币 2 2 3 2 6 2" xfId="13825" xr:uid="{00000000-0005-0000-0000-000050630000}"/>
    <cellStyle name="货币 2 2 3 2 6 3" xfId="9242" xr:uid="{00000000-0005-0000-0000-000051630000}"/>
    <cellStyle name="货币 2 2 3 2 7" xfId="9534" xr:uid="{00000000-0005-0000-0000-000052630000}"/>
    <cellStyle name="货币 2 2 3 3" xfId="272" xr:uid="{00000000-0005-0000-0000-000053630000}"/>
    <cellStyle name="货币 2 2 3 3 2" xfId="6483" xr:uid="{00000000-0005-0000-0000-000054630000}"/>
    <cellStyle name="货币 2 2 3 3 2 2" xfId="6484" xr:uid="{00000000-0005-0000-0000-000055630000}"/>
    <cellStyle name="货币 2 2 3 3 2 2 2" xfId="6485" xr:uid="{00000000-0005-0000-0000-000056630000}"/>
    <cellStyle name="货币 2 2 3 3 2 2 2 2" xfId="13827" xr:uid="{00000000-0005-0000-0000-000057630000}"/>
    <cellStyle name="货币 2 2 3 3 2 2 2 3" xfId="9243" xr:uid="{00000000-0005-0000-0000-000058630000}"/>
    <cellStyle name="货币 2 2 3 3 2 2 3" xfId="6486" xr:uid="{00000000-0005-0000-0000-000059630000}"/>
    <cellStyle name="货币 2 2 3 3 2 2 3 2" xfId="13828" xr:uid="{00000000-0005-0000-0000-00005A630000}"/>
    <cellStyle name="货币 2 2 3 3 2 3" xfId="6487" xr:uid="{00000000-0005-0000-0000-00005B630000}"/>
    <cellStyle name="货币 2 2 3 3 2 3 2" xfId="6488" xr:uid="{00000000-0005-0000-0000-00005C630000}"/>
    <cellStyle name="货币 2 2 3 3 2 3 2 2" xfId="13830" xr:uid="{00000000-0005-0000-0000-00005D630000}"/>
    <cellStyle name="货币 2 2 3 3 2 3 2 3" xfId="9244" xr:uid="{00000000-0005-0000-0000-00005E630000}"/>
    <cellStyle name="货币 2 2 3 3 2 3 3" xfId="6489" xr:uid="{00000000-0005-0000-0000-00005F630000}"/>
    <cellStyle name="货币 2 2 3 3 2 3 3 2" xfId="13831" xr:uid="{00000000-0005-0000-0000-000060630000}"/>
    <cellStyle name="货币 2 2 3 3 2 3 4" xfId="6490" xr:uid="{00000000-0005-0000-0000-000061630000}"/>
    <cellStyle name="货币 2 2 3 3 2 3 4 2" xfId="13832" xr:uid="{00000000-0005-0000-0000-000062630000}"/>
    <cellStyle name="货币 2 2 3 3 2 3 5" xfId="13829" xr:uid="{00000000-0005-0000-0000-000063630000}"/>
    <cellStyle name="货币 2 2 3 3 2 4" xfId="6491" xr:uid="{00000000-0005-0000-0000-000064630000}"/>
    <cellStyle name="货币 2 2 3 3 2 4 2" xfId="13833" xr:uid="{00000000-0005-0000-0000-000065630000}"/>
    <cellStyle name="货币 2 2 3 3 2 4 3" xfId="9245" xr:uid="{00000000-0005-0000-0000-000066630000}"/>
    <cellStyle name="货币 2 2 3 3 2 5" xfId="6492" xr:uid="{00000000-0005-0000-0000-000067630000}"/>
    <cellStyle name="货币 2 2 3 3 2 5 2" xfId="13834" xr:uid="{00000000-0005-0000-0000-000068630000}"/>
    <cellStyle name="货币 2 2 3 3 2 6" xfId="13826" xr:uid="{00000000-0005-0000-0000-000069630000}"/>
    <cellStyle name="货币 2 2 3 3 3" xfId="6493" xr:uid="{00000000-0005-0000-0000-00006A630000}"/>
    <cellStyle name="货币 2 2 3 3 3 2" xfId="6494" xr:uid="{00000000-0005-0000-0000-00006B630000}"/>
    <cellStyle name="货币 2 2 3 3 3 2 2" xfId="6495" xr:uid="{00000000-0005-0000-0000-00006C630000}"/>
    <cellStyle name="货币 2 2 3 3 3 2 2 2" xfId="13836" xr:uid="{00000000-0005-0000-0000-00006D630000}"/>
    <cellStyle name="货币 2 2 3 3 3 2 2 3" xfId="9246" xr:uid="{00000000-0005-0000-0000-00006E630000}"/>
    <cellStyle name="货币 2 2 3 3 3 2 3" xfId="6496" xr:uid="{00000000-0005-0000-0000-00006F630000}"/>
    <cellStyle name="货币 2 2 3 3 3 2 3 2" xfId="13837" xr:uid="{00000000-0005-0000-0000-000070630000}"/>
    <cellStyle name="货币 2 2 3 3 3 3" xfId="6497" xr:uid="{00000000-0005-0000-0000-000071630000}"/>
    <cellStyle name="货币 2 2 3 3 3 3 2" xfId="13838" xr:uid="{00000000-0005-0000-0000-000072630000}"/>
    <cellStyle name="货币 2 2 3 3 3 3 3" xfId="9247" xr:uid="{00000000-0005-0000-0000-000073630000}"/>
    <cellStyle name="货币 2 2 3 3 3 4" xfId="6498" xr:uid="{00000000-0005-0000-0000-000074630000}"/>
    <cellStyle name="货币 2 2 3 3 3 4 2" xfId="13839" xr:uid="{00000000-0005-0000-0000-000075630000}"/>
    <cellStyle name="货币 2 2 3 3 3 5" xfId="13835" xr:uid="{00000000-0005-0000-0000-000076630000}"/>
    <cellStyle name="货币 2 2 3 3 4" xfId="6499" xr:uid="{00000000-0005-0000-0000-000077630000}"/>
    <cellStyle name="货币 2 2 3 3 4 2" xfId="6500" xr:uid="{00000000-0005-0000-0000-000078630000}"/>
    <cellStyle name="货币 2 2 3 3 4 2 2" xfId="13840" xr:uid="{00000000-0005-0000-0000-000079630000}"/>
    <cellStyle name="货币 2 2 3 3 4 2 3" xfId="9248" xr:uid="{00000000-0005-0000-0000-00007A630000}"/>
    <cellStyle name="货币 2 2 3 3 4 3" xfId="6501" xr:uid="{00000000-0005-0000-0000-00007B630000}"/>
    <cellStyle name="货币 2 2 3 3 4 3 2" xfId="13841" xr:uid="{00000000-0005-0000-0000-00007C630000}"/>
    <cellStyle name="货币 2 2 3 3 5" xfId="6502" xr:uid="{00000000-0005-0000-0000-00007D630000}"/>
    <cellStyle name="货币 2 2 3 3 5 2" xfId="6503" xr:uid="{00000000-0005-0000-0000-00007E630000}"/>
    <cellStyle name="货币 2 2 3 3 5 2 2" xfId="13843" xr:uid="{00000000-0005-0000-0000-00007F630000}"/>
    <cellStyle name="货币 2 2 3 3 5 2 3" xfId="9249" xr:uid="{00000000-0005-0000-0000-000080630000}"/>
    <cellStyle name="货币 2 2 3 3 5 3" xfId="6504" xr:uid="{00000000-0005-0000-0000-000081630000}"/>
    <cellStyle name="货币 2 2 3 3 5 3 2" xfId="13844" xr:uid="{00000000-0005-0000-0000-000082630000}"/>
    <cellStyle name="货币 2 2 3 3 5 4" xfId="6505" xr:uid="{00000000-0005-0000-0000-000083630000}"/>
    <cellStyle name="货币 2 2 3 3 5 4 2" xfId="13845" xr:uid="{00000000-0005-0000-0000-000084630000}"/>
    <cellStyle name="货币 2 2 3 3 5 5" xfId="13842" xr:uid="{00000000-0005-0000-0000-000085630000}"/>
    <cellStyle name="货币 2 2 3 3 6" xfId="6506" xr:uid="{00000000-0005-0000-0000-000086630000}"/>
    <cellStyle name="货币 2 2 3 3 6 2" xfId="13846" xr:uid="{00000000-0005-0000-0000-000087630000}"/>
    <cellStyle name="货币 2 2 3 3 6 3" xfId="9250" xr:uid="{00000000-0005-0000-0000-000088630000}"/>
    <cellStyle name="货币 2 2 3 3 7" xfId="9560" xr:uid="{00000000-0005-0000-0000-000089630000}"/>
    <cellStyle name="货币 2 2 3 3 8" xfId="27522" xr:uid="{00000000-0005-0000-0000-00008A630000}"/>
    <cellStyle name="货币 2 2 3 4" xfId="6507" xr:uid="{00000000-0005-0000-0000-00008B630000}"/>
    <cellStyle name="货币 2 2 3 4 2" xfId="6508" xr:uid="{00000000-0005-0000-0000-00008C630000}"/>
    <cellStyle name="货币 2 2 3 4 2 2" xfId="6509" xr:uid="{00000000-0005-0000-0000-00008D630000}"/>
    <cellStyle name="货币 2 2 3 4 2 2 2" xfId="13848" xr:uid="{00000000-0005-0000-0000-00008E630000}"/>
    <cellStyle name="货币 2 2 3 4 2 2 3" xfId="9251" xr:uid="{00000000-0005-0000-0000-00008F630000}"/>
    <cellStyle name="货币 2 2 3 4 2 3" xfId="6510" xr:uid="{00000000-0005-0000-0000-000090630000}"/>
    <cellStyle name="货币 2 2 3 4 2 3 2" xfId="13849" xr:uid="{00000000-0005-0000-0000-000091630000}"/>
    <cellStyle name="货币 2 2 3 4 3" xfId="6511" xr:uid="{00000000-0005-0000-0000-000092630000}"/>
    <cellStyle name="货币 2 2 3 4 3 2" xfId="6512" xr:uid="{00000000-0005-0000-0000-000093630000}"/>
    <cellStyle name="货币 2 2 3 4 3 2 2" xfId="13851" xr:uid="{00000000-0005-0000-0000-000094630000}"/>
    <cellStyle name="货币 2 2 3 4 3 2 3" xfId="9252" xr:uid="{00000000-0005-0000-0000-000095630000}"/>
    <cellStyle name="货币 2 2 3 4 3 3" xfId="6513" xr:uid="{00000000-0005-0000-0000-000096630000}"/>
    <cellStyle name="货币 2 2 3 4 3 3 2" xfId="13852" xr:uid="{00000000-0005-0000-0000-000097630000}"/>
    <cellStyle name="货币 2 2 3 4 3 4" xfId="6514" xr:uid="{00000000-0005-0000-0000-000098630000}"/>
    <cellStyle name="货币 2 2 3 4 3 4 2" xfId="13853" xr:uid="{00000000-0005-0000-0000-000099630000}"/>
    <cellStyle name="货币 2 2 3 4 3 5" xfId="13850" xr:uid="{00000000-0005-0000-0000-00009A630000}"/>
    <cellStyle name="货币 2 2 3 4 4" xfId="6515" xr:uid="{00000000-0005-0000-0000-00009B630000}"/>
    <cellStyle name="货币 2 2 3 4 4 2" xfId="13854" xr:uid="{00000000-0005-0000-0000-00009C630000}"/>
    <cellStyle name="货币 2 2 3 4 4 3" xfId="9253" xr:uid="{00000000-0005-0000-0000-00009D630000}"/>
    <cellStyle name="货币 2 2 3 4 5" xfId="6516" xr:uid="{00000000-0005-0000-0000-00009E630000}"/>
    <cellStyle name="货币 2 2 3 4 5 2" xfId="13855" xr:uid="{00000000-0005-0000-0000-00009F630000}"/>
    <cellStyle name="货币 2 2 3 4 6" xfId="13847" xr:uid="{00000000-0005-0000-0000-0000A0630000}"/>
    <cellStyle name="货币 2 2 3 5" xfId="6517" xr:uid="{00000000-0005-0000-0000-0000A1630000}"/>
    <cellStyle name="货币 2 2 3 5 2" xfId="6518" xr:uid="{00000000-0005-0000-0000-0000A2630000}"/>
    <cellStyle name="货币 2 2 3 5 2 2" xfId="6519" xr:uid="{00000000-0005-0000-0000-0000A3630000}"/>
    <cellStyle name="货币 2 2 3 5 2 2 2" xfId="13857" xr:uid="{00000000-0005-0000-0000-0000A4630000}"/>
    <cellStyle name="货币 2 2 3 5 2 2 3" xfId="9254" xr:uid="{00000000-0005-0000-0000-0000A5630000}"/>
    <cellStyle name="货币 2 2 3 5 2 3" xfId="6520" xr:uid="{00000000-0005-0000-0000-0000A6630000}"/>
    <cellStyle name="货币 2 2 3 5 2 3 2" xfId="13858" xr:uid="{00000000-0005-0000-0000-0000A7630000}"/>
    <cellStyle name="货币 2 2 3 5 3" xfId="6521" xr:uid="{00000000-0005-0000-0000-0000A8630000}"/>
    <cellStyle name="货币 2 2 3 5 3 2" xfId="13859" xr:uid="{00000000-0005-0000-0000-0000A9630000}"/>
    <cellStyle name="货币 2 2 3 5 3 3" xfId="9255" xr:uid="{00000000-0005-0000-0000-0000AA630000}"/>
    <cellStyle name="货币 2 2 3 5 4" xfId="6522" xr:uid="{00000000-0005-0000-0000-0000AB630000}"/>
    <cellStyle name="货币 2 2 3 5 4 2" xfId="13860" xr:uid="{00000000-0005-0000-0000-0000AC630000}"/>
    <cellStyle name="货币 2 2 3 5 5" xfId="13856" xr:uid="{00000000-0005-0000-0000-0000AD630000}"/>
    <cellStyle name="货币 2 2 3 6" xfId="6523" xr:uid="{00000000-0005-0000-0000-0000AE630000}"/>
    <cellStyle name="货币 2 2 3 6 2" xfId="6524" xr:uid="{00000000-0005-0000-0000-0000AF630000}"/>
    <cellStyle name="货币 2 2 3 6 2 2" xfId="13861" xr:uid="{00000000-0005-0000-0000-0000B0630000}"/>
    <cellStyle name="货币 2 2 3 6 2 3" xfId="9256" xr:uid="{00000000-0005-0000-0000-0000B1630000}"/>
    <cellStyle name="货币 2 2 3 6 3" xfId="6525" xr:uid="{00000000-0005-0000-0000-0000B2630000}"/>
    <cellStyle name="货币 2 2 3 6 3 2" xfId="13862" xr:uid="{00000000-0005-0000-0000-0000B3630000}"/>
    <cellStyle name="货币 2 2 3 7" xfId="6526" xr:uid="{00000000-0005-0000-0000-0000B4630000}"/>
    <cellStyle name="货币 2 2 3 7 2" xfId="13863" xr:uid="{00000000-0005-0000-0000-0000B5630000}"/>
    <cellStyle name="货币 2 2 3 7 3" xfId="9257" xr:uid="{00000000-0005-0000-0000-0000B6630000}"/>
    <cellStyle name="货币 2 2 3 8" xfId="9533" xr:uid="{00000000-0005-0000-0000-0000B7630000}"/>
    <cellStyle name="货币 2 2 4" xfId="221" xr:uid="{00000000-0005-0000-0000-0000B8630000}"/>
    <cellStyle name="货币 2 2 4 2" xfId="270" xr:uid="{00000000-0005-0000-0000-0000B9630000}"/>
    <cellStyle name="货币 2 2 4 2 2" xfId="6527" xr:uid="{00000000-0005-0000-0000-0000BA630000}"/>
    <cellStyle name="货币 2 2 4 2 2 2" xfId="6528" xr:uid="{00000000-0005-0000-0000-0000BB630000}"/>
    <cellStyle name="货币 2 2 4 2 2 2 2" xfId="6529" xr:uid="{00000000-0005-0000-0000-0000BC630000}"/>
    <cellStyle name="货币 2 2 4 2 2 2 2 2" xfId="13865" xr:uid="{00000000-0005-0000-0000-0000BD630000}"/>
    <cellStyle name="货币 2 2 4 2 2 2 2 3" xfId="9258" xr:uid="{00000000-0005-0000-0000-0000BE630000}"/>
    <cellStyle name="货币 2 2 4 2 2 2 3" xfId="6530" xr:uid="{00000000-0005-0000-0000-0000BF630000}"/>
    <cellStyle name="货币 2 2 4 2 2 2 3 2" xfId="13866" xr:uid="{00000000-0005-0000-0000-0000C0630000}"/>
    <cellStyle name="货币 2 2 4 2 2 3" xfId="6531" xr:uid="{00000000-0005-0000-0000-0000C1630000}"/>
    <cellStyle name="货币 2 2 4 2 2 3 2" xfId="6532" xr:uid="{00000000-0005-0000-0000-0000C2630000}"/>
    <cellStyle name="货币 2 2 4 2 2 3 2 2" xfId="13868" xr:uid="{00000000-0005-0000-0000-0000C3630000}"/>
    <cellStyle name="货币 2 2 4 2 2 3 2 3" xfId="9259" xr:uid="{00000000-0005-0000-0000-0000C4630000}"/>
    <cellStyle name="货币 2 2 4 2 2 3 3" xfId="6533" xr:uid="{00000000-0005-0000-0000-0000C5630000}"/>
    <cellStyle name="货币 2 2 4 2 2 3 3 2" xfId="13869" xr:uid="{00000000-0005-0000-0000-0000C6630000}"/>
    <cellStyle name="货币 2 2 4 2 2 3 4" xfId="6534" xr:uid="{00000000-0005-0000-0000-0000C7630000}"/>
    <cellStyle name="货币 2 2 4 2 2 3 4 2" xfId="13870" xr:uid="{00000000-0005-0000-0000-0000C8630000}"/>
    <cellStyle name="货币 2 2 4 2 2 3 5" xfId="13867" xr:uid="{00000000-0005-0000-0000-0000C9630000}"/>
    <cellStyle name="货币 2 2 4 2 2 4" xfId="6535" xr:uid="{00000000-0005-0000-0000-0000CA630000}"/>
    <cellStyle name="货币 2 2 4 2 2 4 2" xfId="13871" xr:uid="{00000000-0005-0000-0000-0000CB630000}"/>
    <cellStyle name="货币 2 2 4 2 2 4 3" xfId="9260" xr:uid="{00000000-0005-0000-0000-0000CC630000}"/>
    <cellStyle name="货币 2 2 4 2 2 5" xfId="6536" xr:uid="{00000000-0005-0000-0000-0000CD630000}"/>
    <cellStyle name="货币 2 2 4 2 2 5 2" xfId="13872" xr:uid="{00000000-0005-0000-0000-0000CE630000}"/>
    <cellStyle name="货币 2 2 4 2 2 6" xfId="13864" xr:uid="{00000000-0005-0000-0000-0000CF630000}"/>
    <cellStyle name="货币 2 2 4 2 3" xfId="6537" xr:uid="{00000000-0005-0000-0000-0000D0630000}"/>
    <cellStyle name="货币 2 2 4 2 3 2" xfId="6538" xr:uid="{00000000-0005-0000-0000-0000D1630000}"/>
    <cellStyle name="货币 2 2 4 2 3 2 2" xfId="6539" xr:uid="{00000000-0005-0000-0000-0000D2630000}"/>
    <cellStyle name="货币 2 2 4 2 3 2 2 2" xfId="13874" xr:uid="{00000000-0005-0000-0000-0000D3630000}"/>
    <cellStyle name="货币 2 2 4 2 3 2 2 3" xfId="9261" xr:uid="{00000000-0005-0000-0000-0000D4630000}"/>
    <cellStyle name="货币 2 2 4 2 3 2 3" xfId="6540" xr:uid="{00000000-0005-0000-0000-0000D5630000}"/>
    <cellStyle name="货币 2 2 4 2 3 2 3 2" xfId="13875" xr:uid="{00000000-0005-0000-0000-0000D6630000}"/>
    <cellStyle name="货币 2 2 4 2 3 3" xfId="6541" xr:uid="{00000000-0005-0000-0000-0000D7630000}"/>
    <cellStyle name="货币 2 2 4 2 3 3 2" xfId="13876" xr:uid="{00000000-0005-0000-0000-0000D8630000}"/>
    <cellStyle name="货币 2 2 4 2 3 3 3" xfId="9262" xr:uid="{00000000-0005-0000-0000-0000D9630000}"/>
    <cellStyle name="货币 2 2 4 2 3 4" xfId="6542" xr:uid="{00000000-0005-0000-0000-0000DA630000}"/>
    <cellStyle name="货币 2 2 4 2 3 4 2" xfId="13877" xr:uid="{00000000-0005-0000-0000-0000DB630000}"/>
    <cellStyle name="货币 2 2 4 2 3 5" xfId="13873" xr:uid="{00000000-0005-0000-0000-0000DC630000}"/>
    <cellStyle name="货币 2 2 4 2 4" xfId="6543" xr:uid="{00000000-0005-0000-0000-0000DD630000}"/>
    <cellStyle name="货币 2 2 4 2 4 2" xfId="6544" xr:uid="{00000000-0005-0000-0000-0000DE630000}"/>
    <cellStyle name="货币 2 2 4 2 4 2 2" xfId="13878" xr:uid="{00000000-0005-0000-0000-0000DF630000}"/>
    <cellStyle name="货币 2 2 4 2 4 2 3" xfId="9263" xr:uid="{00000000-0005-0000-0000-0000E0630000}"/>
    <cellStyle name="货币 2 2 4 2 4 3" xfId="6545" xr:uid="{00000000-0005-0000-0000-0000E1630000}"/>
    <cellStyle name="货币 2 2 4 2 4 3 2" xfId="13879" xr:uid="{00000000-0005-0000-0000-0000E2630000}"/>
    <cellStyle name="货币 2 2 4 2 5" xfId="6546" xr:uid="{00000000-0005-0000-0000-0000E3630000}"/>
    <cellStyle name="货币 2 2 4 2 5 2" xfId="6547" xr:uid="{00000000-0005-0000-0000-0000E4630000}"/>
    <cellStyle name="货币 2 2 4 2 5 2 2" xfId="13881" xr:uid="{00000000-0005-0000-0000-0000E5630000}"/>
    <cellStyle name="货币 2 2 4 2 5 2 3" xfId="9264" xr:uid="{00000000-0005-0000-0000-0000E6630000}"/>
    <cellStyle name="货币 2 2 4 2 5 3" xfId="6548" xr:uid="{00000000-0005-0000-0000-0000E7630000}"/>
    <cellStyle name="货币 2 2 4 2 5 3 2" xfId="13882" xr:uid="{00000000-0005-0000-0000-0000E8630000}"/>
    <cellStyle name="货币 2 2 4 2 5 4" xfId="6549" xr:uid="{00000000-0005-0000-0000-0000E9630000}"/>
    <cellStyle name="货币 2 2 4 2 5 4 2" xfId="13883" xr:uid="{00000000-0005-0000-0000-0000EA630000}"/>
    <cellStyle name="货币 2 2 4 2 5 5" xfId="13880" xr:uid="{00000000-0005-0000-0000-0000EB630000}"/>
    <cellStyle name="货币 2 2 4 2 6" xfId="6550" xr:uid="{00000000-0005-0000-0000-0000EC630000}"/>
    <cellStyle name="货币 2 2 4 2 6 2" xfId="13884" xr:uid="{00000000-0005-0000-0000-0000ED630000}"/>
    <cellStyle name="货币 2 2 4 2 6 3" xfId="9265" xr:uid="{00000000-0005-0000-0000-0000EE630000}"/>
    <cellStyle name="货币 2 2 4 2 7" xfId="9558" xr:uid="{00000000-0005-0000-0000-0000EF630000}"/>
    <cellStyle name="货币 2 2 4 3" xfId="6551" xr:uid="{00000000-0005-0000-0000-0000F0630000}"/>
    <cellStyle name="货币 2 2 4 3 2" xfId="6552" xr:uid="{00000000-0005-0000-0000-0000F1630000}"/>
    <cellStyle name="货币 2 2 4 3 2 2" xfId="6553" xr:uid="{00000000-0005-0000-0000-0000F2630000}"/>
    <cellStyle name="货币 2 2 4 3 2 2 2" xfId="13886" xr:uid="{00000000-0005-0000-0000-0000F3630000}"/>
    <cellStyle name="货币 2 2 4 3 2 2 3" xfId="9266" xr:uid="{00000000-0005-0000-0000-0000F4630000}"/>
    <cellStyle name="货币 2 2 4 3 2 3" xfId="6554" xr:uid="{00000000-0005-0000-0000-0000F5630000}"/>
    <cellStyle name="货币 2 2 4 3 2 3 2" xfId="13887" xr:uid="{00000000-0005-0000-0000-0000F6630000}"/>
    <cellStyle name="货币 2 2 4 3 3" xfId="6555" xr:uid="{00000000-0005-0000-0000-0000F7630000}"/>
    <cellStyle name="货币 2 2 4 3 3 2" xfId="6556" xr:uid="{00000000-0005-0000-0000-0000F8630000}"/>
    <cellStyle name="货币 2 2 4 3 3 2 2" xfId="13889" xr:uid="{00000000-0005-0000-0000-0000F9630000}"/>
    <cellStyle name="货币 2 2 4 3 3 2 3" xfId="9267" xr:uid="{00000000-0005-0000-0000-0000FA630000}"/>
    <cellStyle name="货币 2 2 4 3 3 3" xfId="6557" xr:uid="{00000000-0005-0000-0000-0000FB630000}"/>
    <cellStyle name="货币 2 2 4 3 3 3 2" xfId="13890" xr:uid="{00000000-0005-0000-0000-0000FC630000}"/>
    <cellStyle name="货币 2 2 4 3 3 4" xfId="6558" xr:uid="{00000000-0005-0000-0000-0000FD630000}"/>
    <cellStyle name="货币 2 2 4 3 3 4 2" xfId="13891" xr:uid="{00000000-0005-0000-0000-0000FE630000}"/>
    <cellStyle name="货币 2 2 4 3 3 5" xfId="13888" xr:uid="{00000000-0005-0000-0000-0000FF630000}"/>
    <cellStyle name="货币 2 2 4 3 4" xfId="6559" xr:uid="{00000000-0005-0000-0000-000000640000}"/>
    <cellStyle name="货币 2 2 4 3 4 2" xfId="13892" xr:uid="{00000000-0005-0000-0000-000001640000}"/>
    <cellStyle name="货币 2 2 4 3 4 3" xfId="9268" xr:uid="{00000000-0005-0000-0000-000002640000}"/>
    <cellStyle name="货币 2 2 4 3 5" xfId="6560" xr:uid="{00000000-0005-0000-0000-000003640000}"/>
    <cellStyle name="货币 2 2 4 3 5 2" xfId="13893" xr:uid="{00000000-0005-0000-0000-000004640000}"/>
    <cellStyle name="货币 2 2 4 3 6" xfId="13885" xr:uid="{00000000-0005-0000-0000-000005640000}"/>
    <cellStyle name="货币 2 2 4 4" xfId="6561" xr:uid="{00000000-0005-0000-0000-000006640000}"/>
    <cellStyle name="货币 2 2 4 4 2" xfId="6562" xr:uid="{00000000-0005-0000-0000-000007640000}"/>
    <cellStyle name="货币 2 2 4 4 2 2" xfId="6563" xr:uid="{00000000-0005-0000-0000-000008640000}"/>
    <cellStyle name="货币 2 2 4 4 2 2 2" xfId="13895" xr:uid="{00000000-0005-0000-0000-000009640000}"/>
    <cellStyle name="货币 2 2 4 4 2 2 3" xfId="9269" xr:uid="{00000000-0005-0000-0000-00000A640000}"/>
    <cellStyle name="货币 2 2 4 4 2 3" xfId="6564" xr:uid="{00000000-0005-0000-0000-00000B640000}"/>
    <cellStyle name="货币 2 2 4 4 2 3 2" xfId="13896" xr:uid="{00000000-0005-0000-0000-00000C640000}"/>
    <cellStyle name="货币 2 2 4 4 3" xfId="6565" xr:uid="{00000000-0005-0000-0000-00000D640000}"/>
    <cellStyle name="货币 2 2 4 4 3 2" xfId="13897" xr:uid="{00000000-0005-0000-0000-00000E640000}"/>
    <cellStyle name="货币 2 2 4 4 3 3" xfId="9270" xr:uid="{00000000-0005-0000-0000-00000F640000}"/>
    <cellStyle name="货币 2 2 4 4 4" xfId="6566" xr:uid="{00000000-0005-0000-0000-000010640000}"/>
    <cellStyle name="货币 2 2 4 4 4 2" xfId="13898" xr:uid="{00000000-0005-0000-0000-000011640000}"/>
    <cellStyle name="货币 2 2 4 4 5" xfId="13894" xr:uid="{00000000-0005-0000-0000-000012640000}"/>
    <cellStyle name="货币 2 2 4 5" xfId="6567" xr:uid="{00000000-0005-0000-0000-000013640000}"/>
    <cellStyle name="货币 2 2 4 5 2" xfId="6568" xr:uid="{00000000-0005-0000-0000-000014640000}"/>
    <cellStyle name="货币 2 2 4 5 2 2" xfId="13899" xr:uid="{00000000-0005-0000-0000-000015640000}"/>
    <cellStyle name="货币 2 2 4 5 2 3" xfId="9271" xr:uid="{00000000-0005-0000-0000-000016640000}"/>
    <cellStyle name="货币 2 2 4 5 3" xfId="6569" xr:uid="{00000000-0005-0000-0000-000017640000}"/>
    <cellStyle name="货币 2 2 4 5 3 2" xfId="13900" xr:uid="{00000000-0005-0000-0000-000018640000}"/>
    <cellStyle name="货币 2 2 4 6" xfId="6570" xr:uid="{00000000-0005-0000-0000-000019640000}"/>
    <cellStyle name="货币 2 2 4 6 2" xfId="13901" xr:uid="{00000000-0005-0000-0000-00001A640000}"/>
    <cellStyle name="货币 2 2 4 6 3" xfId="9272" xr:uid="{00000000-0005-0000-0000-00001B640000}"/>
    <cellStyle name="货币 2 2 4 7" xfId="9535" xr:uid="{00000000-0005-0000-0000-00001C640000}"/>
    <cellStyle name="货币 2 2 5" xfId="278" xr:uid="{00000000-0005-0000-0000-00001D640000}"/>
    <cellStyle name="货币 2 2 5 2" xfId="6571" xr:uid="{00000000-0005-0000-0000-00001E640000}"/>
    <cellStyle name="货币 2 2 5 2 2" xfId="6572" xr:uid="{00000000-0005-0000-0000-00001F640000}"/>
    <cellStyle name="货币 2 2 5 2 2 2" xfId="6573" xr:uid="{00000000-0005-0000-0000-000020640000}"/>
    <cellStyle name="货币 2 2 5 2 2 2 2" xfId="13903" xr:uid="{00000000-0005-0000-0000-000021640000}"/>
    <cellStyle name="货币 2 2 5 2 2 2 3" xfId="9273" xr:uid="{00000000-0005-0000-0000-000022640000}"/>
    <cellStyle name="货币 2 2 5 2 2 3" xfId="6574" xr:uid="{00000000-0005-0000-0000-000023640000}"/>
    <cellStyle name="货币 2 2 5 2 2 3 2" xfId="13904" xr:uid="{00000000-0005-0000-0000-000024640000}"/>
    <cellStyle name="货币 2 2 5 2 3" xfId="6575" xr:uid="{00000000-0005-0000-0000-000025640000}"/>
    <cellStyle name="货币 2 2 5 2 3 2" xfId="6576" xr:uid="{00000000-0005-0000-0000-000026640000}"/>
    <cellStyle name="货币 2 2 5 2 3 2 2" xfId="13906" xr:uid="{00000000-0005-0000-0000-000027640000}"/>
    <cellStyle name="货币 2 2 5 2 3 2 3" xfId="9274" xr:uid="{00000000-0005-0000-0000-000028640000}"/>
    <cellStyle name="货币 2 2 5 2 3 3" xfId="6577" xr:uid="{00000000-0005-0000-0000-000029640000}"/>
    <cellStyle name="货币 2 2 5 2 3 3 2" xfId="13907" xr:uid="{00000000-0005-0000-0000-00002A640000}"/>
    <cellStyle name="货币 2 2 5 2 3 4" xfId="6578" xr:uid="{00000000-0005-0000-0000-00002B640000}"/>
    <cellStyle name="货币 2 2 5 2 3 4 2" xfId="13908" xr:uid="{00000000-0005-0000-0000-00002C640000}"/>
    <cellStyle name="货币 2 2 5 2 3 5" xfId="13905" xr:uid="{00000000-0005-0000-0000-00002D640000}"/>
    <cellStyle name="货币 2 2 5 2 4" xfId="6579" xr:uid="{00000000-0005-0000-0000-00002E640000}"/>
    <cellStyle name="货币 2 2 5 2 4 2" xfId="13909" xr:uid="{00000000-0005-0000-0000-00002F640000}"/>
    <cellStyle name="货币 2 2 5 2 4 3" xfId="9275" xr:uid="{00000000-0005-0000-0000-000030640000}"/>
    <cellStyle name="货币 2 2 5 2 5" xfId="6580" xr:uid="{00000000-0005-0000-0000-000031640000}"/>
    <cellStyle name="货币 2 2 5 2 5 2" xfId="13910" xr:uid="{00000000-0005-0000-0000-000032640000}"/>
    <cellStyle name="货币 2 2 5 2 6" xfId="13902" xr:uid="{00000000-0005-0000-0000-000033640000}"/>
    <cellStyle name="货币 2 2 5 3" xfId="6581" xr:uid="{00000000-0005-0000-0000-000034640000}"/>
    <cellStyle name="货币 2 2 5 3 2" xfId="6582" xr:uid="{00000000-0005-0000-0000-000035640000}"/>
    <cellStyle name="货币 2 2 5 3 2 2" xfId="6583" xr:uid="{00000000-0005-0000-0000-000036640000}"/>
    <cellStyle name="货币 2 2 5 3 2 2 2" xfId="13912" xr:uid="{00000000-0005-0000-0000-000037640000}"/>
    <cellStyle name="货币 2 2 5 3 2 2 3" xfId="9276" xr:uid="{00000000-0005-0000-0000-000038640000}"/>
    <cellStyle name="货币 2 2 5 3 2 3" xfId="6584" xr:uid="{00000000-0005-0000-0000-000039640000}"/>
    <cellStyle name="货币 2 2 5 3 2 3 2" xfId="13913" xr:uid="{00000000-0005-0000-0000-00003A640000}"/>
    <cellStyle name="货币 2 2 5 3 3" xfId="6585" xr:uid="{00000000-0005-0000-0000-00003B640000}"/>
    <cellStyle name="货币 2 2 5 3 3 2" xfId="13914" xr:uid="{00000000-0005-0000-0000-00003C640000}"/>
    <cellStyle name="货币 2 2 5 3 3 3" xfId="9277" xr:uid="{00000000-0005-0000-0000-00003D640000}"/>
    <cellStyle name="货币 2 2 5 3 4" xfId="6586" xr:uid="{00000000-0005-0000-0000-00003E640000}"/>
    <cellStyle name="货币 2 2 5 3 4 2" xfId="13915" xr:uid="{00000000-0005-0000-0000-00003F640000}"/>
    <cellStyle name="货币 2 2 5 3 5" xfId="13911" xr:uid="{00000000-0005-0000-0000-000040640000}"/>
    <cellStyle name="货币 2 2 5 4" xfId="6587" xr:uid="{00000000-0005-0000-0000-000041640000}"/>
    <cellStyle name="货币 2 2 5 4 2" xfId="6588" xr:uid="{00000000-0005-0000-0000-000042640000}"/>
    <cellStyle name="货币 2 2 5 4 2 2" xfId="13916" xr:uid="{00000000-0005-0000-0000-000043640000}"/>
    <cellStyle name="货币 2 2 5 4 2 3" xfId="9278" xr:uid="{00000000-0005-0000-0000-000044640000}"/>
    <cellStyle name="货币 2 2 5 4 3" xfId="6589" xr:uid="{00000000-0005-0000-0000-000045640000}"/>
    <cellStyle name="货币 2 2 5 4 3 2" xfId="13917" xr:uid="{00000000-0005-0000-0000-000046640000}"/>
    <cellStyle name="货币 2 2 5 5" xfId="6590" xr:uid="{00000000-0005-0000-0000-000047640000}"/>
    <cellStyle name="货币 2 2 5 5 2" xfId="6591" xr:uid="{00000000-0005-0000-0000-000048640000}"/>
    <cellStyle name="货币 2 2 5 5 2 2" xfId="13919" xr:uid="{00000000-0005-0000-0000-000049640000}"/>
    <cellStyle name="货币 2 2 5 5 2 3" xfId="9279" xr:uid="{00000000-0005-0000-0000-00004A640000}"/>
    <cellStyle name="货币 2 2 5 5 3" xfId="6592" xr:uid="{00000000-0005-0000-0000-00004B640000}"/>
    <cellStyle name="货币 2 2 5 5 3 2" xfId="13920" xr:uid="{00000000-0005-0000-0000-00004C640000}"/>
    <cellStyle name="货币 2 2 5 5 4" xfId="6593" xr:uid="{00000000-0005-0000-0000-00004D640000}"/>
    <cellStyle name="货币 2 2 5 5 4 2" xfId="13921" xr:uid="{00000000-0005-0000-0000-00004E640000}"/>
    <cellStyle name="货币 2 2 5 5 5" xfId="13918" xr:uid="{00000000-0005-0000-0000-00004F640000}"/>
    <cellStyle name="货币 2 2 5 6" xfId="6594" xr:uid="{00000000-0005-0000-0000-000050640000}"/>
    <cellStyle name="货币 2 2 5 6 2" xfId="13922" xr:uid="{00000000-0005-0000-0000-000051640000}"/>
    <cellStyle name="货币 2 2 5 6 3" xfId="9280" xr:uid="{00000000-0005-0000-0000-000052640000}"/>
    <cellStyle name="货币 2 2 5 7" xfId="9566" xr:uid="{00000000-0005-0000-0000-000053640000}"/>
    <cellStyle name="货币 2 2 5 8" xfId="27524" xr:uid="{00000000-0005-0000-0000-000054640000}"/>
    <cellStyle name="货币 2 2 6" xfId="6595" xr:uid="{00000000-0005-0000-0000-000055640000}"/>
    <cellStyle name="货币 2 2 6 2" xfId="6596" xr:uid="{00000000-0005-0000-0000-000056640000}"/>
    <cellStyle name="货币 2 2 6 2 2" xfId="6597" xr:uid="{00000000-0005-0000-0000-000057640000}"/>
    <cellStyle name="货币 2 2 6 2 2 2" xfId="13924" xr:uid="{00000000-0005-0000-0000-000058640000}"/>
    <cellStyle name="货币 2 2 6 2 2 3" xfId="9281" xr:uid="{00000000-0005-0000-0000-000059640000}"/>
    <cellStyle name="货币 2 2 6 2 3" xfId="6598" xr:uid="{00000000-0005-0000-0000-00005A640000}"/>
    <cellStyle name="货币 2 2 6 2 3 2" xfId="13925" xr:uid="{00000000-0005-0000-0000-00005B640000}"/>
    <cellStyle name="货币 2 2 6 3" xfId="6599" xr:uid="{00000000-0005-0000-0000-00005C640000}"/>
    <cellStyle name="货币 2 2 6 3 2" xfId="6600" xr:uid="{00000000-0005-0000-0000-00005D640000}"/>
    <cellStyle name="货币 2 2 6 3 2 2" xfId="13927" xr:uid="{00000000-0005-0000-0000-00005E640000}"/>
    <cellStyle name="货币 2 2 6 3 2 3" xfId="9282" xr:uid="{00000000-0005-0000-0000-00005F640000}"/>
    <cellStyle name="货币 2 2 6 3 3" xfId="6601" xr:uid="{00000000-0005-0000-0000-000060640000}"/>
    <cellStyle name="货币 2 2 6 3 3 2" xfId="13928" xr:uid="{00000000-0005-0000-0000-000061640000}"/>
    <cellStyle name="货币 2 2 6 3 4" xfId="6602" xr:uid="{00000000-0005-0000-0000-000062640000}"/>
    <cellStyle name="货币 2 2 6 3 4 2" xfId="13929" xr:uid="{00000000-0005-0000-0000-000063640000}"/>
    <cellStyle name="货币 2 2 6 3 5" xfId="13926" xr:uid="{00000000-0005-0000-0000-000064640000}"/>
    <cellStyle name="货币 2 2 6 4" xfId="6603" xr:uid="{00000000-0005-0000-0000-000065640000}"/>
    <cellStyle name="货币 2 2 6 4 2" xfId="13930" xr:uid="{00000000-0005-0000-0000-000066640000}"/>
    <cellStyle name="货币 2 2 6 4 3" xfId="9283" xr:uid="{00000000-0005-0000-0000-000067640000}"/>
    <cellStyle name="货币 2 2 6 5" xfId="6604" xr:uid="{00000000-0005-0000-0000-000068640000}"/>
    <cellStyle name="货币 2 2 6 5 2" xfId="13931" xr:uid="{00000000-0005-0000-0000-000069640000}"/>
    <cellStyle name="货币 2 2 6 6" xfId="13923" xr:uid="{00000000-0005-0000-0000-00006A640000}"/>
    <cellStyle name="货币 2 2 6 7" xfId="27525" xr:uid="{00000000-0005-0000-0000-00006B640000}"/>
    <cellStyle name="货币 2 2 7" xfId="6605" xr:uid="{00000000-0005-0000-0000-00006C640000}"/>
    <cellStyle name="货币 2 2 7 2" xfId="6606" xr:uid="{00000000-0005-0000-0000-00006D640000}"/>
    <cellStyle name="货币 2 2 7 2 2" xfId="6607" xr:uid="{00000000-0005-0000-0000-00006E640000}"/>
    <cellStyle name="货币 2 2 7 2 2 2" xfId="13933" xr:uid="{00000000-0005-0000-0000-00006F640000}"/>
    <cellStyle name="货币 2 2 7 2 2 3" xfId="9284" xr:uid="{00000000-0005-0000-0000-000070640000}"/>
    <cellStyle name="货币 2 2 7 2 3" xfId="6608" xr:uid="{00000000-0005-0000-0000-000071640000}"/>
    <cellStyle name="货币 2 2 7 2 3 2" xfId="13934" xr:uid="{00000000-0005-0000-0000-000072640000}"/>
    <cellStyle name="货币 2 2 7 3" xfId="6609" xr:uid="{00000000-0005-0000-0000-000073640000}"/>
    <cellStyle name="货币 2 2 7 3 2" xfId="13935" xr:uid="{00000000-0005-0000-0000-000074640000}"/>
    <cellStyle name="货币 2 2 7 3 3" xfId="9285" xr:uid="{00000000-0005-0000-0000-000075640000}"/>
    <cellStyle name="货币 2 2 7 4" xfId="6610" xr:uid="{00000000-0005-0000-0000-000076640000}"/>
    <cellStyle name="货币 2 2 7 4 2" xfId="13936" xr:uid="{00000000-0005-0000-0000-000077640000}"/>
    <cellStyle name="货币 2 2 7 5" xfId="13932" xr:uid="{00000000-0005-0000-0000-000078640000}"/>
    <cellStyle name="货币 2 2 8" xfId="6611" xr:uid="{00000000-0005-0000-0000-000079640000}"/>
    <cellStyle name="货币 2 2 8 2" xfId="6612" xr:uid="{00000000-0005-0000-0000-00007A640000}"/>
    <cellStyle name="货币 2 2 8 2 2" xfId="13937" xr:uid="{00000000-0005-0000-0000-00007B640000}"/>
    <cellStyle name="货币 2 2 8 2 3" xfId="9286" xr:uid="{00000000-0005-0000-0000-00007C640000}"/>
    <cellStyle name="货币 2 2 8 3" xfId="6613" xr:uid="{00000000-0005-0000-0000-00007D640000}"/>
    <cellStyle name="货币 2 2 8 3 2" xfId="13938" xr:uid="{00000000-0005-0000-0000-00007E640000}"/>
    <cellStyle name="货币 2 2 9" xfId="6614" xr:uid="{00000000-0005-0000-0000-00007F640000}"/>
    <cellStyle name="货币 2 2 9 2" xfId="13939" xr:uid="{00000000-0005-0000-0000-000080640000}"/>
    <cellStyle name="货币 2 2 9 3" xfId="9287" xr:uid="{00000000-0005-0000-0000-000081640000}"/>
    <cellStyle name="货币 2 3" xfId="222" xr:uid="{00000000-0005-0000-0000-000082640000}"/>
    <cellStyle name="货币 2 3 10" xfId="6615" xr:uid="{00000000-0005-0000-0000-000083640000}"/>
    <cellStyle name="货币 2 3 2" xfId="223" xr:uid="{00000000-0005-0000-0000-000084640000}"/>
    <cellStyle name="货币 2 3 2 2" xfId="224" xr:uid="{00000000-0005-0000-0000-000085640000}"/>
    <cellStyle name="货币 2 3 2 2 2" xfId="267" xr:uid="{00000000-0005-0000-0000-000086640000}"/>
    <cellStyle name="货币 2 3 2 2 2 2" xfId="6616" xr:uid="{00000000-0005-0000-0000-000087640000}"/>
    <cellStyle name="货币 2 3 2 2 2 2 2" xfId="6617" xr:uid="{00000000-0005-0000-0000-000088640000}"/>
    <cellStyle name="货币 2 3 2 2 2 2 2 2" xfId="6618" xr:uid="{00000000-0005-0000-0000-000089640000}"/>
    <cellStyle name="货币 2 3 2 2 2 2 2 3" xfId="6619" xr:uid="{00000000-0005-0000-0000-00008A640000}"/>
    <cellStyle name="货币 2 3 2 2 2 2 2 3 2" xfId="13942" xr:uid="{00000000-0005-0000-0000-00008B640000}"/>
    <cellStyle name="货币 2 3 2 2 2 2 2 4" xfId="13941" xr:uid="{00000000-0005-0000-0000-00008C640000}"/>
    <cellStyle name="货币 2 3 2 2 2 2 3" xfId="6620" xr:uid="{00000000-0005-0000-0000-00008D640000}"/>
    <cellStyle name="货币 2 3 2 2 2 2 3 2" xfId="6621" xr:uid="{00000000-0005-0000-0000-00008E640000}"/>
    <cellStyle name="货币 2 3 2 2 2 2 3 3" xfId="6622" xr:uid="{00000000-0005-0000-0000-00008F640000}"/>
    <cellStyle name="货币 2 3 2 2 2 2 3 3 2" xfId="13944" xr:uid="{00000000-0005-0000-0000-000090640000}"/>
    <cellStyle name="货币 2 3 2 2 2 2 3 4" xfId="6623" xr:uid="{00000000-0005-0000-0000-000091640000}"/>
    <cellStyle name="货币 2 3 2 2 2 2 3 4 2" xfId="13945" xr:uid="{00000000-0005-0000-0000-000092640000}"/>
    <cellStyle name="货币 2 3 2 2 2 2 3 5" xfId="13943" xr:uid="{00000000-0005-0000-0000-000093640000}"/>
    <cellStyle name="货币 2 3 2 2 2 2 4" xfId="6624" xr:uid="{00000000-0005-0000-0000-000094640000}"/>
    <cellStyle name="货币 2 3 2 2 2 2 5" xfId="6625" xr:uid="{00000000-0005-0000-0000-000095640000}"/>
    <cellStyle name="货币 2 3 2 2 2 2 5 2" xfId="13946" xr:uid="{00000000-0005-0000-0000-000096640000}"/>
    <cellStyle name="货币 2 3 2 2 2 2 6" xfId="13940" xr:uid="{00000000-0005-0000-0000-000097640000}"/>
    <cellStyle name="货币 2 3 2 2 2 3" xfId="6626" xr:uid="{00000000-0005-0000-0000-000098640000}"/>
    <cellStyle name="货币 2 3 2 2 2 3 2" xfId="6627" xr:uid="{00000000-0005-0000-0000-000099640000}"/>
    <cellStyle name="货币 2 3 2 2 2 3 2 2" xfId="6628" xr:uid="{00000000-0005-0000-0000-00009A640000}"/>
    <cellStyle name="货币 2 3 2 2 2 3 2 3" xfId="6629" xr:uid="{00000000-0005-0000-0000-00009B640000}"/>
    <cellStyle name="货币 2 3 2 2 2 3 2 3 2" xfId="13949" xr:uid="{00000000-0005-0000-0000-00009C640000}"/>
    <cellStyle name="货币 2 3 2 2 2 3 2 4" xfId="13948" xr:uid="{00000000-0005-0000-0000-00009D640000}"/>
    <cellStyle name="货币 2 3 2 2 2 3 3" xfId="6630" xr:uid="{00000000-0005-0000-0000-00009E640000}"/>
    <cellStyle name="货币 2 3 2 2 2 3 4" xfId="6631" xr:uid="{00000000-0005-0000-0000-00009F640000}"/>
    <cellStyle name="货币 2 3 2 2 2 3 4 2" xfId="13950" xr:uid="{00000000-0005-0000-0000-0000A0640000}"/>
    <cellStyle name="货币 2 3 2 2 2 3 5" xfId="13947" xr:uid="{00000000-0005-0000-0000-0000A1640000}"/>
    <cellStyle name="货币 2 3 2 2 2 4" xfId="6632" xr:uid="{00000000-0005-0000-0000-0000A2640000}"/>
    <cellStyle name="货币 2 3 2 2 2 4 2" xfId="6633" xr:uid="{00000000-0005-0000-0000-0000A3640000}"/>
    <cellStyle name="货币 2 3 2 2 2 4 3" xfId="6634" xr:uid="{00000000-0005-0000-0000-0000A4640000}"/>
    <cellStyle name="货币 2 3 2 2 2 4 3 2" xfId="13952" xr:uid="{00000000-0005-0000-0000-0000A5640000}"/>
    <cellStyle name="货币 2 3 2 2 2 4 4" xfId="13951" xr:uid="{00000000-0005-0000-0000-0000A6640000}"/>
    <cellStyle name="货币 2 3 2 2 2 5" xfId="6635" xr:uid="{00000000-0005-0000-0000-0000A7640000}"/>
    <cellStyle name="货币 2 3 2 2 2 5 2" xfId="6636" xr:uid="{00000000-0005-0000-0000-0000A8640000}"/>
    <cellStyle name="货币 2 3 2 2 2 5 3" xfId="6637" xr:uid="{00000000-0005-0000-0000-0000A9640000}"/>
    <cellStyle name="货币 2 3 2 2 2 5 3 2" xfId="13954" xr:uid="{00000000-0005-0000-0000-0000AA640000}"/>
    <cellStyle name="货币 2 3 2 2 2 5 4" xfId="6638" xr:uid="{00000000-0005-0000-0000-0000AB640000}"/>
    <cellStyle name="货币 2 3 2 2 2 5 4 2" xfId="13955" xr:uid="{00000000-0005-0000-0000-0000AC640000}"/>
    <cellStyle name="货币 2 3 2 2 2 5 5" xfId="13953" xr:uid="{00000000-0005-0000-0000-0000AD640000}"/>
    <cellStyle name="货币 2 3 2 2 2 6" xfId="6639" xr:uid="{00000000-0005-0000-0000-0000AE640000}"/>
    <cellStyle name="货币 2 3 2 2 2 7" xfId="9555" xr:uid="{00000000-0005-0000-0000-0000AF640000}"/>
    <cellStyle name="货币 2 3 2 2 3" xfId="588" xr:uid="{00000000-0005-0000-0000-0000B0640000}"/>
    <cellStyle name="货币 2 3 2 2 3 2" xfId="6640" xr:uid="{00000000-0005-0000-0000-0000B1640000}"/>
    <cellStyle name="货币 2 3 2 2 3 2 2" xfId="6641" xr:uid="{00000000-0005-0000-0000-0000B2640000}"/>
    <cellStyle name="货币 2 3 2 2 3 2 3" xfId="6642" xr:uid="{00000000-0005-0000-0000-0000B3640000}"/>
    <cellStyle name="货币 2 3 2 2 3 2 3 2" xfId="13957" xr:uid="{00000000-0005-0000-0000-0000B4640000}"/>
    <cellStyle name="货币 2 3 2 2 3 2 4" xfId="13956" xr:uid="{00000000-0005-0000-0000-0000B5640000}"/>
    <cellStyle name="货币 2 3 2 2 3 3" xfId="6643" xr:uid="{00000000-0005-0000-0000-0000B6640000}"/>
    <cellStyle name="货币 2 3 2 2 3 3 2" xfId="6644" xr:uid="{00000000-0005-0000-0000-0000B7640000}"/>
    <cellStyle name="货币 2 3 2 2 3 3 3" xfId="6645" xr:uid="{00000000-0005-0000-0000-0000B8640000}"/>
    <cellStyle name="货币 2 3 2 2 3 3 3 2" xfId="13959" xr:uid="{00000000-0005-0000-0000-0000B9640000}"/>
    <cellStyle name="货币 2 3 2 2 3 3 4" xfId="6646" xr:uid="{00000000-0005-0000-0000-0000BA640000}"/>
    <cellStyle name="货币 2 3 2 2 3 3 4 2" xfId="13960" xr:uid="{00000000-0005-0000-0000-0000BB640000}"/>
    <cellStyle name="货币 2 3 2 2 3 3 5" xfId="13958" xr:uid="{00000000-0005-0000-0000-0000BC640000}"/>
    <cellStyle name="货币 2 3 2 2 3 4" xfId="6647" xr:uid="{00000000-0005-0000-0000-0000BD640000}"/>
    <cellStyle name="货币 2 3 2 2 3 5" xfId="6648" xr:uid="{00000000-0005-0000-0000-0000BE640000}"/>
    <cellStyle name="货币 2 3 2 2 3 5 2" xfId="13961" xr:uid="{00000000-0005-0000-0000-0000BF640000}"/>
    <cellStyle name="货币 2 3 2 2 4" xfId="6649" xr:uid="{00000000-0005-0000-0000-0000C0640000}"/>
    <cellStyle name="货币 2 3 2 2 4 2" xfId="6650" xr:uid="{00000000-0005-0000-0000-0000C1640000}"/>
    <cellStyle name="货币 2 3 2 2 4 2 2" xfId="6651" xr:uid="{00000000-0005-0000-0000-0000C2640000}"/>
    <cellStyle name="货币 2 3 2 2 4 2 3" xfId="6652" xr:uid="{00000000-0005-0000-0000-0000C3640000}"/>
    <cellStyle name="货币 2 3 2 2 4 2 3 2" xfId="13964" xr:uid="{00000000-0005-0000-0000-0000C4640000}"/>
    <cellStyle name="货币 2 3 2 2 4 2 4" xfId="13963" xr:uid="{00000000-0005-0000-0000-0000C5640000}"/>
    <cellStyle name="货币 2 3 2 2 4 3" xfId="6653" xr:uid="{00000000-0005-0000-0000-0000C6640000}"/>
    <cellStyle name="货币 2 3 2 2 4 4" xfId="6654" xr:uid="{00000000-0005-0000-0000-0000C7640000}"/>
    <cellStyle name="货币 2 3 2 2 4 4 2" xfId="13965" xr:uid="{00000000-0005-0000-0000-0000C8640000}"/>
    <cellStyle name="货币 2 3 2 2 4 5" xfId="13962" xr:uid="{00000000-0005-0000-0000-0000C9640000}"/>
    <cellStyle name="货币 2 3 2 2 5" xfId="6655" xr:uid="{00000000-0005-0000-0000-0000CA640000}"/>
    <cellStyle name="货币 2 3 2 2 5 2" xfId="6656" xr:uid="{00000000-0005-0000-0000-0000CB640000}"/>
    <cellStyle name="货币 2 3 2 2 5 3" xfId="6657" xr:uid="{00000000-0005-0000-0000-0000CC640000}"/>
    <cellStyle name="货币 2 3 2 2 5 3 2" xfId="13967" xr:uid="{00000000-0005-0000-0000-0000CD640000}"/>
    <cellStyle name="货币 2 3 2 2 5 4" xfId="13966" xr:uid="{00000000-0005-0000-0000-0000CE640000}"/>
    <cellStyle name="货币 2 3 2 2 6" xfId="6658" xr:uid="{00000000-0005-0000-0000-0000CF640000}"/>
    <cellStyle name="货币 2 3 2 2 6 2" xfId="6659" xr:uid="{00000000-0005-0000-0000-0000D0640000}"/>
    <cellStyle name="货币 2 3 2 2 6 3" xfId="6660" xr:uid="{00000000-0005-0000-0000-0000D1640000}"/>
    <cellStyle name="货币 2 3 2 2 6 3 2" xfId="13969" xr:uid="{00000000-0005-0000-0000-0000D2640000}"/>
    <cellStyle name="货币 2 3 2 2 6 4" xfId="6661" xr:uid="{00000000-0005-0000-0000-0000D3640000}"/>
    <cellStyle name="货币 2 3 2 2 6 4 2" xfId="13970" xr:uid="{00000000-0005-0000-0000-0000D4640000}"/>
    <cellStyle name="货币 2 3 2 2 6 5" xfId="13968" xr:uid="{00000000-0005-0000-0000-0000D5640000}"/>
    <cellStyle name="货币 2 3 2 2 7" xfId="6662" xr:uid="{00000000-0005-0000-0000-0000D6640000}"/>
    <cellStyle name="货币 2 3 2 3" xfId="268" xr:uid="{00000000-0005-0000-0000-0000D7640000}"/>
    <cellStyle name="货币 2 3 2 3 2" xfId="6663" xr:uid="{00000000-0005-0000-0000-0000D8640000}"/>
    <cellStyle name="货币 2 3 2 3 2 2" xfId="6664" xr:uid="{00000000-0005-0000-0000-0000D9640000}"/>
    <cellStyle name="货币 2 3 2 3 2 2 2" xfId="6665" xr:uid="{00000000-0005-0000-0000-0000DA640000}"/>
    <cellStyle name="货币 2 3 2 3 2 2 3" xfId="6666" xr:uid="{00000000-0005-0000-0000-0000DB640000}"/>
    <cellStyle name="货币 2 3 2 3 2 2 3 2" xfId="13973" xr:uid="{00000000-0005-0000-0000-0000DC640000}"/>
    <cellStyle name="货币 2 3 2 3 2 2 4" xfId="13972" xr:uid="{00000000-0005-0000-0000-0000DD640000}"/>
    <cellStyle name="货币 2 3 2 3 2 3" xfId="6667" xr:uid="{00000000-0005-0000-0000-0000DE640000}"/>
    <cellStyle name="货币 2 3 2 3 2 3 2" xfId="6668" xr:uid="{00000000-0005-0000-0000-0000DF640000}"/>
    <cellStyle name="货币 2 3 2 3 2 3 3" xfId="6669" xr:uid="{00000000-0005-0000-0000-0000E0640000}"/>
    <cellStyle name="货币 2 3 2 3 2 3 3 2" xfId="13975" xr:uid="{00000000-0005-0000-0000-0000E1640000}"/>
    <cellStyle name="货币 2 3 2 3 2 3 4" xfId="6670" xr:uid="{00000000-0005-0000-0000-0000E2640000}"/>
    <cellStyle name="货币 2 3 2 3 2 3 4 2" xfId="13976" xr:uid="{00000000-0005-0000-0000-0000E3640000}"/>
    <cellStyle name="货币 2 3 2 3 2 3 5" xfId="13974" xr:uid="{00000000-0005-0000-0000-0000E4640000}"/>
    <cellStyle name="货币 2 3 2 3 2 4" xfId="6671" xr:uid="{00000000-0005-0000-0000-0000E5640000}"/>
    <cellStyle name="货币 2 3 2 3 2 5" xfId="6672" xr:uid="{00000000-0005-0000-0000-0000E6640000}"/>
    <cellStyle name="货币 2 3 2 3 2 5 2" xfId="13977" xr:uid="{00000000-0005-0000-0000-0000E7640000}"/>
    <cellStyle name="货币 2 3 2 3 2 6" xfId="13971" xr:uid="{00000000-0005-0000-0000-0000E8640000}"/>
    <cellStyle name="货币 2 3 2 3 3" xfId="6673" xr:uid="{00000000-0005-0000-0000-0000E9640000}"/>
    <cellStyle name="货币 2 3 2 3 3 2" xfId="6674" xr:uid="{00000000-0005-0000-0000-0000EA640000}"/>
    <cellStyle name="货币 2 3 2 3 3 2 2" xfId="6675" xr:uid="{00000000-0005-0000-0000-0000EB640000}"/>
    <cellStyle name="货币 2 3 2 3 3 2 3" xfId="6676" xr:uid="{00000000-0005-0000-0000-0000EC640000}"/>
    <cellStyle name="货币 2 3 2 3 3 2 3 2" xfId="13980" xr:uid="{00000000-0005-0000-0000-0000ED640000}"/>
    <cellStyle name="货币 2 3 2 3 3 2 4" xfId="13979" xr:uid="{00000000-0005-0000-0000-0000EE640000}"/>
    <cellStyle name="货币 2 3 2 3 3 3" xfId="6677" xr:uid="{00000000-0005-0000-0000-0000EF640000}"/>
    <cellStyle name="货币 2 3 2 3 3 4" xfId="6678" xr:uid="{00000000-0005-0000-0000-0000F0640000}"/>
    <cellStyle name="货币 2 3 2 3 3 4 2" xfId="13981" xr:uid="{00000000-0005-0000-0000-0000F1640000}"/>
    <cellStyle name="货币 2 3 2 3 3 5" xfId="13978" xr:uid="{00000000-0005-0000-0000-0000F2640000}"/>
    <cellStyle name="货币 2 3 2 3 4" xfId="6679" xr:uid="{00000000-0005-0000-0000-0000F3640000}"/>
    <cellStyle name="货币 2 3 2 3 4 2" xfId="6680" xr:uid="{00000000-0005-0000-0000-0000F4640000}"/>
    <cellStyle name="货币 2 3 2 3 4 3" xfId="6681" xr:uid="{00000000-0005-0000-0000-0000F5640000}"/>
    <cellStyle name="货币 2 3 2 3 4 3 2" xfId="13983" xr:uid="{00000000-0005-0000-0000-0000F6640000}"/>
    <cellStyle name="货币 2 3 2 3 4 4" xfId="13982" xr:uid="{00000000-0005-0000-0000-0000F7640000}"/>
    <cellStyle name="货币 2 3 2 3 5" xfId="6682" xr:uid="{00000000-0005-0000-0000-0000F8640000}"/>
    <cellStyle name="货币 2 3 2 3 5 2" xfId="6683" xr:uid="{00000000-0005-0000-0000-0000F9640000}"/>
    <cellStyle name="货币 2 3 2 3 5 3" xfId="6684" xr:uid="{00000000-0005-0000-0000-0000FA640000}"/>
    <cellStyle name="货币 2 3 2 3 5 3 2" xfId="13985" xr:uid="{00000000-0005-0000-0000-0000FB640000}"/>
    <cellStyle name="货币 2 3 2 3 5 4" xfId="6685" xr:uid="{00000000-0005-0000-0000-0000FC640000}"/>
    <cellStyle name="货币 2 3 2 3 5 4 2" xfId="13986" xr:uid="{00000000-0005-0000-0000-0000FD640000}"/>
    <cellStyle name="货币 2 3 2 3 5 5" xfId="13984" xr:uid="{00000000-0005-0000-0000-0000FE640000}"/>
    <cellStyle name="货币 2 3 2 3 6" xfId="6686" xr:uid="{00000000-0005-0000-0000-0000FF640000}"/>
    <cellStyle name="货币 2 3 2 3 7" xfId="9556" xr:uid="{00000000-0005-0000-0000-000000650000}"/>
    <cellStyle name="货币 2 3 2 3 8" xfId="27529" xr:uid="{00000000-0005-0000-0000-000001650000}"/>
    <cellStyle name="货币 2 3 2 4" xfId="587" xr:uid="{00000000-0005-0000-0000-000002650000}"/>
    <cellStyle name="货币 2 3 2 4 2" xfId="6687" xr:uid="{00000000-0005-0000-0000-000003650000}"/>
    <cellStyle name="货币 2 3 2 4 2 2" xfId="6688" xr:uid="{00000000-0005-0000-0000-000004650000}"/>
    <cellStyle name="货币 2 3 2 4 2 3" xfId="6689" xr:uid="{00000000-0005-0000-0000-000005650000}"/>
    <cellStyle name="货币 2 3 2 4 2 3 2" xfId="13988" xr:uid="{00000000-0005-0000-0000-000006650000}"/>
    <cellStyle name="货币 2 3 2 4 2 4" xfId="13987" xr:uid="{00000000-0005-0000-0000-000007650000}"/>
    <cellStyle name="货币 2 3 2 4 3" xfId="6690" xr:uid="{00000000-0005-0000-0000-000008650000}"/>
    <cellStyle name="货币 2 3 2 4 3 2" xfId="6691" xr:uid="{00000000-0005-0000-0000-000009650000}"/>
    <cellStyle name="货币 2 3 2 4 3 3" xfId="6692" xr:uid="{00000000-0005-0000-0000-00000A650000}"/>
    <cellStyle name="货币 2 3 2 4 3 3 2" xfId="13990" xr:uid="{00000000-0005-0000-0000-00000B650000}"/>
    <cellStyle name="货币 2 3 2 4 3 4" xfId="6693" xr:uid="{00000000-0005-0000-0000-00000C650000}"/>
    <cellStyle name="货币 2 3 2 4 3 4 2" xfId="13991" xr:uid="{00000000-0005-0000-0000-00000D650000}"/>
    <cellStyle name="货币 2 3 2 4 3 5" xfId="13989" xr:uid="{00000000-0005-0000-0000-00000E650000}"/>
    <cellStyle name="货币 2 3 2 4 4" xfId="6694" xr:uid="{00000000-0005-0000-0000-00000F650000}"/>
    <cellStyle name="货币 2 3 2 4 5" xfId="6695" xr:uid="{00000000-0005-0000-0000-000010650000}"/>
    <cellStyle name="货币 2 3 2 4 5 2" xfId="13992" xr:uid="{00000000-0005-0000-0000-000011650000}"/>
    <cellStyle name="货币 2 3 2 5" xfId="6696" xr:uid="{00000000-0005-0000-0000-000012650000}"/>
    <cellStyle name="货币 2 3 2 5 2" xfId="6697" xr:uid="{00000000-0005-0000-0000-000013650000}"/>
    <cellStyle name="货币 2 3 2 5 2 2" xfId="6698" xr:uid="{00000000-0005-0000-0000-000014650000}"/>
    <cellStyle name="货币 2 3 2 5 2 3" xfId="6699" xr:uid="{00000000-0005-0000-0000-000015650000}"/>
    <cellStyle name="货币 2 3 2 5 2 3 2" xfId="13995" xr:uid="{00000000-0005-0000-0000-000016650000}"/>
    <cellStyle name="货币 2 3 2 5 2 4" xfId="13994" xr:uid="{00000000-0005-0000-0000-000017650000}"/>
    <cellStyle name="货币 2 3 2 5 3" xfId="6700" xr:uid="{00000000-0005-0000-0000-000018650000}"/>
    <cellStyle name="货币 2 3 2 5 4" xfId="6701" xr:uid="{00000000-0005-0000-0000-000019650000}"/>
    <cellStyle name="货币 2 3 2 5 4 2" xfId="13996" xr:uid="{00000000-0005-0000-0000-00001A650000}"/>
    <cellStyle name="货币 2 3 2 5 5" xfId="13993" xr:uid="{00000000-0005-0000-0000-00001B650000}"/>
    <cellStyle name="货币 2 3 2 6" xfId="6702" xr:uid="{00000000-0005-0000-0000-00001C650000}"/>
    <cellStyle name="货币 2 3 2 6 2" xfId="6703" xr:uid="{00000000-0005-0000-0000-00001D650000}"/>
    <cellStyle name="货币 2 3 2 6 3" xfId="6704" xr:uid="{00000000-0005-0000-0000-00001E650000}"/>
    <cellStyle name="货币 2 3 2 6 3 2" xfId="13998" xr:uid="{00000000-0005-0000-0000-00001F650000}"/>
    <cellStyle name="货币 2 3 2 6 4" xfId="13997" xr:uid="{00000000-0005-0000-0000-000020650000}"/>
    <cellStyle name="货币 2 3 2 7" xfId="6705" xr:uid="{00000000-0005-0000-0000-000021650000}"/>
    <cellStyle name="货币 2 3 2 7 2" xfId="6706" xr:uid="{00000000-0005-0000-0000-000022650000}"/>
    <cellStyle name="货币 2 3 2 7 3" xfId="6707" xr:uid="{00000000-0005-0000-0000-000023650000}"/>
    <cellStyle name="货币 2 3 2 7 3 2" xfId="14000" xr:uid="{00000000-0005-0000-0000-000024650000}"/>
    <cellStyle name="货币 2 3 2 7 4" xfId="6708" xr:uid="{00000000-0005-0000-0000-000025650000}"/>
    <cellStyle name="货币 2 3 2 7 4 2" xfId="14001" xr:uid="{00000000-0005-0000-0000-000026650000}"/>
    <cellStyle name="货币 2 3 2 7 5" xfId="13999" xr:uid="{00000000-0005-0000-0000-000027650000}"/>
    <cellStyle name="货币 2 3 2 8" xfId="6709" xr:uid="{00000000-0005-0000-0000-000028650000}"/>
    <cellStyle name="货币 2 3 3" xfId="225" xr:uid="{00000000-0005-0000-0000-000029650000}"/>
    <cellStyle name="货币 2 3 3 2" xfId="266" xr:uid="{00000000-0005-0000-0000-00002A650000}"/>
    <cellStyle name="货币 2 3 3 2 2" xfId="6710" xr:uid="{00000000-0005-0000-0000-00002B650000}"/>
    <cellStyle name="货币 2 3 3 2 2 2" xfId="6711" xr:uid="{00000000-0005-0000-0000-00002C650000}"/>
    <cellStyle name="货币 2 3 3 2 2 2 2" xfId="6712" xr:uid="{00000000-0005-0000-0000-00002D650000}"/>
    <cellStyle name="货币 2 3 3 2 2 2 3" xfId="6713" xr:uid="{00000000-0005-0000-0000-00002E650000}"/>
    <cellStyle name="货币 2 3 3 2 2 2 3 2" xfId="14004" xr:uid="{00000000-0005-0000-0000-00002F650000}"/>
    <cellStyle name="货币 2 3 3 2 2 2 4" xfId="14003" xr:uid="{00000000-0005-0000-0000-000030650000}"/>
    <cellStyle name="货币 2 3 3 2 2 3" xfId="6714" xr:uid="{00000000-0005-0000-0000-000031650000}"/>
    <cellStyle name="货币 2 3 3 2 2 3 2" xfId="6715" xr:uid="{00000000-0005-0000-0000-000032650000}"/>
    <cellStyle name="货币 2 3 3 2 2 3 3" xfId="6716" xr:uid="{00000000-0005-0000-0000-000033650000}"/>
    <cellStyle name="货币 2 3 3 2 2 3 3 2" xfId="14006" xr:uid="{00000000-0005-0000-0000-000034650000}"/>
    <cellStyle name="货币 2 3 3 2 2 3 4" xfId="6717" xr:uid="{00000000-0005-0000-0000-000035650000}"/>
    <cellStyle name="货币 2 3 3 2 2 3 4 2" xfId="14007" xr:uid="{00000000-0005-0000-0000-000036650000}"/>
    <cellStyle name="货币 2 3 3 2 2 3 5" xfId="14005" xr:uid="{00000000-0005-0000-0000-000037650000}"/>
    <cellStyle name="货币 2 3 3 2 2 4" xfId="6718" xr:uid="{00000000-0005-0000-0000-000038650000}"/>
    <cellStyle name="货币 2 3 3 2 2 5" xfId="6719" xr:uid="{00000000-0005-0000-0000-000039650000}"/>
    <cellStyle name="货币 2 3 3 2 2 5 2" xfId="14008" xr:uid="{00000000-0005-0000-0000-00003A650000}"/>
    <cellStyle name="货币 2 3 3 2 2 6" xfId="14002" xr:uid="{00000000-0005-0000-0000-00003B650000}"/>
    <cellStyle name="货币 2 3 3 2 3" xfId="6720" xr:uid="{00000000-0005-0000-0000-00003C650000}"/>
    <cellStyle name="货币 2 3 3 2 3 2" xfId="6721" xr:uid="{00000000-0005-0000-0000-00003D650000}"/>
    <cellStyle name="货币 2 3 3 2 3 2 2" xfId="6722" xr:uid="{00000000-0005-0000-0000-00003E650000}"/>
    <cellStyle name="货币 2 3 3 2 3 2 3" xfId="6723" xr:uid="{00000000-0005-0000-0000-00003F650000}"/>
    <cellStyle name="货币 2 3 3 2 3 2 3 2" xfId="14011" xr:uid="{00000000-0005-0000-0000-000040650000}"/>
    <cellStyle name="货币 2 3 3 2 3 2 4" xfId="14010" xr:uid="{00000000-0005-0000-0000-000041650000}"/>
    <cellStyle name="货币 2 3 3 2 3 3" xfId="6724" xr:uid="{00000000-0005-0000-0000-000042650000}"/>
    <cellStyle name="货币 2 3 3 2 3 4" xfId="6725" xr:uid="{00000000-0005-0000-0000-000043650000}"/>
    <cellStyle name="货币 2 3 3 2 3 4 2" xfId="14012" xr:uid="{00000000-0005-0000-0000-000044650000}"/>
    <cellStyle name="货币 2 3 3 2 3 5" xfId="14009" xr:uid="{00000000-0005-0000-0000-000045650000}"/>
    <cellStyle name="货币 2 3 3 2 4" xfId="6726" xr:uid="{00000000-0005-0000-0000-000046650000}"/>
    <cellStyle name="货币 2 3 3 2 4 2" xfId="6727" xr:uid="{00000000-0005-0000-0000-000047650000}"/>
    <cellStyle name="货币 2 3 3 2 4 3" xfId="6728" xr:uid="{00000000-0005-0000-0000-000048650000}"/>
    <cellStyle name="货币 2 3 3 2 4 3 2" xfId="14014" xr:uid="{00000000-0005-0000-0000-000049650000}"/>
    <cellStyle name="货币 2 3 3 2 4 4" xfId="14013" xr:uid="{00000000-0005-0000-0000-00004A650000}"/>
    <cellStyle name="货币 2 3 3 2 5" xfId="6729" xr:uid="{00000000-0005-0000-0000-00004B650000}"/>
    <cellStyle name="货币 2 3 3 2 5 2" xfId="6730" xr:uid="{00000000-0005-0000-0000-00004C650000}"/>
    <cellStyle name="货币 2 3 3 2 5 3" xfId="6731" xr:uid="{00000000-0005-0000-0000-00004D650000}"/>
    <cellStyle name="货币 2 3 3 2 5 3 2" xfId="14016" xr:uid="{00000000-0005-0000-0000-00004E650000}"/>
    <cellStyle name="货币 2 3 3 2 5 4" xfId="6732" xr:uid="{00000000-0005-0000-0000-00004F650000}"/>
    <cellStyle name="货币 2 3 3 2 5 4 2" xfId="14017" xr:uid="{00000000-0005-0000-0000-000050650000}"/>
    <cellStyle name="货币 2 3 3 2 5 5" xfId="14015" xr:uid="{00000000-0005-0000-0000-000051650000}"/>
    <cellStyle name="货币 2 3 3 2 6" xfId="6733" xr:uid="{00000000-0005-0000-0000-000052650000}"/>
    <cellStyle name="货币 2 3 3 2 7" xfId="9554" xr:uid="{00000000-0005-0000-0000-000053650000}"/>
    <cellStyle name="货币 2 3 3 3" xfId="589" xr:uid="{00000000-0005-0000-0000-000054650000}"/>
    <cellStyle name="货币 2 3 3 3 2" xfId="6734" xr:uid="{00000000-0005-0000-0000-000055650000}"/>
    <cellStyle name="货币 2 3 3 3 2 2" xfId="6735" xr:uid="{00000000-0005-0000-0000-000056650000}"/>
    <cellStyle name="货币 2 3 3 3 2 3" xfId="6736" xr:uid="{00000000-0005-0000-0000-000057650000}"/>
    <cellStyle name="货币 2 3 3 3 2 3 2" xfId="14019" xr:uid="{00000000-0005-0000-0000-000058650000}"/>
    <cellStyle name="货币 2 3 3 3 2 4" xfId="14018" xr:uid="{00000000-0005-0000-0000-000059650000}"/>
    <cellStyle name="货币 2 3 3 3 3" xfId="6737" xr:uid="{00000000-0005-0000-0000-00005A650000}"/>
    <cellStyle name="货币 2 3 3 3 3 2" xfId="6738" xr:uid="{00000000-0005-0000-0000-00005B650000}"/>
    <cellStyle name="货币 2 3 3 3 3 3" xfId="6739" xr:uid="{00000000-0005-0000-0000-00005C650000}"/>
    <cellStyle name="货币 2 3 3 3 3 3 2" xfId="14021" xr:uid="{00000000-0005-0000-0000-00005D650000}"/>
    <cellStyle name="货币 2 3 3 3 3 4" xfId="6740" xr:uid="{00000000-0005-0000-0000-00005E650000}"/>
    <cellStyle name="货币 2 3 3 3 3 4 2" xfId="14022" xr:uid="{00000000-0005-0000-0000-00005F650000}"/>
    <cellStyle name="货币 2 3 3 3 3 5" xfId="14020" xr:uid="{00000000-0005-0000-0000-000060650000}"/>
    <cellStyle name="货币 2 3 3 3 4" xfId="6741" xr:uid="{00000000-0005-0000-0000-000061650000}"/>
    <cellStyle name="货币 2 3 3 3 5" xfId="6742" xr:uid="{00000000-0005-0000-0000-000062650000}"/>
    <cellStyle name="货币 2 3 3 3 5 2" xfId="14023" xr:uid="{00000000-0005-0000-0000-000063650000}"/>
    <cellStyle name="货币 2 3 3 4" xfId="6743" xr:uid="{00000000-0005-0000-0000-000064650000}"/>
    <cellStyle name="货币 2 3 3 4 2" xfId="6744" xr:uid="{00000000-0005-0000-0000-000065650000}"/>
    <cellStyle name="货币 2 3 3 4 2 2" xfId="6745" xr:uid="{00000000-0005-0000-0000-000066650000}"/>
    <cellStyle name="货币 2 3 3 4 2 3" xfId="6746" xr:uid="{00000000-0005-0000-0000-000067650000}"/>
    <cellStyle name="货币 2 3 3 4 2 3 2" xfId="14026" xr:uid="{00000000-0005-0000-0000-000068650000}"/>
    <cellStyle name="货币 2 3 3 4 2 4" xfId="14025" xr:uid="{00000000-0005-0000-0000-000069650000}"/>
    <cellStyle name="货币 2 3 3 4 3" xfId="6747" xr:uid="{00000000-0005-0000-0000-00006A650000}"/>
    <cellStyle name="货币 2 3 3 4 4" xfId="6748" xr:uid="{00000000-0005-0000-0000-00006B650000}"/>
    <cellStyle name="货币 2 3 3 4 4 2" xfId="14027" xr:uid="{00000000-0005-0000-0000-00006C650000}"/>
    <cellStyle name="货币 2 3 3 4 5" xfId="14024" xr:uid="{00000000-0005-0000-0000-00006D650000}"/>
    <cellStyle name="货币 2 3 3 5" xfId="6749" xr:uid="{00000000-0005-0000-0000-00006E650000}"/>
    <cellStyle name="货币 2 3 3 5 2" xfId="6750" xr:uid="{00000000-0005-0000-0000-00006F650000}"/>
    <cellStyle name="货币 2 3 3 5 3" xfId="6751" xr:uid="{00000000-0005-0000-0000-000070650000}"/>
    <cellStyle name="货币 2 3 3 5 3 2" xfId="14029" xr:uid="{00000000-0005-0000-0000-000071650000}"/>
    <cellStyle name="货币 2 3 3 5 4" xfId="14028" xr:uid="{00000000-0005-0000-0000-000072650000}"/>
    <cellStyle name="货币 2 3 3 6" xfId="6752" xr:uid="{00000000-0005-0000-0000-000073650000}"/>
    <cellStyle name="货币 2 3 3 6 2" xfId="6753" xr:uid="{00000000-0005-0000-0000-000074650000}"/>
    <cellStyle name="货币 2 3 3 6 3" xfId="6754" xr:uid="{00000000-0005-0000-0000-000075650000}"/>
    <cellStyle name="货币 2 3 3 6 3 2" xfId="14031" xr:uid="{00000000-0005-0000-0000-000076650000}"/>
    <cellStyle name="货币 2 3 3 6 4" xfId="6755" xr:uid="{00000000-0005-0000-0000-000077650000}"/>
    <cellStyle name="货币 2 3 3 6 4 2" xfId="14032" xr:uid="{00000000-0005-0000-0000-000078650000}"/>
    <cellStyle name="货币 2 3 3 6 5" xfId="14030" xr:uid="{00000000-0005-0000-0000-000079650000}"/>
    <cellStyle name="货币 2 3 3 7" xfId="6756" xr:uid="{00000000-0005-0000-0000-00007A650000}"/>
    <cellStyle name="货币 2 3 4" xfId="226" xr:uid="{00000000-0005-0000-0000-00007B650000}"/>
    <cellStyle name="货币 2 3 4 2" xfId="265" xr:uid="{00000000-0005-0000-0000-00007C650000}"/>
    <cellStyle name="货币 2 3 4 2 2" xfId="6757" xr:uid="{00000000-0005-0000-0000-00007D650000}"/>
    <cellStyle name="货币 2 3 4 2 2 2" xfId="6758" xr:uid="{00000000-0005-0000-0000-00007E650000}"/>
    <cellStyle name="货币 2 3 4 2 2 2 2" xfId="6759" xr:uid="{00000000-0005-0000-0000-00007F650000}"/>
    <cellStyle name="货币 2 3 4 2 2 2 3" xfId="6760" xr:uid="{00000000-0005-0000-0000-000080650000}"/>
    <cellStyle name="货币 2 3 4 2 2 2 3 2" xfId="14035" xr:uid="{00000000-0005-0000-0000-000081650000}"/>
    <cellStyle name="货币 2 3 4 2 2 2 4" xfId="14034" xr:uid="{00000000-0005-0000-0000-000082650000}"/>
    <cellStyle name="货币 2 3 4 2 2 3" xfId="6761" xr:uid="{00000000-0005-0000-0000-000083650000}"/>
    <cellStyle name="货币 2 3 4 2 2 3 2" xfId="6762" xr:uid="{00000000-0005-0000-0000-000084650000}"/>
    <cellStyle name="货币 2 3 4 2 2 3 3" xfId="6763" xr:uid="{00000000-0005-0000-0000-000085650000}"/>
    <cellStyle name="货币 2 3 4 2 2 3 3 2" xfId="14037" xr:uid="{00000000-0005-0000-0000-000086650000}"/>
    <cellStyle name="货币 2 3 4 2 2 3 4" xfId="6764" xr:uid="{00000000-0005-0000-0000-000087650000}"/>
    <cellStyle name="货币 2 3 4 2 2 3 4 2" xfId="14038" xr:uid="{00000000-0005-0000-0000-000088650000}"/>
    <cellStyle name="货币 2 3 4 2 2 3 5" xfId="14036" xr:uid="{00000000-0005-0000-0000-000089650000}"/>
    <cellStyle name="货币 2 3 4 2 2 4" xfId="6765" xr:uid="{00000000-0005-0000-0000-00008A650000}"/>
    <cellStyle name="货币 2 3 4 2 2 5" xfId="6766" xr:uid="{00000000-0005-0000-0000-00008B650000}"/>
    <cellStyle name="货币 2 3 4 2 2 5 2" xfId="14039" xr:uid="{00000000-0005-0000-0000-00008C650000}"/>
    <cellStyle name="货币 2 3 4 2 2 6" xfId="14033" xr:uid="{00000000-0005-0000-0000-00008D650000}"/>
    <cellStyle name="货币 2 3 4 2 3" xfId="6767" xr:uid="{00000000-0005-0000-0000-00008E650000}"/>
    <cellStyle name="货币 2 3 4 2 3 2" xfId="6768" xr:uid="{00000000-0005-0000-0000-00008F650000}"/>
    <cellStyle name="货币 2 3 4 2 3 2 2" xfId="6769" xr:uid="{00000000-0005-0000-0000-000090650000}"/>
    <cellStyle name="货币 2 3 4 2 3 2 3" xfId="6770" xr:uid="{00000000-0005-0000-0000-000091650000}"/>
    <cellStyle name="货币 2 3 4 2 3 2 3 2" xfId="14042" xr:uid="{00000000-0005-0000-0000-000092650000}"/>
    <cellStyle name="货币 2 3 4 2 3 2 4" xfId="14041" xr:uid="{00000000-0005-0000-0000-000093650000}"/>
    <cellStyle name="货币 2 3 4 2 3 3" xfId="6771" xr:uid="{00000000-0005-0000-0000-000094650000}"/>
    <cellStyle name="货币 2 3 4 2 3 4" xfId="6772" xr:uid="{00000000-0005-0000-0000-000095650000}"/>
    <cellStyle name="货币 2 3 4 2 3 4 2" xfId="14043" xr:uid="{00000000-0005-0000-0000-000096650000}"/>
    <cellStyle name="货币 2 3 4 2 3 5" xfId="14040" xr:uid="{00000000-0005-0000-0000-000097650000}"/>
    <cellStyle name="货币 2 3 4 2 4" xfId="6773" xr:uid="{00000000-0005-0000-0000-000098650000}"/>
    <cellStyle name="货币 2 3 4 2 4 2" xfId="6774" xr:uid="{00000000-0005-0000-0000-000099650000}"/>
    <cellStyle name="货币 2 3 4 2 4 3" xfId="6775" xr:uid="{00000000-0005-0000-0000-00009A650000}"/>
    <cellStyle name="货币 2 3 4 2 4 3 2" xfId="14045" xr:uid="{00000000-0005-0000-0000-00009B650000}"/>
    <cellStyle name="货币 2 3 4 2 4 4" xfId="14044" xr:uid="{00000000-0005-0000-0000-00009C650000}"/>
    <cellStyle name="货币 2 3 4 2 5" xfId="6776" xr:uid="{00000000-0005-0000-0000-00009D650000}"/>
    <cellStyle name="货币 2 3 4 2 5 2" xfId="6777" xr:uid="{00000000-0005-0000-0000-00009E650000}"/>
    <cellStyle name="货币 2 3 4 2 5 3" xfId="6778" xr:uid="{00000000-0005-0000-0000-00009F650000}"/>
    <cellStyle name="货币 2 3 4 2 5 3 2" xfId="14047" xr:uid="{00000000-0005-0000-0000-0000A0650000}"/>
    <cellStyle name="货币 2 3 4 2 5 4" xfId="6779" xr:uid="{00000000-0005-0000-0000-0000A1650000}"/>
    <cellStyle name="货币 2 3 4 2 5 4 2" xfId="14048" xr:uid="{00000000-0005-0000-0000-0000A2650000}"/>
    <cellStyle name="货币 2 3 4 2 5 5" xfId="14046" xr:uid="{00000000-0005-0000-0000-0000A3650000}"/>
    <cellStyle name="货币 2 3 4 2 6" xfId="6780" xr:uid="{00000000-0005-0000-0000-0000A4650000}"/>
    <cellStyle name="货币 2 3 4 2 7" xfId="9553" xr:uid="{00000000-0005-0000-0000-0000A5650000}"/>
    <cellStyle name="货币 2 3 4 3" xfId="590" xr:uid="{00000000-0005-0000-0000-0000A6650000}"/>
    <cellStyle name="货币 2 3 4 3 2" xfId="6781" xr:uid="{00000000-0005-0000-0000-0000A7650000}"/>
    <cellStyle name="货币 2 3 4 3 2 2" xfId="6782" xr:uid="{00000000-0005-0000-0000-0000A8650000}"/>
    <cellStyle name="货币 2 3 4 3 2 3" xfId="6783" xr:uid="{00000000-0005-0000-0000-0000A9650000}"/>
    <cellStyle name="货币 2 3 4 3 2 3 2" xfId="14050" xr:uid="{00000000-0005-0000-0000-0000AA650000}"/>
    <cellStyle name="货币 2 3 4 3 2 4" xfId="14049" xr:uid="{00000000-0005-0000-0000-0000AB650000}"/>
    <cellStyle name="货币 2 3 4 3 3" xfId="6784" xr:uid="{00000000-0005-0000-0000-0000AC650000}"/>
    <cellStyle name="货币 2 3 4 3 3 2" xfId="6785" xr:uid="{00000000-0005-0000-0000-0000AD650000}"/>
    <cellStyle name="货币 2 3 4 3 3 3" xfId="6786" xr:uid="{00000000-0005-0000-0000-0000AE650000}"/>
    <cellStyle name="货币 2 3 4 3 3 3 2" xfId="14052" xr:uid="{00000000-0005-0000-0000-0000AF650000}"/>
    <cellStyle name="货币 2 3 4 3 3 4" xfId="6787" xr:uid="{00000000-0005-0000-0000-0000B0650000}"/>
    <cellStyle name="货币 2 3 4 3 3 4 2" xfId="14053" xr:uid="{00000000-0005-0000-0000-0000B1650000}"/>
    <cellStyle name="货币 2 3 4 3 3 5" xfId="14051" xr:uid="{00000000-0005-0000-0000-0000B2650000}"/>
    <cellStyle name="货币 2 3 4 3 4" xfId="6788" xr:uid="{00000000-0005-0000-0000-0000B3650000}"/>
    <cellStyle name="货币 2 3 4 3 5" xfId="6789" xr:uid="{00000000-0005-0000-0000-0000B4650000}"/>
    <cellStyle name="货币 2 3 4 3 5 2" xfId="14054" xr:uid="{00000000-0005-0000-0000-0000B5650000}"/>
    <cellStyle name="货币 2 3 4 4" xfId="6790" xr:uid="{00000000-0005-0000-0000-0000B6650000}"/>
    <cellStyle name="货币 2 3 4 4 2" xfId="6791" xr:uid="{00000000-0005-0000-0000-0000B7650000}"/>
    <cellStyle name="货币 2 3 4 4 2 2" xfId="6792" xr:uid="{00000000-0005-0000-0000-0000B8650000}"/>
    <cellStyle name="货币 2 3 4 4 2 3" xfId="6793" xr:uid="{00000000-0005-0000-0000-0000B9650000}"/>
    <cellStyle name="货币 2 3 4 4 2 3 2" xfId="14057" xr:uid="{00000000-0005-0000-0000-0000BA650000}"/>
    <cellStyle name="货币 2 3 4 4 2 4" xfId="14056" xr:uid="{00000000-0005-0000-0000-0000BB650000}"/>
    <cellStyle name="货币 2 3 4 4 3" xfId="6794" xr:uid="{00000000-0005-0000-0000-0000BC650000}"/>
    <cellStyle name="货币 2 3 4 4 4" xfId="6795" xr:uid="{00000000-0005-0000-0000-0000BD650000}"/>
    <cellStyle name="货币 2 3 4 4 4 2" xfId="14058" xr:uid="{00000000-0005-0000-0000-0000BE650000}"/>
    <cellStyle name="货币 2 3 4 4 5" xfId="14055" xr:uid="{00000000-0005-0000-0000-0000BF650000}"/>
    <cellStyle name="货币 2 3 4 5" xfId="6796" xr:uid="{00000000-0005-0000-0000-0000C0650000}"/>
    <cellStyle name="货币 2 3 4 5 2" xfId="6797" xr:uid="{00000000-0005-0000-0000-0000C1650000}"/>
    <cellStyle name="货币 2 3 4 5 3" xfId="6798" xr:uid="{00000000-0005-0000-0000-0000C2650000}"/>
    <cellStyle name="货币 2 3 4 5 3 2" xfId="14060" xr:uid="{00000000-0005-0000-0000-0000C3650000}"/>
    <cellStyle name="货币 2 3 4 5 4" xfId="14059" xr:uid="{00000000-0005-0000-0000-0000C4650000}"/>
    <cellStyle name="货币 2 3 4 6" xfId="6799" xr:uid="{00000000-0005-0000-0000-0000C5650000}"/>
    <cellStyle name="货币 2 3 4 6 2" xfId="6800" xr:uid="{00000000-0005-0000-0000-0000C6650000}"/>
    <cellStyle name="货币 2 3 4 6 3" xfId="6801" xr:uid="{00000000-0005-0000-0000-0000C7650000}"/>
    <cellStyle name="货币 2 3 4 6 3 2" xfId="14062" xr:uid="{00000000-0005-0000-0000-0000C8650000}"/>
    <cellStyle name="货币 2 3 4 6 4" xfId="6802" xr:uid="{00000000-0005-0000-0000-0000C9650000}"/>
    <cellStyle name="货币 2 3 4 6 4 2" xfId="14063" xr:uid="{00000000-0005-0000-0000-0000CA650000}"/>
    <cellStyle name="货币 2 3 4 6 5" xfId="14061" xr:uid="{00000000-0005-0000-0000-0000CB650000}"/>
    <cellStyle name="货币 2 3 4 7" xfId="6803" xr:uid="{00000000-0005-0000-0000-0000CC650000}"/>
    <cellStyle name="货币 2 3 5" xfId="269" xr:uid="{00000000-0005-0000-0000-0000CD650000}"/>
    <cellStyle name="货币 2 3 5 2" xfId="6804" xr:uid="{00000000-0005-0000-0000-0000CE650000}"/>
    <cellStyle name="货币 2 3 5 2 2" xfId="6805" xr:uid="{00000000-0005-0000-0000-0000CF650000}"/>
    <cellStyle name="货币 2 3 5 2 2 2" xfId="6806" xr:uid="{00000000-0005-0000-0000-0000D0650000}"/>
    <cellStyle name="货币 2 3 5 2 2 3" xfId="6807" xr:uid="{00000000-0005-0000-0000-0000D1650000}"/>
    <cellStyle name="货币 2 3 5 2 2 3 2" xfId="14066" xr:uid="{00000000-0005-0000-0000-0000D2650000}"/>
    <cellStyle name="货币 2 3 5 2 2 4" xfId="14065" xr:uid="{00000000-0005-0000-0000-0000D3650000}"/>
    <cellStyle name="货币 2 3 5 2 3" xfId="6808" xr:uid="{00000000-0005-0000-0000-0000D4650000}"/>
    <cellStyle name="货币 2 3 5 2 3 2" xfId="6809" xr:uid="{00000000-0005-0000-0000-0000D5650000}"/>
    <cellStyle name="货币 2 3 5 2 3 3" xfId="6810" xr:uid="{00000000-0005-0000-0000-0000D6650000}"/>
    <cellStyle name="货币 2 3 5 2 3 3 2" xfId="14068" xr:uid="{00000000-0005-0000-0000-0000D7650000}"/>
    <cellStyle name="货币 2 3 5 2 3 4" xfId="6811" xr:uid="{00000000-0005-0000-0000-0000D8650000}"/>
    <cellStyle name="货币 2 3 5 2 3 4 2" xfId="14069" xr:uid="{00000000-0005-0000-0000-0000D9650000}"/>
    <cellStyle name="货币 2 3 5 2 3 5" xfId="14067" xr:uid="{00000000-0005-0000-0000-0000DA650000}"/>
    <cellStyle name="货币 2 3 5 2 4" xfId="6812" xr:uid="{00000000-0005-0000-0000-0000DB650000}"/>
    <cellStyle name="货币 2 3 5 2 5" xfId="6813" xr:uid="{00000000-0005-0000-0000-0000DC650000}"/>
    <cellStyle name="货币 2 3 5 2 5 2" xfId="14070" xr:uid="{00000000-0005-0000-0000-0000DD650000}"/>
    <cellStyle name="货币 2 3 5 2 6" xfId="14064" xr:uid="{00000000-0005-0000-0000-0000DE650000}"/>
    <cellStyle name="货币 2 3 5 3" xfId="6814" xr:uid="{00000000-0005-0000-0000-0000DF650000}"/>
    <cellStyle name="货币 2 3 5 3 2" xfId="6815" xr:uid="{00000000-0005-0000-0000-0000E0650000}"/>
    <cellStyle name="货币 2 3 5 3 2 2" xfId="6816" xr:uid="{00000000-0005-0000-0000-0000E1650000}"/>
    <cellStyle name="货币 2 3 5 3 2 3" xfId="6817" xr:uid="{00000000-0005-0000-0000-0000E2650000}"/>
    <cellStyle name="货币 2 3 5 3 2 3 2" xfId="14073" xr:uid="{00000000-0005-0000-0000-0000E3650000}"/>
    <cellStyle name="货币 2 3 5 3 2 4" xfId="14072" xr:uid="{00000000-0005-0000-0000-0000E4650000}"/>
    <cellStyle name="货币 2 3 5 3 3" xfId="6818" xr:uid="{00000000-0005-0000-0000-0000E5650000}"/>
    <cellStyle name="货币 2 3 5 3 4" xfId="6819" xr:uid="{00000000-0005-0000-0000-0000E6650000}"/>
    <cellStyle name="货币 2 3 5 3 4 2" xfId="14074" xr:uid="{00000000-0005-0000-0000-0000E7650000}"/>
    <cellStyle name="货币 2 3 5 3 5" xfId="14071" xr:uid="{00000000-0005-0000-0000-0000E8650000}"/>
    <cellStyle name="货币 2 3 5 4" xfId="6820" xr:uid="{00000000-0005-0000-0000-0000E9650000}"/>
    <cellStyle name="货币 2 3 5 4 2" xfId="6821" xr:uid="{00000000-0005-0000-0000-0000EA650000}"/>
    <cellStyle name="货币 2 3 5 4 3" xfId="6822" xr:uid="{00000000-0005-0000-0000-0000EB650000}"/>
    <cellStyle name="货币 2 3 5 4 3 2" xfId="14076" xr:uid="{00000000-0005-0000-0000-0000EC650000}"/>
    <cellStyle name="货币 2 3 5 4 4" xfId="14075" xr:uid="{00000000-0005-0000-0000-0000ED650000}"/>
    <cellStyle name="货币 2 3 5 5" xfId="6823" xr:uid="{00000000-0005-0000-0000-0000EE650000}"/>
    <cellStyle name="货币 2 3 5 5 2" xfId="6824" xr:uid="{00000000-0005-0000-0000-0000EF650000}"/>
    <cellStyle name="货币 2 3 5 5 3" xfId="6825" xr:uid="{00000000-0005-0000-0000-0000F0650000}"/>
    <cellStyle name="货币 2 3 5 5 3 2" xfId="14078" xr:uid="{00000000-0005-0000-0000-0000F1650000}"/>
    <cellStyle name="货币 2 3 5 5 4" xfId="6826" xr:uid="{00000000-0005-0000-0000-0000F2650000}"/>
    <cellStyle name="货币 2 3 5 5 4 2" xfId="14079" xr:uid="{00000000-0005-0000-0000-0000F3650000}"/>
    <cellStyle name="货币 2 3 5 5 5" xfId="14077" xr:uid="{00000000-0005-0000-0000-0000F4650000}"/>
    <cellStyle name="货币 2 3 5 6" xfId="6827" xr:uid="{00000000-0005-0000-0000-0000F5650000}"/>
    <cellStyle name="货币 2 3 5 7" xfId="9557" xr:uid="{00000000-0005-0000-0000-0000F6650000}"/>
    <cellStyle name="货币 2 3 5 8" xfId="27532" xr:uid="{00000000-0005-0000-0000-0000F7650000}"/>
    <cellStyle name="货币 2 3 6" xfId="586" xr:uid="{00000000-0005-0000-0000-0000F8650000}"/>
    <cellStyle name="货币 2 3 6 2" xfId="6828" xr:uid="{00000000-0005-0000-0000-0000F9650000}"/>
    <cellStyle name="货币 2 3 6 2 2" xfId="6829" xr:uid="{00000000-0005-0000-0000-0000FA650000}"/>
    <cellStyle name="货币 2 3 6 2 3" xfId="6830" xr:uid="{00000000-0005-0000-0000-0000FB650000}"/>
    <cellStyle name="货币 2 3 6 2 3 2" xfId="14081" xr:uid="{00000000-0005-0000-0000-0000FC650000}"/>
    <cellStyle name="货币 2 3 6 2 4" xfId="14080" xr:uid="{00000000-0005-0000-0000-0000FD650000}"/>
    <cellStyle name="货币 2 3 6 3" xfId="6831" xr:uid="{00000000-0005-0000-0000-0000FE650000}"/>
    <cellStyle name="货币 2 3 6 3 2" xfId="6832" xr:uid="{00000000-0005-0000-0000-0000FF650000}"/>
    <cellStyle name="货币 2 3 6 3 3" xfId="6833" xr:uid="{00000000-0005-0000-0000-000000660000}"/>
    <cellStyle name="货币 2 3 6 3 3 2" xfId="14083" xr:uid="{00000000-0005-0000-0000-000001660000}"/>
    <cellStyle name="货币 2 3 6 3 4" xfId="6834" xr:uid="{00000000-0005-0000-0000-000002660000}"/>
    <cellStyle name="货币 2 3 6 3 4 2" xfId="14084" xr:uid="{00000000-0005-0000-0000-000003660000}"/>
    <cellStyle name="货币 2 3 6 3 5" xfId="14082" xr:uid="{00000000-0005-0000-0000-000004660000}"/>
    <cellStyle name="货币 2 3 6 4" xfId="6835" xr:uid="{00000000-0005-0000-0000-000005660000}"/>
    <cellStyle name="货币 2 3 6 5" xfId="6836" xr:uid="{00000000-0005-0000-0000-000006660000}"/>
    <cellStyle name="货币 2 3 6 5 2" xfId="14085" xr:uid="{00000000-0005-0000-0000-000007660000}"/>
    <cellStyle name="货币 2 3 7" xfId="6837" xr:uid="{00000000-0005-0000-0000-000008660000}"/>
    <cellStyle name="货币 2 3 7 2" xfId="6838" xr:uid="{00000000-0005-0000-0000-000009660000}"/>
    <cellStyle name="货币 2 3 7 2 2" xfId="6839" xr:uid="{00000000-0005-0000-0000-00000A660000}"/>
    <cellStyle name="货币 2 3 7 2 3" xfId="6840" xr:uid="{00000000-0005-0000-0000-00000B660000}"/>
    <cellStyle name="货币 2 3 7 2 3 2" xfId="14088" xr:uid="{00000000-0005-0000-0000-00000C660000}"/>
    <cellStyle name="货币 2 3 7 2 4" xfId="14087" xr:uid="{00000000-0005-0000-0000-00000D660000}"/>
    <cellStyle name="货币 2 3 7 3" xfId="6841" xr:uid="{00000000-0005-0000-0000-00000E660000}"/>
    <cellStyle name="货币 2 3 7 4" xfId="6842" xr:uid="{00000000-0005-0000-0000-00000F660000}"/>
    <cellStyle name="货币 2 3 7 4 2" xfId="14089" xr:uid="{00000000-0005-0000-0000-000010660000}"/>
    <cellStyle name="货币 2 3 7 5" xfId="14086" xr:uid="{00000000-0005-0000-0000-000011660000}"/>
    <cellStyle name="货币 2 3 8" xfId="6843" xr:uid="{00000000-0005-0000-0000-000012660000}"/>
    <cellStyle name="货币 2 3 8 2" xfId="6844" xr:uid="{00000000-0005-0000-0000-000013660000}"/>
    <cellStyle name="货币 2 3 8 3" xfId="6845" xr:uid="{00000000-0005-0000-0000-000014660000}"/>
    <cellStyle name="货币 2 3 8 3 2" xfId="14091" xr:uid="{00000000-0005-0000-0000-000015660000}"/>
    <cellStyle name="货币 2 3 8 4" xfId="14090" xr:uid="{00000000-0005-0000-0000-000016660000}"/>
    <cellStyle name="货币 2 3 9" xfId="6846" xr:uid="{00000000-0005-0000-0000-000017660000}"/>
    <cellStyle name="货币 2 3 9 2" xfId="6847" xr:uid="{00000000-0005-0000-0000-000018660000}"/>
    <cellStyle name="货币 2 3 9 3" xfId="6848" xr:uid="{00000000-0005-0000-0000-000019660000}"/>
    <cellStyle name="货币 2 3 9 3 2" xfId="14093" xr:uid="{00000000-0005-0000-0000-00001A660000}"/>
    <cellStyle name="货币 2 3 9 4" xfId="6849" xr:uid="{00000000-0005-0000-0000-00001B660000}"/>
    <cellStyle name="货币 2 3 9 4 2" xfId="14094" xr:uid="{00000000-0005-0000-0000-00001C660000}"/>
    <cellStyle name="货币 2 3 9 5" xfId="14092" xr:uid="{00000000-0005-0000-0000-00001D660000}"/>
    <cellStyle name="货币 2 4" xfId="227" xr:uid="{00000000-0005-0000-0000-00001E660000}"/>
    <cellStyle name="货币 2 4 2" xfId="228" xr:uid="{00000000-0005-0000-0000-00001F660000}"/>
    <cellStyle name="货币 2 4 2 2" xfId="229" xr:uid="{00000000-0005-0000-0000-000020660000}"/>
    <cellStyle name="货币 2 4 2 2 2" xfId="262" xr:uid="{00000000-0005-0000-0000-000021660000}"/>
    <cellStyle name="货币 2 4 2 2 2 2" xfId="6850" xr:uid="{00000000-0005-0000-0000-000022660000}"/>
    <cellStyle name="货币 2 4 2 2 2 2 2" xfId="6851" xr:uid="{00000000-0005-0000-0000-000023660000}"/>
    <cellStyle name="货币 2 4 2 2 2 2 2 2" xfId="6852" xr:uid="{00000000-0005-0000-0000-000024660000}"/>
    <cellStyle name="货币 2 4 2 2 2 2 2 3" xfId="6853" xr:uid="{00000000-0005-0000-0000-000025660000}"/>
    <cellStyle name="货币 2 4 2 2 2 2 2 3 2" xfId="14097" xr:uid="{00000000-0005-0000-0000-000026660000}"/>
    <cellStyle name="货币 2 4 2 2 2 2 2 4" xfId="14096" xr:uid="{00000000-0005-0000-0000-000027660000}"/>
    <cellStyle name="货币 2 4 2 2 2 2 3" xfId="6854" xr:uid="{00000000-0005-0000-0000-000028660000}"/>
    <cellStyle name="货币 2 4 2 2 2 2 3 2" xfId="6855" xr:uid="{00000000-0005-0000-0000-000029660000}"/>
    <cellStyle name="货币 2 4 2 2 2 2 3 3" xfId="6856" xr:uid="{00000000-0005-0000-0000-00002A660000}"/>
    <cellStyle name="货币 2 4 2 2 2 2 3 3 2" xfId="14099" xr:uid="{00000000-0005-0000-0000-00002B660000}"/>
    <cellStyle name="货币 2 4 2 2 2 2 3 4" xfId="6857" xr:uid="{00000000-0005-0000-0000-00002C660000}"/>
    <cellStyle name="货币 2 4 2 2 2 2 3 4 2" xfId="14100" xr:uid="{00000000-0005-0000-0000-00002D660000}"/>
    <cellStyle name="货币 2 4 2 2 2 2 3 5" xfId="14098" xr:uid="{00000000-0005-0000-0000-00002E660000}"/>
    <cellStyle name="货币 2 4 2 2 2 2 4" xfId="6858" xr:uid="{00000000-0005-0000-0000-00002F660000}"/>
    <cellStyle name="货币 2 4 2 2 2 2 5" xfId="6859" xr:uid="{00000000-0005-0000-0000-000030660000}"/>
    <cellStyle name="货币 2 4 2 2 2 2 5 2" xfId="14101" xr:uid="{00000000-0005-0000-0000-000031660000}"/>
    <cellStyle name="货币 2 4 2 2 2 2 6" xfId="14095" xr:uid="{00000000-0005-0000-0000-000032660000}"/>
    <cellStyle name="货币 2 4 2 2 2 3" xfId="6860" xr:uid="{00000000-0005-0000-0000-000033660000}"/>
    <cellStyle name="货币 2 4 2 2 2 3 2" xfId="6861" xr:uid="{00000000-0005-0000-0000-000034660000}"/>
    <cellStyle name="货币 2 4 2 2 2 3 2 2" xfId="6862" xr:uid="{00000000-0005-0000-0000-000035660000}"/>
    <cellStyle name="货币 2 4 2 2 2 3 2 3" xfId="6863" xr:uid="{00000000-0005-0000-0000-000036660000}"/>
    <cellStyle name="货币 2 4 2 2 2 3 2 3 2" xfId="14104" xr:uid="{00000000-0005-0000-0000-000037660000}"/>
    <cellStyle name="货币 2 4 2 2 2 3 2 4" xfId="14103" xr:uid="{00000000-0005-0000-0000-000038660000}"/>
    <cellStyle name="货币 2 4 2 2 2 3 3" xfId="6864" xr:uid="{00000000-0005-0000-0000-000039660000}"/>
    <cellStyle name="货币 2 4 2 2 2 3 4" xfId="6865" xr:uid="{00000000-0005-0000-0000-00003A660000}"/>
    <cellStyle name="货币 2 4 2 2 2 3 4 2" xfId="14105" xr:uid="{00000000-0005-0000-0000-00003B660000}"/>
    <cellStyle name="货币 2 4 2 2 2 3 5" xfId="14102" xr:uid="{00000000-0005-0000-0000-00003C660000}"/>
    <cellStyle name="货币 2 4 2 2 2 4" xfId="6866" xr:uid="{00000000-0005-0000-0000-00003D660000}"/>
    <cellStyle name="货币 2 4 2 2 2 4 2" xfId="6867" xr:uid="{00000000-0005-0000-0000-00003E660000}"/>
    <cellStyle name="货币 2 4 2 2 2 4 3" xfId="6868" xr:uid="{00000000-0005-0000-0000-00003F660000}"/>
    <cellStyle name="货币 2 4 2 2 2 4 3 2" xfId="14107" xr:uid="{00000000-0005-0000-0000-000040660000}"/>
    <cellStyle name="货币 2 4 2 2 2 4 4" xfId="14106" xr:uid="{00000000-0005-0000-0000-000041660000}"/>
    <cellStyle name="货币 2 4 2 2 2 5" xfId="6869" xr:uid="{00000000-0005-0000-0000-000042660000}"/>
    <cellStyle name="货币 2 4 2 2 2 5 2" xfId="6870" xr:uid="{00000000-0005-0000-0000-000043660000}"/>
    <cellStyle name="货币 2 4 2 2 2 5 3" xfId="6871" xr:uid="{00000000-0005-0000-0000-000044660000}"/>
    <cellStyle name="货币 2 4 2 2 2 5 3 2" xfId="14109" xr:uid="{00000000-0005-0000-0000-000045660000}"/>
    <cellStyle name="货币 2 4 2 2 2 5 4" xfId="6872" xr:uid="{00000000-0005-0000-0000-000046660000}"/>
    <cellStyle name="货币 2 4 2 2 2 5 4 2" xfId="14110" xr:uid="{00000000-0005-0000-0000-000047660000}"/>
    <cellStyle name="货币 2 4 2 2 2 5 5" xfId="14108" xr:uid="{00000000-0005-0000-0000-000048660000}"/>
    <cellStyle name="货币 2 4 2 2 2 6" xfId="6873" xr:uid="{00000000-0005-0000-0000-000049660000}"/>
    <cellStyle name="货币 2 4 2 2 2 7" xfId="9550" xr:uid="{00000000-0005-0000-0000-00004A660000}"/>
    <cellStyle name="货币 2 4 2 2 3" xfId="593" xr:uid="{00000000-0005-0000-0000-00004B660000}"/>
    <cellStyle name="货币 2 4 2 2 3 2" xfId="6874" xr:uid="{00000000-0005-0000-0000-00004C660000}"/>
    <cellStyle name="货币 2 4 2 2 3 2 2" xfId="6875" xr:uid="{00000000-0005-0000-0000-00004D660000}"/>
    <cellStyle name="货币 2 4 2 2 3 2 3" xfId="6876" xr:uid="{00000000-0005-0000-0000-00004E660000}"/>
    <cellStyle name="货币 2 4 2 2 3 2 3 2" xfId="14112" xr:uid="{00000000-0005-0000-0000-00004F660000}"/>
    <cellStyle name="货币 2 4 2 2 3 2 4" xfId="14111" xr:uid="{00000000-0005-0000-0000-000050660000}"/>
    <cellStyle name="货币 2 4 2 2 3 3" xfId="6877" xr:uid="{00000000-0005-0000-0000-000051660000}"/>
    <cellStyle name="货币 2 4 2 2 3 3 2" xfId="6878" xr:uid="{00000000-0005-0000-0000-000052660000}"/>
    <cellStyle name="货币 2 4 2 2 3 3 3" xfId="6879" xr:uid="{00000000-0005-0000-0000-000053660000}"/>
    <cellStyle name="货币 2 4 2 2 3 3 3 2" xfId="14114" xr:uid="{00000000-0005-0000-0000-000054660000}"/>
    <cellStyle name="货币 2 4 2 2 3 3 4" xfId="6880" xr:uid="{00000000-0005-0000-0000-000055660000}"/>
    <cellStyle name="货币 2 4 2 2 3 3 4 2" xfId="14115" xr:uid="{00000000-0005-0000-0000-000056660000}"/>
    <cellStyle name="货币 2 4 2 2 3 3 5" xfId="14113" xr:uid="{00000000-0005-0000-0000-000057660000}"/>
    <cellStyle name="货币 2 4 2 2 3 4" xfId="6881" xr:uid="{00000000-0005-0000-0000-000058660000}"/>
    <cellStyle name="货币 2 4 2 2 3 5" xfId="6882" xr:uid="{00000000-0005-0000-0000-000059660000}"/>
    <cellStyle name="货币 2 4 2 2 3 5 2" xfId="14116" xr:uid="{00000000-0005-0000-0000-00005A660000}"/>
    <cellStyle name="货币 2 4 2 2 4" xfId="6883" xr:uid="{00000000-0005-0000-0000-00005B660000}"/>
    <cellStyle name="货币 2 4 2 2 4 2" xfId="6884" xr:uid="{00000000-0005-0000-0000-00005C660000}"/>
    <cellStyle name="货币 2 4 2 2 4 2 2" xfId="6885" xr:uid="{00000000-0005-0000-0000-00005D660000}"/>
    <cellStyle name="货币 2 4 2 2 4 2 3" xfId="6886" xr:uid="{00000000-0005-0000-0000-00005E660000}"/>
    <cellStyle name="货币 2 4 2 2 4 2 3 2" xfId="14119" xr:uid="{00000000-0005-0000-0000-00005F660000}"/>
    <cellStyle name="货币 2 4 2 2 4 2 4" xfId="14118" xr:uid="{00000000-0005-0000-0000-000060660000}"/>
    <cellStyle name="货币 2 4 2 2 4 3" xfId="6887" xr:uid="{00000000-0005-0000-0000-000061660000}"/>
    <cellStyle name="货币 2 4 2 2 4 4" xfId="6888" xr:uid="{00000000-0005-0000-0000-000062660000}"/>
    <cellStyle name="货币 2 4 2 2 4 4 2" xfId="14120" xr:uid="{00000000-0005-0000-0000-000063660000}"/>
    <cellStyle name="货币 2 4 2 2 4 5" xfId="14117" xr:uid="{00000000-0005-0000-0000-000064660000}"/>
    <cellStyle name="货币 2 4 2 2 5" xfId="6889" xr:uid="{00000000-0005-0000-0000-000065660000}"/>
    <cellStyle name="货币 2 4 2 2 5 2" xfId="6890" xr:uid="{00000000-0005-0000-0000-000066660000}"/>
    <cellStyle name="货币 2 4 2 2 5 3" xfId="6891" xr:uid="{00000000-0005-0000-0000-000067660000}"/>
    <cellStyle name="货币 2 4 2 2 5 3 2" xfId="14122" xr:uid="{00000000-0005-0000-0000-000068660000}"/>
    <cellStyle name="货币 2 4 2 2 5 4" xfId="14121" xr:uid="{00000000-0005-0000-0000-000069660000}"/>
    <cellStyle name="货币 2 4 2 2 6" xfId="6892" xr:uid="{00000000-0005-0000-0000-00006A660000}"/>
    <cellStyle name="货币 2 4 2 2 6 2" xfId="6893" xr:uid="{00000000-0005-0000-0000-00006B660000}"/>
    <cellStyle name="货币 2 4 2 2 6 3" xfId="6894" xr:uid="{00000000-0005-0000-0000-00006C660000}"/>
    <cellStyle name="货币 2 4 2 2 6 3 2" xfId="14124" xr:uid="{00000000-0005-0000-0000-00006D660000}"/>
    <cellStyle name="货币 2 4 2 2 6 4" xfId="6895" xr:uid="{00000000-0005-0000-0000-00006E660000}"/>
    <cellStyle name="货币 2 4 2 2 6 4 2" xfId="14125" xr:uid="{00000000-0005-0000-0000-00006F660000}"/>
    <cellStyle name="货币 2 4 2 2 6 5" xfId="14123" xr:uid="{00000000-0005-0000-0000-000070660000}"/>
    <cellStyle name="货币 2 4 2 2 7" xfId="6896" xr:uid="{00000000-0005-0000-0000-000071660000}"/>
    <cellStyle name="货币 2 4 2 3" xfId="263" xr:uid="{00000000-0005-0000-0000-000072660000}"/>
    <cellStyle name="货币 2 4 2 3 2" xfId="6897" xr:uid="{00000000-0005-0000-0000-000073660000}"/>
    <cellStyle name="货币 2 4 2 3 2 2" xfId="6898" xr:uid="{00000000-0005-0000-0000-000074660000}"/>
    <cellStyle name="货币 2 4 2 3 2 2 2" xfId="6899" xr:uid="{00000000-0005-0000-0000-000075660000}"/>
    <cellStyle name="货币 2 4 2 3 2 2 3" xfId="6900" xr:uid="{00000000-0005-0000-0000-000076660000}"/>
    <cellStyle name="货币 2 4 2 3 2 2 3 2" xfId="14128" xr:uid="{00000000-0005-0000-0000-000077660000}"/>
    <cellStyle name="货币 2 4 2 3 2 2 4" xfId="14127" xr:uid="{00000000-0005-0000-0000-000078660000}"/>
    <cellStyle name="货币 2 4 2 3 2 3" xfId="6901" xr:uid="{00000000-0005-0000-0000-000079660000}"/>
    <cellStyle name="货币 2 4 2 3 2 3 2" xfId="6902" xr:uid="{00000000-0005-0000-0000-00007A660000}"/>
    <cellStyle name="货币 2 4 2 3 2 3 3" xfId="6903" xr:uid="{00000000-0005-0000-0000-00007B660000}"/>
    <cellStyle name="货币 2 4 2 3 2 3 3 2" xfId="14130" xr:uid="{00000000-0005-0000-0000-00007C660000}"/>
    <cellStyle name="货币 2 4 2 3 2 3 4" xfId="6904" xr:uid="{00000000-0005-0000-0000-00007D660000}"/>
    <cellStyle name="货币 2 4 2 3 2 3 4 2" xfId="14131" xr:uid="{00000000-0005-0000-0000-00007E660000}"/>
    <cellStyle name="货币 2 4 2 3 2 3 5" xfId="14129" xr:uid="{00000000-0005-0000-0000-00007F660000}"/>
    <cellStyle name="货币 2 4 2 3 2 4" xfId="6905" xr:uid="{00000000-0005-0000-0000-000080660000}"/>
    <cellStyle name="货币 2 4 2 3 2 5" xfId="6906" xr:uid="{00000000-0005-0000-0000-000081660000}"/>
    <cellStyle name="货币 2 4 2 3 2 5 2" xfId="14132" xr:uid="{00000000-0005-0000-0000-000082660000}"/>
    <cellStyle name="货币 2 4 2 3 2 6" xfId="14126" xr:uid="{00000000-0005-0000-0000-000083660000}"/>
    <cellStyle name="货币 2 4 2 3 3" xfId="6907" xr:uid="{00000000-0005-0000-0000-000084660000}"/>
    <cellStyle name="货币 2 4 2 3 3 2" xfId="6908" xr:uid="{00000000-0005-0000-0000-000085660000}"/>
    <cellStyle name="货币 2 4 2 3 3 2 2" xfId="6909" xr:uid="{00000000-0005-0000-0000-000086660000}"/>
    <cellStyle name="货币 2 4 2 3 3 2 3" xfId="6910" xr:uid="{00000000-0005-0000-0000-000087660000}"/>
    <cellStyle name="货币 2 4 2 3 3 2 3 2" xfId="14135" xr:uid="{00000000-0005-0000-0000-000088660000}"/>
    <cellStyle name="货币 2 4 2 3 3 2 4" xfId="14134" xr:uid="{00000000-0005-0000-0000-000089660000}"/>
    <cellStyle name="货币 2 4 2 3 3 3" xfId="6911" xr:uid="{00000000-0005-0000-0000-00008A660000}"/>
    <cellStyle name="货币 2 4 2 3 3 4" xfId="6912" xr:uid="{00000000-0005-0000-0000-00008B660000}"/>
    <cellStyle name="货币 2 4 2 3 3 4 2" xfId="14136" xr:uid="{00000000-0005-0000-0000-00008C660000}"/>
    <cellStyle name="货币 2 4 2 3 3 5" xfId="14133" xr:uid="{00000000-0005-0000-0000-00008D660000}"/>
    <cellStyle name="货币 2 4 2 3 4" xfId="6913" xr:uid="{00000000-0005-0000-0000-00008E660000}"/>
    <cellStyle name="货币 2 4 2 3 4 2" xfId="6914" xr:uid="{00000000-0005-0000-0000-00008F660000}"/>
    <cellStyle name="货币 2 4 2 3 4 3" xfId="6915" xr:uid="{00000000-0005-0000-0000-000090660000}"/>
    <cellStyle name="货币 2 4 2 3 4 3 2" xfId="14138" xr:uid="{00000000-0005-0000-0000-000091660000}"/>
    <cellStyle name="货币 2 4 2 3 4 4" xfId="14137" xr:uid="{00000000-0005-0000-0000-000092660000}"/>
    <cellStyle name="货币 2 4 2 3 5" xfId="6916" xr:uid="{00000000-0005-0000-0000-000093660000}"/>
    <cellStyle name="货币 2 4 2 3 5 2" xfId="6917" xr:uid="{00000000-0005-0000-0000-000094660000}"/>
    <cellStyle name="货币 2 4 2 3 5 3" xfId="6918" xr:uid="{00000000-0005-0000-0000-000095660000}"/>
    <cellStyle name="货币 2 4 2 3 5 3 2" xfId="14140" xr:uid="{00000000-0005-0000-0000-000096660000}"/>
    <cellStyle name="货币 2 4 2 3 5 4" xfId="6919" xr:uid="{00000000-0005-0000-0000-000097660000}"/>
    <cellStyle name="货币 2 4 2 3 5 4 2" xfId="14141" xr:uid="{00000000-0005-0000-0000-000098660000}"/>
    <cellStyle name="货币 2 4 2 3 5 5" xfId="14139" xr:uid="{00000000-0005-0000-0000-000099660000}"/>
    <cellStyle name="货币 2 4 2 3 6" xfId="6920" xr:uid="{00000000-0005-0000-0000-00009A660000}"/>
    <cellStyle name="货币 2 4 2 3 7" xfId="9551" xr:uid="{00000000-0005-0000-0000-00009B660000}"/>
    <cellStyle name="货币 2 4 2 3 8" xfId="27536" xr:uid="{00000000-0005-0000-0000-00009C660000}"/>
    <cellStyle name="货币 2 4 2 4" xfId="592" xr:uid="{00000000-0005-0000-0000-00009D660000}"/>
    <cellStyle name="货币 2 4 2 4 2" xfId="6921" xr:uid="{00000000-0005-0000-0000-00009E660000}"/>
    <cellStyle name="货币 2 4 2 4 2 2" xfId="6922" xr:uid="{00000000-0005-0000-0000-00009F660000}"/>
    <cellStyle name="货币 2 4 2 4 2 3" xfId="6923" xr:uid="{00000000-0005-0000-0000-0000A0660000}"/>
    <cellStyle name="货币 2 4 2 4 2 3 2" xfId="14143" xr:uid="{00000000-0005-0000-0000-0000A1660000}"/>
    <cellStyle name="货币 2 4 2 4 2 4" xfId="14142" xr:uid="{00000000-0005-0000-0000-0000A2660000}"/>
    <cellStyle name="货币 2 4 2 4 3" xfId="6924" xr:uid="{00000000-0005-0000-0000-0000A3660000}"/>
    <cellStyle name="货币 2 4 2 4 3 2" xfId="6925" xr:uid="{00000000-0005-0000-0000-0000A4660000}"/>
    <cellStyle name="货币 2 4 2 4 3 3" xfId="6926" xr:uid="{00000000-0005-0000-0000-0000A5660000}"/>
    <cellStyle name="货币 2 4 2 4 3 3 2" xfId="14145" xr:uid="{00000000-0005-0000-0000-0000A6660000}"/>
    <cellStyle name="货币 2 4 2 4 3 4" xfId="6927" xr:uid="{00000000-0005-0000-0000-0000A7660000}"/>
    <cellStyle name="货币 2 4 2 4 3 4 2" xfId="14146" xr:uid="{00000000-0005-0000-0000-0000A8660000}"/>
    <cellStyle name="货币 2 4 2 4 3 5" xfId="14144" xr:uid="{00000000-0005-0000-0000-0000A9660000}"/>
    <cellStyle name="货币 2 4 2 4 4" xfId="6928" xr:uid="{00000000-0005-0000-0000-0000AA660000}"/>
    <cellStyle name="货币 2 4 2 4 5" xfId="6929" xr:uid="{00000000-0005-0000-0000-0000AB660000}"/>
    <cellStyle name="货币 2 4 2 4 5 2" xfId="14147" xr:uid="{00000000-0005-0000-0000-0000AC660000}"/>
    <cellStyle name="货币 2 4 2 5" xfId="6930" xr:uid="{00000000-0005-0000-0000-0000AD660000}"/>
    <cellStyle name="货币 2 4 2 5 2" xfId="6931" xr:uid="{00000000-0005-0000-0000-0000AE660000}"/>
    <cellStyle name="货币 2 4 2 5 2 2" xfId="6932" xr:uid="{00000000-0005-0000-0000-0000AF660000}"/>
    <cellStyle name="货币 2 4 2 5 2 3" xfId="6933" xr:uid="{00000000-0005-0000-0000-0000B0660000}"/>
    <cellStyle name="货币 2 4 2 5 2 3 2" xfId="14150" xr:uid="{00000000-0005-0000-0000-0000B1660000}"/>
    <cellStyle name="货币 2 4 2 5 2 4" xfId="14149" xr:uid="{00000000-0005-0000-0000-0000B2660000}"/>
    <cellStyle name="货币 2 4 2 5 3" xfId="6934" xr:uid="{00000000-0005-0000-0000-0000B3660000}"/>
    <cellStyle name="货币 2 4 2 5 4" xfId="6935" xr:uid="{00000000-0005-0000-0000-0000B4660000}"/>
    <cellStyle name="货币 2 4 2 5 4 2" xfId="14151" xr:uid="{00000000-0005-0000-0000-0000B5660000}"/>
    <cellStyle name="货币 2 4 2 5 5" xfId="14148" xr:uid="{00000000-0005-0000-0000-0000B6660000}"/>
    <cellStyle name="货币 2 4 2 6" xfId="6936" xr:uid="{00000000-0005-0000-0000-0000B7660000}"/>
    <cellStyle name="货币 2 4 2 6 2" xfId="6937" xr:uid="{00000000-0005-0000-0000-0000B8660000}"/>
    <cellStyle name="货币 2 4 2 6 3" xfId="6938" xr:uid="{00000000-0005-0000-0000-0000B9660000}"/>
    <cellStyle name="货币 2 4 2 6 3 2" xfId="14153" xr:uid="{00000000-0005-0000-0000-0000BA660000}"/>
    <cellStyle name="货币 2 4 2 6 4" xfId="14152" xr:uid="{00000000-0005-0000-0000-0000BB660000}"/>
    <cellStyle name="货币 2 4 2 7" xfId="6939" xr:uid="{00000000-0005-0000-0000-0000BC660000}"/>
    <cellStyle name="货币 2 4 2 7 2" xfId="6940" xr:uid="{00000000-0005-0000-0000-0000BD660000}"/>
    <cellStyle name="货币 2 4 2 7 3" xfId="6941" xr:uid="{00000000-0005-0000-0000-0000BE660000}"/>
    <cellStyle name="货币 2 4 2 7 3 2" xfId="14155" xr:uid="{00000000-0005-0000-0000-0000BF660000}"/>
    <cellStyle name="货币 2 4 2 7 4" xfId="6942" xr:uid="{00000000-0005-0000-0000-0000C0660000}"/>
    <cellStyle name="货币 2 4 2 7 4 2" xfId="14156" xr:uid="{00000000-0005-0000-0000-0000C1660000}"/>
    <cellStyle name="货币 2 4 2 7 5" xfId="14154" xr:uid="{00000000-0005-0000-0000-0000C2660000}"/>
    <cellStyle name="货币 2 4 2 8" xfId="6943" xr:uid="{00000000-0005-0000-0000-0000C3660000}"/>
    <cellStyle name="货币 2 4 3" xfId="230" xr:uid="{00000000-0005-0000-0000-0000C4660000}"/>
    <cellStyle name="货币 2 4 3 2" xfId="261" xr:uid="{00000000-0005-0000-0000-0000C5660000}"/>
    <cellStyle name="货币 2 4 3 2 2" xfId="6944" xr:uid="{00000000-0005-0000-0000-0000C6660000}"/>
    <cellStyle name="货币 2 4 3 2 2 2" xfId="6945" xr:uid="{00000000-0005-0000-0000-0000C7660000}"/>
    <cellStyle name="货币 2 4 3 2 2 2 2" xfId="6946" xr:uid="{00000000-0005-0000-0000-0000C8660000}"/>
    <cellStyle name="货币 2 4 3 2 2 2 3" xfId="6947" xr:uid="{00000000-0005-0000-0000-0000C9660000}"/>
    <cellStyle name="货币 2 4 3 2 2 2 3 2" xfId="14159" xr:uid="{00000000-0005-0000-0000-0000CA660000}"/>
    <cellStyle name="货币 2 4 3 2 2 2 4" xfId="14158" xr:uid="{00000000-0005-0000-0000-0000CB660000}"/>
    <cellStyle name="货币 2 4 3 2 2 3" xfId="6948" xr:uid="{00000000-0005-0000-0000-0000CC660000}"/>
    <cellStyle name="货币 2 4 3 2 2 3 2" xfId="6949" xr:uid="{00000000-0005-0000-0000-0000CD660000}"/>
    <cellStyle name="货币 2 4 3 2 2 3 3" xfId="6950" xr:uid="{00000000-0005-0000-0000-0000CE660000}"/>
    <cellStyle name="货币 2 4 3 2 2 3 3 2" xfId="14161" xr:uid="{00000000-0005-0000-0000-0000CF660000}"/>
    <cellStyle name="货币 2 4 3 2 2 3 4" xfId="6951" xr:uid="{00000000-0005-0000-0000-0000D0660000}"/>
    <cellStyle name="货币 2 4 3 2 2 3 4 2" xfId="14162" xr:uid="{00000000-0005-0000-0000-0000D1660000}"/>
    <cellStyle name="货币 2 4 3 2 2 3 5" xfId="14160" xr:uid="{00000000-0005-0000-0000-0000D2660000}"/>
    <cellStyle name="货币 2 4 3 2 2 4" xfId="6952" xr:uid="{00000000-0005-0000-0000-0000D3660000}"/>
    <cellStyle name="货币 2 4 3 2 2 5" xfId="6953" xr:uid="{00000000-0005-0000-0000-0000D4660000}"/>
    <cellStyle name="货币 2 4 3 2 2 5 2" xfId="14163" xr:uid="{00000000-0005-0000-0000-0000D5660000}"/>
    <cellStyle name="货币 2 4 3 2 2 6" xfId="14157" xr:uid="{00000000-0005-0000-0000-0000D6660000}"/>
    <cellStyle name="货币 2 4 3 2 3" xfId="6954" xr:uid="{00000000-0005-0000-0000-0000D7660000}"/>
    <cellStyle name="货币 2 4 3 2 3 2" xfId="6955" xr:uid="{00000000-0005-0000-0000-0000D8660000}"/>
    <cellStyle name="货币 2 4 3 2 3 2 2" xfId="6956" xr:uid="{00000000-0005-0000-0000-0000D9660000}"/>
    <cellStyle name="货币 2 4 3 2 3 2 3" xfId="6957" xr:uid="{00000000-0005-0000-0000-0000DA660000}"/>
    <cellStyle name="货币 2 4 3 2 3 2 3 2" xfId="14166" xr:uid="{00000000-0005-0000-0000-0000DB660000}"/>
    <cellStyle name="货币 2 4 3 2 3 2 4" xfId="14165" xr:uid="{00000000-0005-0000-0000-0000DC660000}"/>
    <cellStyle name="货币 2 4 3 2 3 3" xfId="6958" xr:uid="{00000000-0005-0000-0000-0000DD660000}"/>
    <cellStyle name="货币 2 4 3 2 3 4" xfId="6959" xr:uid="{00000000-0005-0000-0000-0000DE660000}"/>
    <cellStyle name="货币 2 4 3 2 3 4 2" xfId="14167" xr:uid="{00000000-0005-0000-0000-0000DF660000}"/>
    <cellStyle name="货币 2 4 3 2 3 5" xfId="14164" xr:uid="{00000000-0005-0000-0000-0000E0660000}"/>
    <cellStyle name="货币 2 4 3 2 4" xfId="6960" xr:uid="{00000000-0005-0000-0000-0000E1660000}"/>
    <cellStyle name="货币 2 4 3 2 4 2" xfId="6961" xr:uid="{00000000-0005-0000-0000-0000E2660000}"/>
    <cellStyle name="货币 2 4 3 2 4 3" xfId="6962" xr:uid="{00000000-0005-0000-0000-0000E3660000}"/>
    <cellStyle name="货币 2 4 3 2 4 3 2" xfId="14169" xr:uid="{00000000-0005-0000-0000-0000E4660000}"/>
    <cellStyle name="货币 2 4 3 2 4 4" xfId="14168" xr:uid="{00000000-0005-0000-0000-0000E5660000}"/>
    <cellStyle name="货币 2 4 3 2 5" xfId="6963" xr:uid="{00000000-0005-0000-0000-0000E6660000}"/>
    <cellStyle name="货币 2 4 3 2 5 2" xfId="6964" xr:uid="{00000000-0005-0000-0000-0000E7660000}"/>
    <cellStyle name="货币 2 4 3 2 5 3" xfId="6965" xr:uid="{00000000-0005-0000-0000-0000E8660000}"/>
    <cellStyle name="货币 2 4 3 2 5 3 2" xfId="14171" xr:uid="{00000000-0005-0000-0000-0000E9660000}"/>
    <cellStyle name="货币 2 4 3 2 5 4" xfId="6966" xr:uid="{00000000-0005-0000-0000-0000EA660000}"/>
    <cellStyle name="货币 2 4 3 2 5 4 2" xfId="14172" xr:uid="{00000000-0005-0000-0000-0000EB660000}"/>
    <cellStyle name="货币 2 4 3 2 5 5" xfId="14170" xr:uid="{00000000-0005-0000-0000-0000EC660000}"/>
    <cellStyle name="货币 2 4 3 2 6" xfId="6967" xr:uid="{00000000-0005-0000-0000-0000ED660000}"/>
    <cellStyle name="货币 2 4 3 2 7" xfId="9549" xr:uid="{00000000-0005-0000-0000-0000EE660000}"/>
    <cellStyle name="货币 2 4 3 3" xfId="594" xr:uid="{00000000-0005-0000-0000-0000EF660000}"/>
    <cellStyle name="货币 2 4 3 3 2" xfId="6968" xr:uid="{00000000-0005-0000-0000-0000F0660000}"/>
    <cellStyle name="货币 2 4 3 3 2 2" xfId="6969" xr:uid="{00000000-0005-0000-0000-0000F1660000}"/>
    <cellStyle name="货币 2 4 3 3 2 3" xfId="6970" xr:uid="{00000000-0005-0000-0000-0000F2660000}"/>
    <cellStyle name="货币 2 4 3 3 2 3 2" xfId="14174" xr:uid="{00000000-0005-0000-0000-0000F3660000}"/>
    <cellStyle name="货币 2 4 3 3 2 4" xfId="14173" xr:uid="{00000000-0005-0000-0000-0000F4660000}"/>
    <cellStyle name="货币 2 4 3 3 3" xfId="6971" xr:uid="{00000000-0005-0000-0000-0000F5660000}"/>
    <cellStyle name="货币 2 4 3 3 3 2" xfId="6972" xr:uid="{00000000-0005-0000-0000-0000F6660000}"/>
    <cellStyle name="货币 2 4 3 3 3 3" xfId="6973" xr:uid="{00000000-0005-0000-0000-0000F7660000}"/>
    <cellStyle name="货币 2 4 3 3 3 3 2" xfId="14176" xr:uid="{00000000-0005-0000-0000-0000F8660000}"/>
    <cellStyle name="货币 2 4 3 3 3 4" xfId="6974" xr:uid="{00000000-0005-0000-0000-0000F9660000}"/>
    <cellStyle name="货币 2 4 3 3 3 4 2" xfId="14177" xr:uid="{00000000-0005-0000-0000-0000FA660000}"/>
    <cellStyle name="货币 2 4 3 3 3 5" xfId="14175" xr:uid="{00000000-0005-0000-0000-0000FB660000}"/>
    <cellStyle name="货币 2 4 3 3 4" xfId="6975" xr:uid="{00000000-0005-0000-0000-0000FC660000}"/>
    <cellStyle name="货币 2 4 3 3 5" xfId="6976" xr:uid="{00000000-0005-0000-0000-0000FD660000}"/>
    <cellStyle name="货币 2 4 3 3 5 2" xfId="14178" xr:uid="{00000000-0005-0000-0000-0000FE660000}"/>
    <cellStyle name="货币 2 4 3 4" xfId="6977" xr:uid="{00000000-0005-0000-0000-0000FF660000}"/>
    <cellStyle name="货币 2 4 3 4 2" xfId="6978" xr:uid="{00000000-0005-0000-0000-000000670000}"/>
    <cellStyle name="货币 2 4 3 4 2 2" xfId="6979" xr:uid="{00000000-0005-0000-0000-000001670000}"/>
    <cellStyle name="货币 2 4 3 4 2 3" xfId="6980" xr:uid="{00000000-0005-0000-0000-000002670000}"/>
    <cellStyle name="货币 2 4 3 4 2 3 2" xfId="14181" xr:uid="{00000000-0005-0000-0000-000003670000}"/>
    <cellStyle name="货币 2 4 3 4 2 4" xfId="14180" xr:uid="{00000000-0005-0000-0000-000004670000}"/>
    <cellStyle name="货币 2 4 3 4 3" xfId="6981" xr:uid="{00000000-0005-0000-0000-000005670000}"/>
    <cellStyle name="货币 2 4 3 4 4" xfId="6982" xr:uid="{00000000-0005-0000-0000-000006670000}"/>
    <cellStyle name="货币 2 4 3 4 4 2" xfId="14182" xr:uid="{00000000-0005-0000-0000-000007670000}"/>
    <cellStyle name="货币 2 4 3 4 5" xfId="14179" xr:uid="{00000000-0005-0000-0000-000008670000}"/>
    <cellStyle name="货币 2 4 3 5" xfId="6983" xr:uid="{00000000-0005-0000-0000-000009670000}"/>
    <cellStyle name="货币 2 4 3 5 2" xfId="6984" xr:uid="{00000000-0005-0000-0000-00000A670000}"/>
    <cellStyle name="货币 2 4 3 5 3" xfId="6985" xr:uid="{00000000-0005-0000-0000-00000B670000}"/>
    <cellStyle name="货币 2 4 3 5 3 2" xfId="14184" xr:uid="{00000000-0005-0000-0000-00000C670000}"/>
    <cellStyle name="货币 2 4 3 5 4" xfId="14183" xr:uid="{00000000-0005-0000-0000-00000D670000}"/>
    <cellStyle name="货币 2 4 3 6" xfId="6986" xr:uid="{00000000-0005-0000-0000-00000E670000}"/>
    <cellStyle name="货币 2 4 3 6 2" xfId="6987" xr:uid="{00000000-0005-0000-0000-00000F670000}"/>
    <cellStyle name="货币 2 4 3 6 3" xfId="6988" xr:uid="{00000000-0005-0000-0000-000010670000}"/>
    <cellStyle name="货币 2 4 3 6 3 2" xfId="14186" xr:uid="{00000000-0005-0000-0000-000011670000}"/>
    <cellStyle name="货币 2 4 3 6 4" xfId="6989" xr:uid="{00000000-0005-0000-0000-000012670000}"/>
    <cellStyle name="货币 2 4 3 6 4 2" xfId="14187" xr:uid="{00000000-0005-0000-0000-000013670000}"/>
    <cellStyle name="货币 2 4 3 6 5" xfId="14185" xr:uid="{00000000-0005-0000-0000-000014670000}"/>
    <cellStyle name="货币 2 4 3 7" xfId="6990" xr:uid="{00000000-0005-0000-0000-000015670000}"/>
    <cellStyle name="货币 2 4 4" xfId="264" xr:uid="{00000000-0005-0000-0000-000016670000}"/>
    <cellStyle name="货币 2 4 4 2" xfId="6991" xr:uid="{00000000-0005-0000-0000-000017670000}"/>
    <cellStyle name="货币 2 4 4 2 2" xfId="6992" xr:uid="{00000000-0005-0000-0000-000018670000}"/>
    <cellStyle name="货币 2 4 4 2 2 2" xfId="6993" xr:uid="{00000000-0005-0000-0000-000019670000}"/>
    <cellStyle name="货币 2 4 4 2 2 3" xfId="6994" xr:uid="{00000000-0005-0000-0000-00001A670000}"/>
    <cellStyle name="货币 2 4 4 2 2 3 2" xfId="14190" xr:uid="{00000000-0005-0000-0000-00001B670000}"/>
    <cellStyle name="货币 2 4 4 2 2 4" xfId="14189" xr:uid="{00000000-0005-0000-0000-00001C670000}"/>
    <cellStyle name="货币 2 4 4 2 3" xfId="6995" xr:uid="{00000000-0005-0000-0000-00001D670000}"/>
    <cellStyle name="货币 2 4 4 2 3 2" xfId="6996" xr:uid="{00000000-0005-0000-0000-00001E670000}"/>
    <cellStyle name="货币 2 4 4 2 3 3" xfId="6997" xr:uid="{00000000-0005-0000-0000-00001F670000}"/>
    <cellStyle name="货币 2 4 4 2 3 3 2" xfId="14192" xr:uid="{00000000-0005-0000-0000-000020670000}"/>
    <cellStyle name="货币 2 4 4 2 3 4" xfId="6998" xr:uid="{00000000-0005-0000-0000-000021670000}"/>
    <cellStyle name="货币 2 4 4 2 3 4 2" xfId="14193" xr:uid="{00000000-0005-0000-0000-000022670000}"/>
    <cellStyle name="货币 2 4 4 2 3 5" xfId="14191" xr:uid="{00000000-0005-0000-0000-000023670000}"/>
    <cellStyle name="货币 2 4 4 2 4" xfId="6999" xr:uid="{00000000-0005-0000-0000-000024670000}"/>
    <cellStyle name="货币 2 4 4 2 5" xfId="7000" xr:uid="{00000000-0005-0000-0000-000025670000}"/>
    <cellStyle name="货币 2 4 4 2 5 2" xfId="14194" xr:uid="{00000000-0005-0000-0000-000026670000}"/>
    <cellStyle name="货币 2 4 4 2 6" xfId="14188" xr:uid="{00000000-0005-0000-0000-000027670000}"/>
    <cellStyle name="货币 2 4 4 3" xfId="7001" xr:uid="{00000000-0005-0000-0000-000028670000}"/>
    <cellStyle name="货币 2 4 4 3 2" xfId="7002" xr:uid="{00000000-0005-0000-0000-000029670000}"/>
    <cellStyle name="货币 2 4 4 3 2 2" xfId="7003" xr:uid="{00000000-0005-0000-0000-00002A670000}"/>
    <cellStyle name="货币 2 4 4 3 2 3" xfId="7004" xr:uid="{00000000-0005-0000-0000-00002B670000}"/>
    <cellStyle name="货币 2 4 4 3 2 3 2" xfId="14197" xr:uid="{00000000-0005-0000-0000-00002C670000}"/>
    <cellStyle name="货币 2 4 4 3 2 4" xfId="14196" xr:uid="{00000000-0005-0000-0000-00002D670000}"/>
    <cellStyle name="货币 2 4 4 3 3" xfId="7005" xr:uid="{00000000-0005-0000-0000-00002E670000}"/>
    <cellStyle name="货币 2 4 4 3 4" xfId="7006" xr:uid="{00000000-0005-0000-0000-00002F670000}"/>
    <cellStyle name="货币 2 4 4 3 4 2" xfId="14198" xr:uid="{00000000-0005-0000-0000-000030670000}"/>
    <cellStyle name="货币 2 4 4 3 5" xfId="14195" xr:uid="{00000000-0005-0000-0000-000031670000}"/>
    <cellStyle name="货币 2 4 4 4" xfId="7007" xr:uid="{00000000-0005-0000-0000-000032670000}"/>
    <cellStyle name="货币 2 4 4 4 2" xfId="7008" xr:uid="{00000000-0005-0000-0000-000033670000}"/>
    <cellStyle name="货币 2 4 4 4 3" xfId="7009" xr:uid="{00000000-0005-0000-0000-000034670000}"/>
    <cellStyle name="货币 2 4 4 4 3 2" xfId="14200" xr:uid="{00000000-0005-0000-0000-000035670000}"/>
    <cellStyle name="货币 2 4 4 4 4" xfId="14199" xr:uid="{00000000-0005-0000-0000-000036670000}"/>
    <cellStyle name="货币 2 4 4 5" xfId="7010" xr:uid="{00000000-0005-0000-0000-000037670000}"/>
    <cellStyle name="货币 2 4 4 5 2" xfId="7011" xr:uid="{00000000-0005-0000-0000-000038670000}"/>
    <cellStyle name="货币 2 4 4 5 3" xfId="7012" xr:uid="{00000000-0005-0000-0000-000039670000}"/>
    <cellStyle name="货币 2 4 4 5 3 2" xfId="14202" xr:uid="{00000000-0005-0000-0000-00003A670000}"/>
    <cellStyle name="货币 2 4 4 5 4" xfId="7013" xr:uid="{00000000-0005-0000-0000-00003B670000}"/>
    <cellStyle name="货币 2 4 4 5 4 2" xfId="14203" xr:uid="{00000000-0005-0000-0000-00003C670000}"/>
    <cellStyle name="货币 2 4 4 5 5" xfId="14201" xr:uid="{00000000-0005-0000-0000-00003D670000}"/>
    <cellStyle name="货币 2 4 4 6" xfId="7014" xr:uid="{00000000-0005-0000-0000-00003E670000}"/>
    <cellStyle name="货币 2 4 4 7" xfId="9552" xr:uid="{00000000-0005-0000-0000-00003F670000}"/>
    <cellStyle name="货币 2 4 4 8" xfId="27538" xr:uid="{00000000-0005-0000-0000-000040670000}"/>
    <cellStyle name="货币 2 4 5" xfId="591" xr:uid="{00000000-0005-0000-0000-000041670000}"/>
    <cellStyle name="货币 2 4 5 2" xfId="7015" xr:uid="{00000000-0005-0000-0000-000042670000}"/>
    <cellStyle name="货币 2 4 5 2 2" xfId="7016" xr:uid="{00000000-0005-0000-0000-000043670000}"/>
    <cellStyle name="货币 2 4 5 2 3" xfId="7017" xr:uid="{00000000-0005-0000-0000-000044670000}"/>
    <cellStyle name="货币 2 4 5 2 3 2" xfId="14205" xr:uid="{00000000-0005-0000-0000-000045670000}"/>
    <cellStyle name="货币 2 4 5 2 4" xfId="14204" xr:uid="{00000000-0005-0000-0000-000046670000}"/>
    <cellStyle name="货币 2 4 5 3" xfId="7018" xr:uid="{00000000-0005-0000-0000-000047670000}"/>
    <cellStyle name="货币 2 4 5 3 2" xfId="7019" xr:uid="{00000000-0005-0000-0000-000048670000}"/>
    <cellStyle name="货币 2 4 5 3 3" xfId="7020" xr:uid="{00000000-0005-0000-0000-000049670000}"/>
    <cellStyle name="货币 2 4 5 3 3 2" xfId="14207" xr:uid="{00000000-0005-0000-0000-00004A670000}"/>
    <cellStyle name="货币 2 4 5 3 4" xfId="7021" xr:uid="{00000000-0005-0000-0000-00004B670000}"/>
    <cellStyle name="货币 2 4 5 3 4 2" xfId="14208" xr:uid="{00000000-0005-0000-0000-00004C670000}"/>
    <cellStyle name="货币 2 4 5 3 5" xfId="14206" xr:uid="{00000000-0005-0000-0000-00004D670000}"/>
    <cellStyle name="货币 2 4 5 4" xfId="7022" xr:uid="{00000000-0005-0000-0000-00004E670000}"/>
    <cellStyle name="货币 2 4 5 5" xfId="7023" xr:uid="{00000000-0005-0000-0000-00004F670000}"/>
    <cellStyle name="货币 2 4 5 5 2" xfId="14209" xr:uid="{00000000-0005-0000-0000-000050670000}"/>
    <cellStyle name="货币 2 4 6" xfId="7024" xr:uid="{00000000-0005-0000-0000-000051670000}"/>
    <cellStyle name="货币 2 4 6 2" xfId="7025" xr:uid="{00000000-0005-0000-0000-000052670000}"/>
    <cellStyle name="货币 2 4 6 2 2" xfId="7026" xr:uid="{00000000-0005-0000-0000-000053670000}"/>
    <cellStyle name="货币 2 4 6 2 3" xfId="7027" xr:uid="{00000000-0005-0000-0000-000054670000}"/>
    <cellStyle name="货币 2 4 6 2 3 2" xfId="14212" xr:uid="{00000000-0005-0000-0000-000055670000}"/>
    <cellStyle name="货币 2 4 6 2 4" xfId="14211" xr:uid="{00000000-0005-0000-0000-000056670000}"/>
    <cellStyle name="货币 2 4 6 3" xfId="7028" xr:uid="{00000000-0005-0000-0000-000057670000}"/>
    <cellStyle name="货币 2 4 6 4" xfId="7029" xr:uid="{00000000-0005-0000-0000-000058670000}"/>
    <cellStyle name="货币 2 4 6 4 2" xfId="14213" xr:uid="{00000000-0005-0000-0000-000059670000}"/>
    <cellStyle name="货币 2 4 6 5" xfId="14210" xr:uid="{00000000-0005-0000-0000-00005A670000}"/>
    <cellStyle name="货币 2 4 7" xfId="7030" xr:uid="{00000000-0005-0000-0000-00005B670000}"/>
    <cellStyle name="货币 2 4 7 2" xfId="7031" xr:uid="{00000000-0005-0000-0000-00005C670000}"/>
    <cellStyle name="货币 2 4 7 3" xfId="7032" xr:uid="{00000000-0005-0000-0000-00005D670000}"/>
    <cellStyle name="货币 2 4 7 3 2" xfId="14215" xr:uid="{00000000-0005-0000-0000-00005E670000}"/>
    <cellStyle name="货币 2 4 7 4" xfId="14214" xr:uid="{00000000-0005-0000-0000-00005F670000}"/>
    <cellStyle name="货币 2 4 8" xfId="7033" xr:uid="{00000000-0005-0000-0000-000060670000}"/>
    <cellStyle name="货币 2 4 8 2" xfId="7034" xr:uid="{00000000-0005-0000-0000-000061670000}"/>
    <cellStyle name="货币 2 4 8 3" xfId="7035" xr:uid="{00000000-0005-0000-0000-000062670000}"/>
    <cellStyle name="货币 2 4 8 3 2" xfId="14217" xr:uid="{00000000-0005-0000-0000-000063670000}"/>
    <cellStyle name="货币 2 4 8 4" xfId="7036" xr:uid="{00000000-0005-0000-0000-000064670000}"/>
    <cellStyle name="货币 2 4 8 4 2" xfId="14218" xr:uid="{00000000-0005-0000-0000-000065670000}"/>
    <cellStyle name="货币 2 4 8 5" xfId="14216" xr:uid="{00000000-0005-0000-0000-000066670000}"/>
    <cellStyle name="货币 2 4 9" xfId="7037" xr:uid="{00000000-0005-0000-0000-000067670000}"/>
    <cellStyle name="货币 2 5" xfId="231" xr:uid="{00000000-0005-0000-0000-000068670000}"/>
    <cellStyle name="货币 2 5 2" xfId="260" xr:uid="{00000000-0005-0000-0000-000069670000}"/>
    <cellStyle name="货币 2 5 2 2" xfId="7038" xr:uid="{00000000-0005-0000-0000-00006A670000}"/>
    <cellStyle name="货币 2 5 2 2 2" xfId="7039" xr:uid="{00000000-0005-0000-0000-00006B670000}"/>
    <cellStyle name="货币 2 5 2 2 2 2" xfId="7040" xr:uid="{00000000-0005-0000-0000-00006C670000}"/>
    <cellStyle name="货币 2 5 2 2 2 3" xfId="7041" xr:uid="{00000000-0005-0000-0000-00006D670000}"/>
    <cellStyle name="货币 2 5 2 2 2 3 2" xfId="14221" xr:uid="{00000000-0005-0000-0000-00006E670000}"/>
    <cellStyle name="货币 2 5 2 2 2 4" xfId="14220" xr:uid="{00000000-0005-0000-0000-00006F670000}"/>
    <cellStyle name="货币 2 5 2 2 3" xfId="7042" xr:uid="{00000000-0005-0000-0000-000070670000}"/>
    <cellStyle name="货币 2 5 2 2 3 2" xfId="7043" xr:uid="{00000000-0005-0000-0000-000071670000}"/>
    <cellStyle name="货币 2 5 2 2 3 3" xfId="7044" xr:uid="{00000000-0005-0000-0000-000072670000}"/>
    <cellStyle name="货币 2 5 2 2 3 3 2" xfId="14223" xr:uid="{00000000-0005-0000-0000-000073670000}"/>
    <cellStyle name="货币 2 5 2 2 3 4" xfId="7045" xr:uid="{00000000-0005-0000-0000-000074670000}"/>
    <cellStyle name="货币 2 5 2 2 3 4 2" xfId="14224" xr:uid="{00000000-0005-0000-0000-000075670000}"/>
    <cellStyle name="货币 2 5 2 2 3 5" xfId="14222" xr:uid="{00000000-0005-0000-0000-000076670000}"/>
    <cellStyle name="货币 2 5 2 2 4" xfId="7046" xr:uid="{00000000-0005-0000-0000-000077670000}"/>
    <cellStyle name="货币 2 5 2 2 5" xfId="7047" xr:uid="{00000000-0005-0000-0000-000078670000}"/>
    <cellStyle name="货币 2 5 2 2 5 2" xfId="14225" xr:uid="{00000000-0005-0000-0000-000079670000}"/>
    <cellStyle name="货币 2 5 2 2 6" xfId="14219" xr:uid="{00000000-0005-0000-0000-00007A670000}"/>
    <cellStyle name="货币 2 5 2 3" xfId="7048" xr:uid="{00000000-0005-0000-0000-00007B670000}"/>
    <cellStyle name="货币 2 5 2 3 2" xfId="7049" xr:uid="{00000000-0005-0000-0000-00007C670000}"/>
    <cellStyle name="货币 2 5 2 3 2 2" xfId="7050" xr:uid="{00000000-0005-0000-0000-00007D670000}"/>
    <cellStyle name="货币 2 5 2 3 2 3" xfId="7051" xr:uid="{00000000-0005-0000-0000-00007E670000}"/>
    <cellStyle name="货币 2 5 2 3 2 3 2" xfId="14228" xr:uid="{00000000-0005-0000-0000-00007F670000}"/>
    <cellStyle name="货币 2 5 2 3 2 4" xfId="14227" xr:uid="{00000000-0005-0000-0000-000080670000}"/>
    <cellStyle name="货币 2 5 2 3 3" xfId="7052" xr:uid="{00000000-0005-0000-0000-000081670000}"/>
    <cellStyle name="货币 2 5 2 3 4" xfId="7053" xr:uid="{00000000-0005-0000-0000-000082670000}"/>
    <cellStyle name="货币 2 5 2 3 4 2" xfId="14229" xr:uid="{00000000-0005-0000-0000-000083670000}"/>
    <cellStyle name="货币 2 5 2 3 5" xfId="14226" xr:uid="{00000000-0005-0000-0000-000084670000}"/>
    <cellStyle name="货币 2 5 2 4" xfId="7054" xr:uid="{00000000-0005-0000-0000-000085670000}"/>
    <cellStyle name="货币 2 5 2 4 2" xfId="7055" xr:uid="{00000000-0005-0000-0000-000086670000}"/>
    <cellStyle name="货币 2 5 2 4 3" xfId="7056" xr:uid="{00000000-0005-0000-0000-000087670000}"/>
    <cellStyle name="货币 2 5 2 4 3 2" xfId="14231" xr:uid="{00000000-0005-0000-0000-000088670000}"/>
    <cellStyle name="货币 2 5 2 4 4" xfId="14230" xr:uid="{00000000-0005-0000-0000-000089670000}"/>
    <cellStyle name="货币 2 5 2 5" xfId="7057" xr:uid="{00000000-0005-0000-0000-00008A670000}"/>
    <cellStyle name="货币 2 5 2 5 2" xfId="7058" xr:uid="{00000000-0005-0000-0000-00008B670000}"/>
    <cellStyle name="货币 2 5 2 5 3" xfId="7059" xr:uid="{00000000-0005-0000-0000-00008C670000}"/>
    <cellStyle name="货币 2 5 2 5 3 2" xfId="14233" xr:uid="{00000000-0005-0000-0000-00008D670000}"/>
    <cellStyle name="货币 2 5 2 5 4" xfId="7060" xr:uid="{00000000-0005-0000-0000-00008E670000}"/>
    <cellStyle name="货币 2 5 2 5 4 2" xfId="14234" xr:uid="{00000000-0005-0000-0000-00008F670000}"/>
    <cellStyle name="货币 2 5 2 5 5" xfId="14232" xr:uid="{00000000-0005-0000-0000-000090670000}"/>
    <cellStyle name="货币 2 5 2 6" xfId="7061" xr:uid="{00000000-0005-0000-0000-000091670000}"/>
    <cellStyle name="货币 2 5 2 7" xfId="9548" xr:uid="{00000000-0005-0000-0000-000092670000}"/>
    <cellStyle name="货币 2 5 3" xfId="595" xr:uid="{00000000-0005-0000-0000-000093670000}"/>
    <cellStyle name="货币 2 5 3 2" xfId="7062" xr:uid="{00000000-0005-0000-0000-000094670000}"/>
    <cellStyle name="货币 2 5 3 2 2" xfId="7063" xr:uid="{00000000-0005-0000-0000-000095670000}"/>
    <cellStyle name="货币 2 5 3 2 3" xfId="7064" xr:uid="{00000000-0005-0000-0000-000096670000}"/>
    <cellStyle name="货币 2 5 3 2 3 2" xfId="14236" xr:uid="{00000000-0005-0000-0000-000097670000}"/>
    <cellStyle name="货币 2 5 3 2 4" xfId="14235" xr:uid="{00000000-0005-0000-0000-000098670000}"/>
    <cellStyle name="货币 2 5 3 3" xfId="7065" xr:uid="{00000000-0005-0000-0000-000099670000}"/>
    <cellStyle name="货币 2 5 3 3 2" xfId="7066" xr:uid="{00000000-0005-0000-0000-00009A670000}"/>
    <cellStyle name="货币 2 5 3 3 3" xfId="7067" xr:uid="{00000000-0005-0000-0000-00009B670000}"/>
    <cellStyle name="货币 2 5 3 3 3 2" xfId="14238" xr:uid="{00000000-0005-0000-0000-00009C670000}"/>
    <cellStyle name="货币 2 5 3 3 4" xfId="7068" xr:uid="{00000000-0005-0000-0000-00009D670000}"/>
    <cellStyle name="货币 2 5 3 3 4 2" xfId="14239" xr:uid="{00000000-0005-0000-0000-00009E670000}"/>
    <cellStyle name="货币 2 5 3 3 5" xfId="14237" xr:uid="{00000000-0005-0000-0000-00009F670000}"/>
    <cellStyle name="货币 2 5 3 4" xfId="7069" xr:uid="{00000000-0005-0000-0000-0000A0670000}"/>
    <cellStyle name="货币 2 5 3 5" xfId="7070" xr:uid="{00000000-0005-0000-0000-0000A1670000}"/>
    <cellStyle name="货币 2 5 3 5 2" xfId="14240" xr:uid="{00000000-0005-0000-0000-0000A2670000}"/>
    <cellStyle name="货币 2 5 4" xfId="7071" xr:uid="{00000000-0005-0000-0000-0000A3670000}"/>
    <cellStyle name="货币 2 5 4 2" xfId="7072" xr:uid="{00000000-0005-0000-0000-0000A4670000}"/>
    <cellStyle name="货币 2 5 4 2 2" xfId="7073" xr:uid="{00000000-0005-0000-0000-0000A5670000}"/>
    <cellStyle name="货币 2 5 4 2 3" xfId="7074" xr:uid="{00000000-0005-0000-0000-0000A6670000}"/>
    <cellStyle name="货币 2 5 4 2 3 2" xfId="14243" xr:uid="{00000000-0005-0000-0000-0000A7670000}"/>
    <cellStyle name="货币 2 5 4 2 4" xfId="14242" xr:uid="{00000000-0005-0000-0000-0000A8670000}"/>
    <cellStyle name="货币 2 5 4 3" xfId="7075" xr:uid="{00000000-0005-0000-0000-0000A9670000}"/>
    <cellStyle name="货币 2 5 4 4" xfId="7076" xr:uid="{00000000-0005-0000-0000-0000AA670000}"/>
    <cellStyle name="货币 2 5 4 4 2" xfId="14244" xr:uid="{00000000-0005-0000-0000-0000AB670000}"/>
    <cellStyle name="货币 2 5 4 5" xfId="14241" xr:uid="{00000000-0005-0000-0000-0000AC670000}"/>
    <cellStyle name="货币 2 5 5" xfId="7077" xr:uid="{00000000-0005-0000-0000-0000AD670000}"/>
    <cellStyle name="货币 2 5 5 2" xfId="7078" xr:uid="{00000000-0005-0000-0000-0000AE670000}"/>
    <cellStyle name="货币 2 5 5 3" xfId="7079" xr:uid="{00000000-0005-0000-0000-0000AF670000}"/>
    <cellStyle name="货币 2 5 5 3 2" xfId="14246" xr:uid="{00000000-0005-0000-0000-0000B0670000}"/>
    <cellStyle name="货币 2 5 5 4" xfId="14245" xr:uid="{00000000-0005-0000-0000-0000B1670000}"/>
    <cellStyle name="货币 2 5 6" xfId="7080" xr:uid="{00000000-0005-0000-0000-0000B2670000}"/>
    <cellStyle name="货币 2 5 6 2" xfId="7081" xr:uid="{00000000-0005-0000-0000-0000B3670000}"/>
    <cellStyle name="货币 2 5 6 3" xfId="7082" xr:uid="{00000000-0005-0000-0000-0000B4670000}"/>
    <cellStyle name="货币 2 5 6 3 2" xfId="14248" xr:uid="{00000000-0005-0000-0000-0000B5670000}"/>
    <cellStyle name="货币 2 5 6 4" xfId="7083" xr:uid="{00000000-0005-0000-0000-0000B6670000}"/>
    <cellStyle name="货币 2 5 6 4 2" xfId="14249" xr:uid="{00000000-0005-0000-0000-0000B7670000}"/>
    <cellStyle name="货币 2 5 6 5" xfId="14247" xr:uid="{00000000-0005-0000-0000-0000B8670000}"/>
    <cellStyle name="货币 2 5 7" xfId="7084" xr:uid="{00000000-0005-0000-0000-0000B9670000}"/>
    <cellStyle name="货币 2 6" xfId="279" xr:uid="{00000000-0005-0000-0000-0000BA670000}"/>
    <cellStyle name="货币 2 6 2" xfId="7085" xr:uid="{00000000-0005-0000-0000-0000BB670000}"/>
    <cellStyle name="货币 2 6 2 2" xfId="7086" xr:uid="{00000000-0005-0000-0000-0000BC670000}"/>
    <cellStyle name="货币 2 6 2 2 2" xfId="7087" xr:uid="{00000000-0005-0000-0000-0000BD670000}"/>
    <cellStyle name="货币 2 6 2 2 3" xfId="7088" xr:uid="{00000000-0005-0000-0000-0000BE670000}"/>
    <cellStyle name="货币 2 6 2 2 3 2" xfId="14252" xr:uid="{00000000-0005-0000-0000-0000BF670000}"/>
    <cellStyle name="货币 2 6 2 2 4" xfId="14251" xr:uid="{00000000-0005-0000-0000-0000C0670000}"/>
    <cellStyle name="货币 2 6 2 3" xfId="7089" xr:uid="{00000000-0005-0000-0000-0000C1670000}"/>
    <cellStyle name="货币 2 6 2 3 2" xfId="7090" xr:uid="{00000000-0005-0000-0000-0000C2670000}"/>
    <cellStyle name="货币 2 6 2 3 3" xfId="7091" xr:uid="{00000000-0005-0000-0000-0000C3670000}"/>
    <cellStyle name="货币 2 6 2 3 3 2" xfId="14254" xr:uid="{00000000-0005-0000-0000-0000C4670000}"/>
    <cellStyle name="货币 2 6 2 3 4" xfId="7092" xr:uid="{00000000-0005-0000-0000-0000C5670000}"/>
    <cellStyle name="货币 2 6 2 3 4 2" xfId="14255" xr:uid="{00000000-0005-0000-0000-0000C6670000}"/>
    <cellStyle name="货币 2 6 2 3 5" xfId="14253" xr:uid="{00000000-0005-0000-0000-0000C7670000}"/>
    <cellStyle name="货币 2 6 2 4" xfId="7093" xr:uid="{00000000-0005-0000-0000-0000C8670000}"/>
    <cellStyle name="货币 2 6 2 5" xfId="7094" xr:uid="{00000000-0005-0000-0000-0000C9670000}"/>
    <cellStyle name="货币 2 6 2 5 2" xfId="14256" xr:uid="{00000000-0005-0000-0000-0000CA670000}"/>
    <cellStyle name="货币 2 6 2 6" xfId="14250" xr:uid="{00000000-0005-0000-0000-0000CB670000}"/>
    <cellStyle name="货币 2 6 3" xfId="7095" xr:uid="{00000000-0005-0000-0000-0000CC670000}"/>
    <cellStyle name="货币 2 6 3 2" xfId="7096" xr:uid="{00000000-0005-0000-0000-0000CD670000}"/>
    <cellStyle name="货币 2 6 3 2 2" xfId="7097" xr:uid="{00000000-0005-0000-0000-0000CE670000}"/>
    <cellStyle name="货币 2 6 3 2 3" xfId="7098" xr:uid="{00000000-0005-0000-0000-0000CF670000}"/>
    <cellStyle name="货币 2 6 3 2 3 2" xfId="14259" xr:uid="{00000000-0005-0000-0000-0000D0670000}"/>
    <cellStyle name="货币 2 6 3 2 4" xfId="14258" xr:uid="{00000000-0005-0000-0000-0000D1670000}"/>
    <cellStyle name="货币 2 6 3 3" xfId="7099" xr:uid="{00000000-0005-0000-0000-0000D2670000}"/>
    <cellStyle name="货币 2 6 3 4" xfId="7100" xr:uid="{00000000-0005-0000-0000-0000D3670000}"/>
    <cellStyle name="货币 2 6 3 4 2" xfId="14260" xr:uid="{00000000-0005-0000-0000-0000D4670000}"/>
    <cellStyle name="货币 2 6 3 5" xfId="14257" xr:uid="{00000000-0005-0000-0000-0000D5670000}"/>
    <cellStyle name="货币 2 6 4" xfId="7101" xr:uid="{00000000-0005-0000-0000-0000D6670000}"/>
    <cellStyle name="货币 2 6 4 2" xfId="7102" xr:uid="{00000000-0005-0000-0000-0000D7670000}"/>
    <cellStyle name="货币 2 6 4 3" xfId="7103" xr:uid="{00000000-0005-0000-0000-0000D8670000}"/>
    <cellStyle name="货币 2 6 4 3 2" xfId="14262" xr:uid="{00000000-0005-0000-0000-0000D9670000}"/>
    <cellStyle name="货币 2 6 4 4" xfId="14261" xr:uid="{00000000-0005-0000-0000-0000DA670000}"/>
    <cellStyle name="货币 2 6 5" xfId="7104" xr:uid="{00000000-0005-0000-0000-0000DB670000}"/>
    <cellStyle name="货币 2 6 5 2" xfId="7105" xr:uid="{00000000-0005-0000-0000-0000DC670000}"/>
    <cellStyle name="货币 2 6 5 3" xfId="7106" xr:uid="{00000000-0005-0000-0000-0000DD670000}"/>
    <cellStyle name="货币 2 6 5 3 2" xfId="14264" xr:uid="{00000000-0005-0000-0000-0000DE670000}"/>
    <cellStyle name="货币 2 6 5 4" xfId="7107" xr:uid="{00000000-0005-0000-0000-0000DF670000}"/>
    <cellStyle name="货币 2 6 5 4 2" xfId="14265" xr:uid="{00000000-0005-0000-0000-0000E0670000}"/>
    <cellStyle name="货币 2 6 5 5" xfId="14263" xr:uid="{00000000-0005-0000-0000-0000E1670000}"/>
    <cellStyle name="货币 2 6 6" xfId="7108" xr:uid="{00000000-0005-0000-0000-0000E2670000}"/>
    <cellStyle name="货币 2 6 7" xfId="9567" xr:uid="{00000000-0005-0000-0000-0000E3670000}"/>
    <cellStyle name="货币 2 6 8" xfId="27540" xr:uid="{00000000-0005-0000-0000-0000E4670000}"/>
    <cellStyle name="货币 2 7" xfId="585" xr:uid="{00000000-0005-0000-0000-0000E5670000}"/>
    <cellStyle name="货币 2 7 2" xfId="7109" xr:uid="{00000000-0005-0000-0000-0000E6670000}"/>
    <cellStyle name="货币 2 7 2 2" xfId="7110" xr:uid="{00000000-0005-0000-0000-0000E7670000}"/>
    <cellStyle name="货币 2 7 2 3" xfId="7111" xr:uid="{00000000-0005-0000-0000-0000E8670000}"/>
    <cellStyle name="货币 2 7 2 3 2" xfId="14267" xr:uid="{00000000-0005-0000-0000-0000E9670000}"/>
    <cellStyle name="货币 2 7 2 4" xfId="14266" xr:uid="{00000000-0005-0000-0000-0000EA670000}"/>
    <cellStyle name="货币 2 7 3" xfId="7112" xr:uid="{00000000-0005-0000-0000-0000EB670000}"/>
    <cellStyle name="货币 2 7 3 2" xfId="7113" xr:uid="{00000000-0005-0000-0000-0000EC670000}"/>
    <cellStyle name="货币 2 7 3 3" xfId="7114" xr:uid="{00000000-0005-0000-0000-0000ED670000}"/>
    <cellStyle name="货币 2 7 3 3 2" xfId="14269" xr:uid="{00000000-0005-0000-0000-0000EE670000}"/>
    <cellStyle name="货币 2 7 3 4" xfId="7115" xr:uid="{00000000-0005-0000-0000-0000EF670000}"/>
    <cellStyle name="货币 2 7 3 4 2" xfId="14270" xr:uid="{00000000-0005-0000-0000-0000F0670000}"/>
    <cellStyle name="货币 2 7 3 5" xfId="14268" xr:uid="{00000000-0005-0000-0000-0000F1670000}"/>
    <cellStyle name="货币 2 7 4" xfId="7116" xr:uid="{00000000-0005-0000-0000-0000F2670000}"/>
    <cellStyle name="货币 2 7 5" xfId="7117" xr:uid="{00000000-0005-0000-0000-0000F3670000}"/>
    <cellStyle name="货币 2 7 5 2" xfId="14271" xr:uid="{00000000-0005-0000-0000-0000F4670000}"/>
    <cellStyle name="货币 2 8" xfId="7118" xr:uid="{00000000-0005-0000-0000-0000F5670000}"/>
    <cellStyle name="货币 2 8 2" xfId="7119" xr:uid="{00000000-0005-0000-0000-0000F6670000}"/>
    <cellStyle name="货币 2 8 2 2" xfId="7120" xr:uid="{00000000-0005-0000-0000-0000F7670000}"/>
    <cellStyle name="货币 2 8 2 3" xfId="7121" xr:uid="{00000000-0005-0000-0000-0000F8670000}"/>
    <cellStyle name="货币 2 8 2 3 2" xfId="14274" xr:uid="{00000000-0005-0000-0000-0000F9670000}"/>
    <cellStyle name="货币 2 8 2 4" xfId="14273" xr:uid="{00000000-0005-0000-0000-0000FA670000}"/>
    <cellStyle name="货币 2 8 3" xfId="7122" xr:uid="{00000000-0005-0000-0000-0000FB670000}"/>
    <cellStyle name="货币 2 8 4" xfId="7123" xr:uid="{00000000-0005-0000-0000-0000FC670000}"/>
    <cellStyle name="货币 2 8 4 2" xfId="14275" xr:uid="{00000000-0005-0000-0000-0000FD670000}"/>
    <cellStyle name="货币 2 8 5" xfId="14272" xr:uid="{00000000-0005-0000-0000-0000FE670000}"/>
    <cellStyle name="货币 2 9" xfId="7124" xr:uid="{00000000-0005-0000-0000-0000FF670000}"/>
    <cellStyle name="货币 2 9 2" xfId="7125" xr:uid="{00000000-0005-0000-0000-000000680000}"/>
    <cellStyle name="货币 2 9 3" xfId="7126" xr:uid="{00000000-0005-0000-0000-000001680000}"/>
    <cellStyle name="货币 2 9 3 2" xfId="14277" xr:uid="{00000000-0005-0000-0000-000002680000}"/>
    <cellStyle name="货币 2 9 4" xfId="14276" xr:uid="{00000000-0005-0000-0000-000003680000}"/>
    <cellStyle name="货币 3" xfId="232" xr:uid="{00000000-0005-0000-0000-000004680000}"/>
    <cellStyle name="货币 3 10" xfId="9536" xr:uid="{00000000-0005-0000-0000-000005680000}"/>
    <cellStyle name="货币 3 2" xfId="233" xr:uid="{00000000-0005-0000-0000-000006680000}"/>
    <cellStyle name="货币 3 2 10" xfId="9537" xr:uid="{00000000-0005-0000-0000-000007680000}"/>
    <cellStyle name="货币 3 2 2" xfId="234" xr:uid="{00000000-0005-0000-0000-000008680000}"/>
    <cellStyle name="货币 3 2 2 2" xfId="235" xr:uid="{00000000-0005-0000-0000-000009680000}"/>
    <cellStyle name="货币 3 2 2 2 2" xfId="487" xr:uid="{00000000-0005-0000-0000-00000A680000}"/>
    <cellStyle name="货币 3 2 2 2 2 2" xfId="7127" xr:uid="{00000000-0005-0000-0000-00000B680000}"/>
    <cellStyle name="货币 3 2 2 2 2 2 2" xfId="7128" xr:uid="{00000000-0005-0000-0000-00000C680000}"/>
    <cellStyle name="货币 3 2 2 2 2 2 2 2" xfId="7129" xr:uid="{00000000-0005-0000-0000-00000D680000}"/>
    <cellStyle name="货币 3 2 2 2 2 2 2 2 2" xfId="14279" xr:uid="{00000000-0005-0000-0000-00000E680000}"/>
    <cellStyle name="货币 3 2 2 2 2 2 2 2 3" xfId="9288" xr:uid="{00000000-0005-0000-0000-00000F680000}"/>
    <cellStyle name="货币 3 2 2 2 2 2 2 3" xfId="7130" xr:uid="{00000000-0005-0000-0000-000010680000}"/>
    <cellStyle name="货币 3 2 2 2 2 2 2 3 2" xfId="14280" xr:uid="{00000000-0005-0000-0000-000011680000}"/>
    <cellStyle name="货币 3 2 2 2 2 2 3" xfId="7131" xr:uid="{00000000-0005-0000-0000-000012680000}"/>
    <cellStyle name="货币 3 2 2 2 2 2 3 2" xfId="7132" xr:uid="{00000000-0005-0000-0000-000013680000}"/>
    <cellStyle name="货币 3 2 2 2 2 2 3 2 2" xfId="14282" xr:uid="{00000000-0005-0000-0000-000014680000}"/>
    <cellStyle name="货币 3 2 2 2 2 2 3 2 3" xfId="9289" xr:uid="{00000000-0005-0000-0000-000015680000}"/>
    <cellStyle name="货币 3 2 2 2 2 2 3 3" xfId="7133" xr:uid="{00000000-0005-0000-0000-000016680000}"/>
    <cellStyle name="货币 3 2 2 2 2 2 3 3 2" xfId="14283" xr:uid="{00000000-0005-0000-0000-000017680000}"/>
    <cellStyle name="货币 3 2 2 2 2 2 3 4" xfId="7134" xr:uid="{00000000-0005-0000-0000-000018680000}"/>
    <cellStyle name="货币 3 2 2 2 2 2 3 4 2" xfId="14284" xr:uid="{00000000-0005-0000-0000-000019680000}"/>
    <cellStyle name="货币 3 2 2 2 2 2 3 5" xfId="14281" xr:uid="{00000000-0005-0000-0000-00001A680000}"/>
    <cellStyle name="货币 3 2 2 2 2 2 4" xfId="7135" xr:uid="{00000000-0005-0000-0000-00001B680000}"/>
    <cellStyle name="货币 3 2 2 2 2 2 4 2" xfId="14285" xr:uid="{00000000-0005-0000-0000-00001C680000}"/>
    <cellStyle name="货币 3 2 2 2 2 2 4 3" xfId="9290" xr:uid="{00000000-0005-0000-0000-00001D680000}"/>
    <cellStyle name="货币 3 2 2 2 2 2 5" xfId="7136" xr:uid="{00000000-0005-0000-0000-00001E680000}"/>
    <cellStyle name="货币 3 2 2 2 2 2 5 2" xfId="14286" xr:uid="{00000000-0005-0000-0000-00001F680000}"/>
    <cellStyle name="货币 3 2 2 2 2 2 6" xfId="14278" xr:uid="{00000000-0005-0000-0000-000020680000}"/>
    <cellStyle name="货币 3 2 2 2 2 3" xfId="7137" xr:uid="{00000000-0005-0000-0000-000021680000}"/>
    <cellStyle name="货币 3 2 2 2 2 3 2" xfId="7138" xr:uid="{00000000-0005-0000-0000-000022680000}"/>
    <cellStyle name="货币 3 2 2 2 2 3 2 2" xfId="7139" xr:uid="{00000000-0005-0000-0000-000023680000}"/>
    <cellStyle name="货币 3 2 2 2 2 3 2 2 2" xfId="14288" xr:uid="{00000000-0005-0000-0000-000024680000}"/>
    <cellStyle name="货币 3 2 2 2 2 3 2 2 3" xfId="9291" xr:uid="{00000000-0005-0000-0000-000025680000}"/>
    <cellStyle name="货币 3 2 2 2 2 3 2 3" xfId="7140" xr:uid="{00000000-0005-0000-0000-000026680000}"/>
    <cellStyle name="货币 3 2 2 2 2 3 2 3 2" xfId="14289" xr:uid="{00000000-0005-0000-0000-000027680000}"/>
    <cellStyle name="货币 3 2 2 2 2 3 3" xfId="7141" xr:uid="{00000000-0005-0000-0000-000028680000}"/>
    <cellStyle name="货币 3 2 2 2 2 3 3 2" xfId="14290" xr:uid="{00000000-0005-0000-0000-000029680000}"/>
    <cellStyle name="货币 3 2 2 2 2 3 3 3" xfId="9292" xr:uid="{00000000-0005-0000-0000-00002A680000}"/>
    <cellStyle name="货币 3 2 2 2 2 3 4" xfId="7142" xr:uid="{00000000-0005-0000-0000-00002B680000}"/>
    <cellStyle name="货币 3 2 2 2 2 3 4 2" xfId="14291" xr:uid="{00000000-0005-0000-0000-00002C680000}"/>
    <cellStyle name="货币 3 2 2 2 2 3 5" xfId="14287" xr:uid="{00000000-0005-0000-0000-00002D680000}"/>
    <cellStyle name="货币 3 2 2 2 2 4" xfId="7143" xr:uid="{00000000-0005-0000-0000-00002E680000}"/>
    <cellStyle name="货币 3 2 2 2 2 4 2" xfId="7144" xr:uid="{00000000-0005-0000-0000-00002F680000}"/>
    <cellStyle name="货币 3 2 2 2 2 4 2 2" xfId="14292" xr:uid="{00000000-0005-0000-0000-000030680000}"/>
    <cellStyle name="货币 3 2 2 2 2 4 2 3" xfId="9293" xr:uid="{00000000-0005-0000-0000-000031680000}"/>
    <cellStyle name="货币 3 2 2 2 2 4 3" xfId="7145" xr:uid="{00000000-0005-0000-0000-000032680000}"/>
    <cellStyle name="货币 3 2 2 2 2 4 3 2" xfId="14293" xr:uid="{00000000-0005-0000-0000-000033680000}"/>
    <cellStyle name="货币 3 2 2 2 2 5" xfId="7146" xr:uid="{00000000-0005-0000-0000-000034680000}"/>
    <cellStyle name="货币 3 2 2 2 2 5 2" xfId="7147" xr:uid="{00000000-0005-0000-0000-000035680000}"/>
    <cellStyle name="货币 3 2 2 2 2 5 2 2" xfId="14295" xr:uid="{00000000-0005-0000-0000-000036680000}"/>
    <cellStyle name="货币 3 2 2 2 2 5 2 3" xfId="9294" xr:uid="{00000000-0005-0000-0000-000037680000}"/>
    <cellStyle name="货币 3 2 2 2 2 5 3" xfId="7148" xr:uid="{00000000-0005-0000-0000-000038680000}"/>
    <cellStyle name="货币 3 2 2 2 2 5 3 2" xfId="14296" xr:uid="{00000000-0005-0000-0000-000039680000}"/>
    <cellStyle name="货币 3 2 2 2 2 5 4" xfId="7149" xr:uid="{00000000-0005-0000-0000-00003A680000}"/>
    <cellStyle name="货币 3 2 2 2 2 5 4 2" xfId="14297" xr:uid="{00000000-0005-0000-0000-00003B680000}"/>
    <cellStyle name="货币 3 2 2 2 2 5 5" xfId="14294" xr:uid="{00000000-0005-0000-0000-00003C680000}"/>
    <cellStyle name="货币 3 2 2 2 2 6" xfId="7150" xr:uid="{00000000-0005-0000-0000-00003D680000}"/>
    <cellStyle name="货币 3 2 2 2 2 6 2" xfId="14298" xr:uid="{00000000-0005-0000-0000-00003E680000}"/>
    <cellStyle name="货币 3 2 2 2 2 6 3" xfId="9295" xr:uid="{00000000-0005-0000-0000-00003F680000}"/>
    <cellStyle name="货币 3 2 2 2 2 7" xfId="9686" xr:uid="{00000000-0005-0000-0000-000040680000}"/>
    <cellStyle name="货币 3 2 2 2 3" xfId="7151" xr:uid="{00000000-0005-0000-0000-000041680000}"/>
    <cellStyle name="货币 3 2 2 2 3 2" xfId="7152" xr:uid="{00000000-0005-0000-0000-000042680000}"/>
    <cellStyle name="货币 3 2 2 2 3 2 2" xfId="7153" xr:uid="{00000000-0005-0000-0000-000043680000}"/>
    <cellStyle name="货币 3 2 2 2 3 2 2 2" xfId="14300" xr:uid="{00000000-0005-0000-0000-000044680000}"/>
    <cellStyle name="货币 3 2 2 2 3 2 2 3" xfId="9296" xr:uid="{00000000-0005-0000-0000-000045680000}"/>
    <cellStyle name="货币 3 2 2 2 3 2 3" xfId="7154" xr:uid="{00000000-0005-0000-0000-000046680000}"/>
    <cellStyle name="货币 3 2 2 2 3 2 3 2" xfId="14301" xr:uid="{00000000-0005-0000-0000-000047680000}"/>
    <cellStyle name="货币 3 2 2 2 3 3" xfId="7155" xr:uid="{00000000-0005-0000-0000-000048680000}"/>
    <cellStyle name="货币 3 2 2 2 3 3 2" xfId="7156" xr:uid="{00000000-0005-0000-0000-000049680000}"/>
    <cellStyle name="货币 3 2 2 2 3 3 2 2" xfId="14303" xr:uid="{00000000-0005-0000-0000-00004A680000}"/>
    <cellStyle name="货币 3 2 2 2 3 3 2 3" xfId="9297" xr:uid="{00000000-0005-0000-0000-00004B680000}"/>
    <cellStyle name="货币 3 2 2 2 3 3 3" xfId="7157" xr:uid="{00000000-0005-0000-0000-00004C680000}"/>
    <cellStyle name="货币 3 2 2 2 3 3 3 2" xfId="14304" xr:uid="{00000000-0005-0000-0000-00004D680000}"/>
    <cellStyle name="货币 3 2 2 2 3 3 4" xfId="7158" xr:uid="{00000000-0005-0000-0000-00004E680000}"/>
    <cellStyle name="货币 3 2 2 2 3 3 4 2" xfId="14305" xr:uid="{00000000-0005-0000-0000-00004F680000}"/>
    <cellStyle name="货币 3 2 2 2 3 3 5" xfId="14302" xr:uid="{00000000-0005-0000-0000-000050680000}"/>
    <cellStyle name="货币 3 2 2 2 3 4" xfId="7159" xr:uid="{00000000-0005-0000-0000-000051680000}"/>
    <cellStyle name="货币 3 2 2 2 3 4 2" xfId="14306" xr:uid="{00000000-0005-0000-0000-000052680000}"/>
    <cellStyle name="货币 3 2 2 2 3 4 3" xfId="9298" xr:uid="{00000000-0005-0000-0000-000053680000}"/>
    <cellStyle name="货币 3 2 2 2 3 5" xfId="7160" xr:uid="{00000000-0005-0000-0000-000054680000}"/>
    <cellStyle name="货币 3 2 2 2 3 5 2" xfId="14307" xr:uid="{00000000-0005-0000-0000-000055680000}"/>
    <cellStyle name="货币 3 2 2 2 3 6" xfId="14299" xr:uid="{00000000-0005-0000-0000-000056680000}"/>
    <cellStyle name="货币 3 2 2 2 4" xfId="7161" xr:uid="{00000000-0005-0000-0000-000057680000}"/>
    <cellStyle name="货币 3 2 2 2 4 2" xfId="7162" xr:uid="{00000000-0005-0000-0000-000058680000}"/>
    <cellStyle name="货币 3 2 2 2 4 2 2" xfId="7163" xr:uid="{00000000-0005-0000-0000-000059680000}"/>
    <cellStyle name="货币 3 2 2 2 4 2 2 2" xfId="14309" xr:uid="{00000000-0005-0000-0000-00005A680000}"/>
    <cellStyle name="货币 3 2 2 2 4 2 2 3" xfId="9299" xr:uid="{00000000-0005-0000-0000-00005B680000}"/>
    <cellStyle name="货币 3 2 2 2 4 2 3" xfId="7164" xr:uid="{00000000-0005-0000-0000-00005C680000}"/>
    <cellStyle name="货币 3 2 2 2 4 2 3 2" xfId="14310" xr:uid="{00000000-0005-0000-0000-00005D680000}"/>
    <cellStyle name="货币 3 2 2 2 4 3" xfId="7165" xr:uid="{00000000-0005-0000-0000-00005E680000}"/>
    <cellStyle name="货币 3 2 2 2 4 3 2" xfId="14311" xr:uid="{00000000-0005-0000-0000-00005F680000}"/>
    <cellStyle name="货币 3 2 2 2 4 3 3" xfId="9300" xr:uid="{00000000-0005-0000-0000-000060680000}"/>
    <cellStyle name="货币 3 2 2 2 4 4" xfId="7166" xr:uid="{00000000-0005-0000-0000-000061680000}"/>
    <cellStyle name="货币 3 2 2 2 4 4 2" xfId="14312" xr:uid="{00000000-0005-0000-0000-000062680000}"/>
    <cellStyle name="货币 3 2 2 2 4 5" xfId="14308" xr:uid="{00000000-0005-0000-0000-000063680000}"/>
    <cellStyle name="货币 3 2 2 2 5" xfId="7167" xr:uid="{00000000-0005-0000-0000-000064680000}"/>
    <cellStyle name="货币 3 2 2 2 5 2" xfId="7168" xr:uid="{00000000-0005-0000-0000-000065680000}"/>
    <cellStyle name="货币 3 2 2 2 5 2 2" xfId="14313" xr:uid="{00000000-0005-0000-0000-000066680000}"/>
    <cellStyle name="货币 3 2 2 2 5 2 3" xfId="9301" xr:uid="{00000000-0005-0000-0000-000067680000}"/>
    <cellStyle name="货币 3 2 2 2 5 3" xfId="7169" xr:uid="{00000000-0005-0000-0000-000068680000}"/>
    <cellStyle name="货币 3 2 2 2 5 3 2" xfId="14314" xr:uid="{00000000-0005-0000-0000-000069680000}"/>
    <cellStyle name="货币 3 2 2 2 6" xfId="7170" xr:uid="{00000000-0005-0000-0000-00006A680000}"/>
    <cellStyle name="货币 3 2 2 2 6 2" xfId="14315" xr:uid="{00000000-0005-0000-0000-00006B680000}"/>
    <cellStyle name="货币 3 2 2 2 6 3" xfId="9302" xr:uid="{00000000-0005-0000-0000-00006C680000}"/>
    <cellStyle name="货币 3 2 2 2 7" xfId="9539" xr:uid="{00000000-0005-0000-0000-00006D680000}"/>
    <cellStyle name="货币 3 2 2 3" xfId="486" xr:uid="{00000000-0005-0000-0000-00006E680000}"/>
    <cellStyle name="货币 3 2 2 3 2" xfId="7171" xr:uid="{00000000-0005-0000-0000-00006F680000}"/>
    <cellStyle name="货币 3 2 2 3 2 2" xfId="7172" xr:uid="{00000000-0005-0000-0000-000070680000}"/>
    <cellStyle name="货币 3 2 2 3 2 2 2" xfId="7173" xr:uid="{00000000-0005-0000-0000-000071680000}"/>
    <cellStyle name="货币 3 2 2 3 2 2 2 2" xfId="14317" xr:uid="{00000000-0005-0000-0000-000072680000}"/>
    <cellStyle name="货币 3 2 2 3 2 2 2 3" xfId="9303" xr:uid="{00000000-0005-0000-0000-000073680000}"/>
    <cellStyle name="货币 3 2 2 3 2 2 3" xfId="7174" xr:uid="{00000000-0005-0000-0000-000074680000}"/>
    <cellStyle name="货币 3 2 2 3 2 2 3 2" xfId="14318" xr:uid="{00000000-0005-0000-0000-000075680000}"/>
    <cellStyle name="货币 3 2 2 3 2 3" xfId="7175" xr:uid="{00000000-0005-0000-0000-000076680000}"/>
    <cellStyle name="货币 3 2 2 3 2 3 2" xfId="7176" xr:uid="{00000000-0005-0000-0000-000077680000}"/>
    <cellStyle name="货币 3 2 2 3 2 3 2 2" xfId="14320" xr:uid="{00000000-0005-0000-0000-000078680000}"/>
    <cellStyle name="货币 3 2 2 3 2 3 2 3" xfId="9304" xr:uid="{00000000-0005-0000-0000-000079680000}"/>
    <cellStyle name="货币 3 2 2 3 2 3 3" xfId="7177" xr:uid="{00000000-0005-0000-0000-00007A680000}"/>
    <cellStyle name="货币 3 2 2 3 2 3 3 2" xfId="14321" xr:uid="{00000000-0005-0000-0000-00007B680000}"/>
    <cellStyle name="货币 3 2 2 3 2 3 4" xfId="7178" xr:uid="{00000000-0005-0000-0000-00007C680000}"/>
    <cellStyle name="货币 3 2 2 3 2 3 4 2" xfId="14322" xr:uid="{00000000-0005-0000-0000-00007D680000}"/>
    <cellStyle name="货币 3 2 2 3 2 3 5" xfId="14319" xr:uid="{00000000-0005-0000-0000-00007E680000}"/>
    <cellStyle name="货币 3 2 2 3 2 4" xfId="7179" xr:uid="{00000000-0005-0000-0000-00007F680000}"/>
    <cellStyle name="货币 3 2 2 3 2 4 2" xfId="14323" xr:uid="{00000000-0005-0000-0000-000080680000}"/>
    <cellStyle name="货币 3 2 2 3 2 4 3" xfId="9305" xr:uid="{00000000-0005-0000-0000-000081680000}"/>
    <cellStyle name="货币 3 2 2 3 2 5" xfId="7180" xr:uid="{00000000-0005-0000-0000-000082680000}"/>
    <cellStyle name="货币 3 2 2 3 2 5 2" xfId="14324" xr:uid="{00000000-0005-0000-0000-000083680000}"/>
    <cellStyle name="货币 3 2 2 3 2 6" xfId="14316" xr:uid="{00000000-0005-0000-0000-000084680000}"/>
    <cellStyle name="货币 3 2 2 3 3" xfId="7181" xr:uid="{00000000-0005-0000-0000-000085680000}"/>
    <cellStyle name="货币 3 2 2 3 3 2" xfId="7182" xr:uid="{00000000-0005-0000-0000-000086680000}"/>
    <cellStyle name="货币 3 2 2 3 3 2 2" xfId="7183" xr:uid="{00000000-0005-0000-0000-000087680000}"/>
    <cellStyle name="货币 3 2 2 3 3 2 2 2" xfId="14326" xr:uid="{00000000-0005-0000-0000-000088680000}"/>
    <cellStyle name="货币 3 2 2 3 3 2 2 3" xfId="9306" xr:uid="{00000000-0005-0000-0000-000089680000}"/>
    <cellStyle name="货币 3 2 2 3 3 2 3" xfId="7184" xr:uid="{00000000-0005-0000-0000-00008A680000}"/>
    <cellStyle name="货币 3 2 2 3 3 2 3 2" xfId="14327" xr:uid="{00000000-0005-0000-0000-00008B680000}"/>
    <cellStyle name="货币 3 2 2 3 3 3" xfId="7185" xr:uid="{00000000-0005-0000-0000-00008C680000}"/>
    <cellStyle name="货币 3 2 2 3 3 3 2" xfId="14328" xr:uid="{00000000-0005-0000-0000-00008D680000}"/>
    <cellStyle name="货币 3 2 2 3 3 3 3" xfId="9307" xr:uid="{00000000-0005-0000-0000-00008E680000}"/>
    <cellStyle name="货币 3 2 2 3 3 4" xfId="7186" xr:uid="{00000000-0005-0000-0000-00008F680000}"/>
    <cellStyle name="货币 3 2 2 3 3 4 2" xfId="14329" xr:uid="{00000000-0005-0000-0000-000090680000}"/>
    <cellStyle name="货币 3 2 2 3 3 5" xfId="14325" xr:uid="{00000000-0005-0000-0000-000091680000}"/>
    <cellStyle name="货币 3 2 2 3 4" xfId="7187" xr:uid="{00000000-0005-0000-0000-000092680000}"/>
    <cellStyle name="货币 3 2 2 3 4 2" xfId="7188" xr:uid="{00000000-0005-0000-0000-000093680000}"/>
    <cellStyle name="货币 3 2 2 3 4 2 2" xfId="14330" xr:uid="{00000000-0005-0000-0000-000094680000}"/>
    <cellStyle name="货币 3 2 2 3 4 2 3" xfId="9308" xr:uid="{00000000-0005-0000-0000-000095680000}"/>
    <cellStyle name="货币 3 2 2 3 4 3" xfId="7189" xr:uid="{00000000-0005-0000-0000-000096680000}"/>
    <cellStyle name="货币 3 2 2 3 4 3 2" xfId="14331" xr:uid="{00000000-0005-0000-0000-000097680000}"/>
    <cellStyle name="货币 3 2 2 3 5" xfId="7190" xr:uid="{00000000-0005-0000-0000-000098680000}"/>
    <cellStyle name="货币 3 2 2 3 5 2" xfId="7191" xr:uid="{00000000-0005-0000-0000-000099680000}"/>
    <cellStyle name="货币 3 2 2 3 5 2 2" xfId="14333" xr:uid="{00000000-0005-0000-0000-00009A680000}"/>
    <cellStyle name="货币 3 2 2 3 5 2 3" xfId="9309" xr:uid="{00000000-0005-0000-0000-00009B680000}"/>
    <cellStyle name="货币 3 2 2 3 5 3" xfId="7192" xr:uid="{00000000-0005-0000-0000-00009C680000}"/>
    <cellStyle name="货币 3 2 2 3 5 3 2" xfId="14334" xr:uid="{00000000-0005-0000-0000-00009D680000}"/>
    <cellStyle name="货币 3 2 2 3 5 4" xfId="7193" xr:uid="{00000000-0005-0000-0000-00009E680000}"/>
    <cellStyle name="货币 3 2 2 3 5 4 2" xfId="14335" xr:uid="{00000000-0005-0000-0000-00009F680000}"/>
    <cellStyle name="货币 3 2 2 3 5 5" xfId="14332" xr:uid="{00000000-0005-0000-0000-0000A0680000}"/>
    <cellStyle name="货币 3 2 2 3 6" xfId="7194" xr:uid="{00000000-0005-0000-0000-0000A1680000}"/>
    <cellStyle name="货币 3 2 2 3 6 2" xfId="14336" xr:uid="{00000000-0005-0000-0000-0000A2680000}"/>
    <cellStyle name="货币 3 2 2 3 6 3" xfId="9310" xr:uid="{00000000-0005-0000-0000-0000A3680000}"/>
    <cellStyle name="货币 3 2 2 3 7" xfId="9685" xr:uid="{00000000-0005-0000-0000-0000A4680000}"/>
    <cellStyle name="货币 3 2 2 3 8" xfId="27545" xr:uid="{00000000-0005-0000-0000-0000A5680000}"/>
    <cellStyle name="货币 3 2 2 4" xfId="7195" xr:uid="{00000000-0005-0000-0000-0000A6680000}"/>
    <cellStyle name="货币 3 2 2 4 2" xfId="7196" xr:uid="{00000000-0005-0000-0000-0000A7680000}"/>
    <cellStyle name="货币 3 2 2 4 2 2" xfId="7197" xr:uid="{00000000-0005-0000-0000-0000A8680000}"/>
    <cellStyle name="货币 3 2 2 4 2 2 2" xfId="14338" xr:uid="{00000000-0005-0000-0000-0000A9680000}"/>
    <cellStyle name="货币 3 2 2 4 2 2 3" xfId="9311" xr:uid="{00000000-0005-0000-0000-0000AA680000}"/>
    <cellStyle name="货币 3 2 2 4 2 3" xfId="7198" xr:uid="{00000000-0005-0000-0000-0000AB680000}"/>
    <cellStyle name="货币 3 2 2 4 2 3 2" xfId="14339" xr:uid="{00000000-0005-0000-0000-0000AC680000}"/>
    <cellStyle name="货币 3 2 2 4 3" xfId="7199" xr:uid="{00000000-0005-0000-0000-0000AD680000}"/>
    <cellStyle name="货币 3 2 2 4 3 2" xfId="7200" xr:uid="{00000000-0005-0000-0000-0000AE680000}"/>
    <cellStyle name="货币 3 2 2 4 3 2 2" xfId="14341" xr:uid="{00000000-0005-0000-0000-0000AF680000}"/>
    <cellStyle name="货币 3 2 2 4 3 2 3" xfId="9312" xr:uid="{00000000-0005-0000-0000-0000B0680000}"/>
    <cellStyle name="货币 3 2 2 4 3 3" xfId="7201" xr:uid="{00000000-0005-0000-0000-0000B1680000}"/>
    <cellStyle name="货币 3 2 2 4 3 3 2" xfId="14342" xr:uid="{00000000-0005-0000-0000-0000B2680000}"/>
    <cellStyle name="货币 3 2 2 4 3 4" xfId="7202" xr:uid="{00000000-0005-0000-0000-0000B3680000}"/>
    <cellStyle name="货币 3 2 2 4 3 4 2" xfId="14343" xr:uid="{00000000-0005-0000-0000-0000B4680000}"/>
    <cellStyle name="货币 3 2 2 4 3 5" xfId="14340" xr:uid="{00000000-0005-0000-0000-0000B5680000}"/>
    <cellStyle name="货币 3 2 2 4 4" xfId="7203" xr:uid="{00000000-0005-0000-0000-0000B6680000}"/>
    <cellStyle name="货币 3 2 2 4 4 2" xfId="14344" xr:uid="{00000000-0005-0000-0000-0000B7680000}"/>
    <cellStyle name="货币 3 2 2 4 4 3" xfId="9313" xr:uid="{00000000-0005-0000-0000-0000B8680000}"/>
    <cellStyle name="货币 3 2 2 4 5" xfId="7204" xr:uid="{00000000-0005-0000-0000-0000B9680000}"/>
    <cellStyle name="货币 3 2 2 4 5 2" xfId="14345" xr:uid="{00000000-0005-0000-0000-0000BA680000}"/>
    <cellStyle name="货币 3 2 2 4 6" xfId="14337" xr:uid="{00000000-0005-0000-0000-0000BB680000}"/>
    <cellStyle name="货币 3 2 2 5" xfId="7205" xr:uid="{00000000-0005-0000-0000-0000BC680000}"/>
    <cellStyle name="货币 3 2 2 5 2" xfId="7206" xr:uid="{00000000-0005-0000-0000-0000BD680000}"/>
    <cellStyle name="货币 3 2 2 5 2 2" xfId="7207" xr:uid="{00000000-0005-0000-0000-0000BE680000}"/>
    <cellStyle name="货币 3 2 2 5 2 2 2" xfId="14347" xr:uid="{00000000-0005-0000-0000-0000BF680000}"/>
    <cellStyle name="货币 3 2 2 5 2 2 3" xfId="9314" xr:uid="{00000000-0005-0000-0000-0000C0680000}"/>
    <cellStyle name="货币 3 2 2 5 2 3" xfId="7208" xr:uid="{00000000-0005-0000-0000-0000C1680000}"/>
    <cellStyle name="货币 3 2 2 5 2 3 2" xfId="14348" xr:uid="{00000000-0005-0000-0000-0000C2680000}"/>
    <cellStyle name="货币 3 2 2 5 3" xfId="7209" xr:uid="{00000000-0005-0000-0000-0000C3680000}"/>
    <cellStyle name="货币 3 2 2 5 3 2" xfId="14349" xr:uid="{00000000-0005-0000-0000-0000C4680000}"/>
    <cellStyle name="货币 3 2 2 5 3 3" xfId="9315" xr:uid="{00000000-0005-0000-0000-0000C5680000}"/>
    <cellStyle name="货币 3 2 2 5 4" xfId="7210" xr:uid="{00000000-0005-0000-0000-0000C6680000}"/>
    <cellStyle name="货币 3 2 2 5 4 2" xfId="14350" xr:uid="{00000000-0005-0000-0000-0000C7680000}"/>
    <cellStyle name="货币 3 2 2 5 5" xfId="14346" xr:uid="{00000000-0005-0000-0000-0000C8680000}"/>
    <cellStyle name="货币 3 2 2 6" xfId="7211" xr:uid="{00000000-0005-0000-0000-0000C9680000}"/>
    <cellStyle name="货币 3 2 2 6 2" xfId="7212" xr:uid="{00000000-0005-0000-0000-0000CA680000}"/>
    <cellStyle name="货币 3 2 2 6 2 2" xfId="14351" xr:uid="{00000000-0005-0000-0000-0000CB680000}"/>
    <cellStyle name="货币 3 2 2 6 2 3" xfId="9316" xr:uid="{00000000-0005-0000-0000-0000CC680000}"/>
    <cellStyle name="货币 3 2 2 6 3" xfId="7213" xr:uid="{00000000-0005-0000-0000-0000CD680000}"/>
    <cellStyle name="货币 3 2 2 6 3 2" xfId="14352" xr:uid="{00000000-0005-0000-0000-0000CE680000}"/>
    <cellStyle name="货币 3 2 2 7" xfId="7214" xr:uid="{00000000-0005-0000-0000-0000CF680000}"/>
    <cellStyle name="货币 3 2 2 7 2" xfId="14353" xr:uid="{00000000-0005-0000-0000-0000D0680000}"/>
    <cellStyle name="货币 3 2 2 7 3" xfId="9317" xr:uid="{00000000-0005-0000-0000-0000D1680000}"/>
    <cellStyle name="货币 3 2 2 8" xfId="9538" xr:uid="{00000000-0005-0000-0000-0000D2680000}"/>
    <cellStyle name="货币 3 2 3" xfId="236" xr:uid="{00000000-0005-0000-0000-0000D3680000}"/>
    <cellStyle name="货币 3 2 3 2" xfId="488" xr:uid="{00000000-0005-0000-0000-0000D4680000}"/>
    <cellStyle name="货币 3 2 3 2 2" xfId="7215" xr:uid="{00000000-0005-0000-0000-0000D5680000}"/>
    <cellStyle name="货币 3 2 3 2 2 2" xfId="7216" xr:uid="{00000000-0005-0000-0000-0000D6680000}"/>
    <cellStyle name="货币 3 2 3 2 2 2 2" xfId="7217" xr:uid="{00000000-0005-0000-0000-0000D7680000}"/>
    <cellStyle name="货币 3 2 3 2 2 2 2 2" xfId="14355" xr:uid="{00000000-0005-0000-0000-0000D8680000}"/>
    <cellStyle name="货币 3 2 3 2 2 2 2 3" xfId="9318" xr:uid="{00000000-0005-0000-0000-0000D9680000}"/>
    <cellStyle name="货币 3 2 3 2 2 2 3" xfId="7218" xr:uid="{00000000-0005-0000-0000-0000DA680000}"/>
    <cellStyle name="货币 3 2 3 2 2 2 3 2" xfId="14356" xr:uid="{00000000-0005-0000-0000-0000DB680000}"/>
    <cellStyle name="货币 3 2 3 2 2 3" xfId="7219" xr:uid="{00000000-0005-0000-0000-0000DC680000}"/>
    <cellStyle name="货币 3 2 3 2 2 3 2" xfId="7220" xr:uid="{00000000-0005-0000-0000-0000DD680000}"/>
    <cellStyle name="货币 3 2 3 2 2 3 2 2" xfId="14358" xr:uid="{00000000-0005-0000-0000-0000DE680000}"/>
    <cellStyle name="货币 3 2 3 2 2 3 2 3" xfId="9319" xr:uid="{00000000-0005-0000-0000-0000DF680000}"/>
    <cellStyle name="货币 3 2 3 2 2 3 3" xfId="7221" xr:uid="{00000000-0005-0000-0000-0000E0680000}"/>
    <cellStyle name="货币 3 2 3 2 2 3 3 2" xfId="14359" xr:uid="{00000000-0005-0000-0000-0000E1680000}"/>
    <cellStyle name="货币 3 2 3 2 2 3 4" xfId="7222" xr:uid="{00000000-0005-0000-0000-0000E2680000}"/>
    <cellStyle name="货币 3 2 3 2 2 3 4 2" xfId="14360" xr:uid="{00000000-0005-0000-0000-0000E3680000}"/>
    <cellStyle name="货币 3 2 3 2 2 3 5" xfId="14357" xr:uid="{00000000-0005-0000-0000-0000E4680000}"/>
    <cellStyle name="货币 3 2 3 2 2 4" xfId="7223" xr:uid="{00000000-0005-0000-0000-0000E5680000}"/>
    <cellStyle name="货币 3 2 3 2 2 4 2" xfId="14361" xr:uid="{00000000-0005-0000-0000-0000E6680000}"/>
    <cellStyle name="货币 3 2 3 2 2 4 3" xfId="9320" xr:uid="{00000000-0005-0000-0000-0000E7680000}"/>
    <cellStyle name="货币 3 2 3 2 2 5" xfId="7224" xr:uid="{00000000-0005-0000-0000-0000E8680000}"/>
    <cellStyle name="货币 3 2 3 2 2 5 2" xfId="14362" xr:uid="{00000000-0005-0000-0000-0000E9680000}"/>
    <cellStyle name="货币 3 2 3 2 2 6" xfId="14354" xr:uid="{00000000-0005-0000-0000-0000EA680000}"/>
    <cellStyle name="货币 3 2 3 2 3" xfId="7225" xr:uid="{00000000-0005-0000-0000-0000EB680000}"/>
    <cellStyle name="货币 3 2 3 2 3 2" xfId="7226" xr:uid="{00000000-0005-0000-0000-0000EC680000}"/>
    <cellStyle name="货币 3 2 3 2 3 2 2" xfId="7227" xr:uid="{00000000-0005-0000-0000-0000ED680000}"/>
    <cellStyle name="货币 3 2 3 2 3 2 2 2" xfId="14364" xr:uid="{00000000-0005-0000-0000-0000EE680000}"/>
    <cellStyle name="货币 3 2 3 2 3 2 2 3" xfId="9321" xr:uid="{00000000-0005-0000-0000-0000EF680000}"/>
    <cellStyle name="货币 3 2 3 2 3 2 3" xfId="7228" xr:uid="{00000000-0005-0000-0000-0000F0680000}"/>
    <cellStyle name="货币 3 2 3 2 3 2 3 2" xfId="14365" xr:uid="{00000000-0005-0000-0000-0000F1680000}"/>
    <cellStyle name="货币 3 2 3 2 3 3" xfId="7229" xr:uid="{00000000-0005-0000-0000-0000F2680000}"/>
    <cellStyle name="货币 3 2 3 2 3 3 2" xfId="14366" xr:uid="{00000000-0005-0000-0000-0000F3680000}"/>
    <cellStyle name="货币 3 2 3 2 3 3 3" xfId="9322" xr:uid="{00000000-0005-0000-0000-0000F4680000}"/>
    <cellStyle name="货币 3 2 3 2 3 4" xfId="7230" xr:uid="{00000000-0005-0000-0000-0000F5680000}"/>
    <cellStyle name="货币 3 2 3 2 3 4 2" xfId="14367" xr:uid="{00000000-0005-0000-0000-0000F6680000}"/>
    <cellStyle name="货币 3 2 3 2 3 5" xfId="14363" xr:uid="{00000000-0005-0000-0000-0000F7680000}"/>
    <cellStyle name="货币 3 2 3 2 4" xfId="7231" xr:uid="{00000000-0005-0000-0000-0000F8680000}"/>
    <cellStyle name="货币 3 2 3 2 4 2" xfId="7232" xr:uid="{00000000-0005-0000-0000-0000F9680000}"/>
    <cellStyle name="货币 3 2 3 2 4 2 2" xfId="14368" xr:uid="{00000000-0005-0000-0000-0000FA680000}"/>
    <cellStyle name="货币 3 2 3 2 4 2 3" xfId="9323" xr:uid="{00000000-0005-0000-0000-0000FB680000}"/>
    <cellStyle name="货币 3 2 3 2 4 3" xfId="7233" xr:uid="{00000000-0005-0000-0000-0000FC680000}"/>
    <cellStyle name="货币 3 2 3 2 4 3 2" xfId="14369" xr:uid="{00000000-0005-0000-0000-0000FD680000}"/>
    <cellStyle name="货币 3 2 3 2 5" xfId="7234" xr:uid="{00000000-0005-0000-0000-0000FE680000}"/>
    <cellStyle name="货币 3 2 3 2 5 2" xfId="7235" xr:uid="{00000000-0005-0000-0000-0000FF680000}"/>
    <cellStyle name="货币 3 2 3 2 5 2 2" xfId="14371" xr:uid="{00000000-0005-0000-0000-000000690000}"/>
    <cellStyle name="货币 3 2 3 2 5 2 3" xfId="9324" xr:uid="{00000000-0005-0000-0000-000001690000}"/>
    <cellStyle name="货币 3 2 3 2 5 3" xfId="7236" xr:uid="{00000000-0005-0000-0000-000002690000}"/>
    <cellStyle name="货币 3 2 3 2 5 3 2" xfId="14372" xr:uid="{00000000-0005-0000-0000-000003690000}"/>
    <cellStyle name="货币 3 2 3 2 5 4" xfId="7237" xr:uid="{00000000-0005-0000-0000-000004690000}"/>
    <cellStyle name="货币 3 2 3 2 5 4 2" xfId="14373" xr:uid="{00000000-0005-0000-0000-000005690000}"/>
    <cellStyle name="货币 3 2 3 2 5 5" xfId="14370" xr:uid="{00000000-0005-0000-0000-000006690000}"/>
    <cellStyle name="货币 3 2 3 2 6" xfId="7238" xr:uid="{00000000-0005-0000-0000-000007690000}"/>
    <cellStyle name="货币 3 2 3 2 6 2" xfId="14374" xr:uid="{00000000-0005-0000-0000-000008690000}"/>
    <cellStyle name="货币 3 2 3 2 6 3" xfId="9325" xr:uid="{00000000-0005-0000-0000-000009690000}"/>
    <cellStyle name="货币 3 2 3 2 7" xfId="9687" xr:uid="{00000000-0005-0000-0000-00000A690000}"/>
    <cellStyle name="货币 3 2 3 3" xfId="7239" xr:uid="{00000000-0005-0000-0000-00000B690000}"/>
    <cellStyle name="货币 3 2 3 3 2" xfId="7240" xr:uid="{00000000-0005-0000-0000-00000C690000}"/>
    <cellStyle name="货币 3 2 3 3 2 2" xfId="7241" xr:uid="{00000000-0005-0000-0000-00000D690000}"/>
    <cellStyle name="货币 3 2 3 3 2 2 2" xfId="14376" xr:uid="{00000000-0005-0000-0000-00000E690000}"/>
    <cellStyle name="货币 3 2 3 3 2 2 3" xfId="9326" xr:uid="{00000000-0005-0000-0000-00000F690000}"/>
    <cellStyle name="货币 3 2 3 3 2 3" xfId="7242" xr:uid="{00000000-0005-0000-0000-000010690000}"/>
    <cellStyle name="货币 3 2 3 3 2 3 2" xfId="14377" xr:uid="{00000000-0005-0000-0000-000011690000}"/>
    <cellStyle name="货币 3 2 3 3 3" xfId="7243" xr:uid="{00000000-0005-0000-0000-000012690000}"/>
    <cellStyle name="货币 3 2 3 3 3 2" xfId="7244" xr:uid="{00000000-0005-0000-0000-000013690000}"/>
    <cellStyle name="货币 3 2 3 3 3 2 2" xfId="14379" xr:uid="{00000000-0005-0000-0000-000014690000}"/>
    <cellStyle name="货币 3 2 3 3 3 2 3" xfId="9327" xr:uid="{00000000-0005-0000-0000-000015690000}"/>
    <cellStyle name="货币 3 2 3 3 3 3" xfId="7245" xr:uid="{00000000-0005-0000-0000-000016690000}"/>
    <cellStyle name="货币 3 2 3 3 3 3 2" xfId="14380" xr:uid="{00000000-0005-0000-0000-000017690000}"/>
    <cellStyle name="货币 3 2 3 3 3 4" xfId="7246" xr:uid="{00000000-0005-0000-0000-000018690000}"/>
    <cellStyle name="货币 3 2 3 3 3 4 2" xfId="14381" xr:uid="{00000000-0005-0000-0000-000019690000}"/>
    <cellStyle name="货币 3 2 3 3 3 5" xfId="14378" xr:uid="{00000000-0005-0000-0000-00001A690000}"/>
    <cellStyle name="货币 3 2 3 3 4" xfId="7247" xr:uid="{00000000-0005-0000-0000-00001B690000}"/>
    <cellStyle name="货币 3 2 3 3 4 2" xfId="14382" xr:uid="{00000000-0005-0000-0000-00001C690000}"/>
    <cellStyle name="货币 3 2 3 3 4 3" xfId="9328" xr:uid="{00000000-0005-0000-0000-00001D690000}"/>
    <cellStyle name="货币 3 2 3 3 5" xfId="7248" xr:uid="{00000000-0005-0000-0000-00001E690000}"/>
    <cellStyle name="货币 3 2 3 3 5 2" xfId="14383" xr:uid="{00000000-0005-0000-0000-00001F690000}"/>
    <cellStyle name="货币 3 2 3 3 6" xfId="14375" xr:uid="{00000000-0005-0000-0000-000020690000}"/>
    <cellStyle name="货币 3 2 3 4" xfId="7249" xr:uid="{00000000-0005-0000-0000-000021690000}"/>
    <cellStyle name="货币 3 2 3 4 2" xfId="7250" xr:uid="{00000000-0005-0000-0000-000022690000}"/>
    <cellStyle name="货币 3 2 3 4 2 2" xfId="7251" xr:uid="{00000000-0005-0000-0000-000023690000}"/>
    <cellStyle name="货币 3 2 3 4 2 2 2" xfId="14385" xr:uid="{00000000-0005-0000-0000-000024690000}"/>
    <cellStyle name="货币 3 2 3 4 2 2 3" xfId="9329" xr:uid="{00000000-0005-0000-0000-000025690000}"/>
    <cellStyle name="货币 3 2 3 4 2 3" xfId="7252" xr:uid="{00000000-0005-0000-0000-000026690000}"/>
    <cellStyle name="货币 3 2 3 4 2 3 2" xfId="14386" xr:uid="{00000000-0005-0000-0000-000027690000}"/>
    <cellStyle name="货币 3 2 3 4 3" xfId="7253" xr:uid="{00000000-0005-0000-0000-000028690000}"/>
    <cellStyle name="货币 3 2 3 4 3 2" xfId="14387" xr:uid="{00000000-0005-0000-0000-000029690000}"/>
    <cellStyle name="货币 3 2 3 4 3 3" xfId="9330" xr:uid="{00000000-0005-0000-0000-00002A690000}"/>
    <cellStyle name="货币 3 2 3 4 4" xfId="7254" xr:uid="{00000000-0005-0000-0000-00002B690000}"/>
    <cellStyle name="货币 3 2 3 4 4 2" xfId="14388" xr:uid="{00000000-0005-0000-0000-00002C690000}"/>
    <cellStyle name="货币 3 2 3 4 5" xfId="14384" xr:uid="{00000000-0005-0000-0000-00002D690000}"/>
    <cellStyle name="货币 3 2 3 5" xfId="7255" xr:uid="{00000000-0005-0000-0000-00002E690000}"/>
    <cellStyle name="货币 3 2 3 5 2" xfId="7256" xr:uid="{00000000-0005-0000-0000-00002F690000}"/>
    <cellStyle name="货币 3 2 3 5 2 2" xfId="14389" xr:uid="{00000000-0005-0000-0000-000030690000}"/>
    <cellStyle name="货币 3 2 3 5 2 3" xfId="9331" xr:uid="{00000000-0005-0000-0000-000031690000}"/>
    <cellStyle name="货币 3 2 3 5 3" xfId="7257" xr:uid="{00000000-0005-0000-0000-000032690000}"/>
    <cellStyle name="货币 3 2 3 5 3 2" xfId="14390" xr:uid="{00000000-0005-0000-0000-000033690000}"/>
    <cellStyle name="货币 3 2 3 6" xfId="7258" xr:uid="{00000000-0005-0000-0000-000034690000}"/>
    <cellStyle name="货币 3 2 3 6 2" xfId="14391" xr:uid="{00000000-0005-0000-0000-000035690000}"/>
    <cellStyle name="货币 3 2 3 6 3" xfId="9332" xr:uid="{00000000-0005-0000-0000-000036690000}"/>
    <cellStyle name="货币 3 2 3 7" xfId="9540" xr:uid="{00000000-0005-0000-0000-000037690000}"/>
    <cellStyle name="货币 3 2 4" xfId="237" xr:uid="{00000000-0005-0000-0000-000038690000}"/>
    <cellStyle name="货币 3 2 4 2" xfId="489" xr:uid="{00000000-0005-0000-0000-000039690000}"/>
    <cellStyle name="货币 3 2 4 2 2" xfId="7259" xr:uid="{00000000-0005-0000-0000-00003A690000}"/>
    <cellStyle name="货币 3 2 4 2 2 2" xfId="7260" xr:uid="{00000000-0005-0000-0000-00003B690000}"/>
    <cellStyle name="货币 3 2 4 2 2 2 2" xfId="7261" xr:uid="{00000000-0005-0000-0000-00003C690000}"/>
    <cellStyle name="货币 3 2 4 2 2 2 2 2" xfId="14393" xr:uid="{00000000-0005-0000-0000-00003D690000}"/>
    <cellStyle name="货币 3 2 4 2 2 2 2 3" xfId="9333" xr:uid="{00000000-0005-0000-0000-00003E690000}"/>
    <cellStyle name="货币 3 2 4 2 2 2 3" xfId="7262" xr:uid="{00000000-0005-0000-0000-00003F690000}"/>
    <cellStyle name="货币 3 2 4 2 2 2 3 2" xfId="14394" xr:uid="{00000000-0005-0000-0000-000040690000}"/>
    <cellStyle name="货币 3 2 4 2 2 3" xfId="7263" xr:uid="{00000000-0005-0000-0000-000041690000}"/>
    <cellStyle name="货币 3 2 4 2 2 3 2" xfId="7264" xr:uid="{00000000-0005-0000-0000-000042690000}"/>
    <cellStyle name="货币 3 2 4 2 2 3 2 2" xfId="14396" xr:uid="{00000000-0005-0000-0000-000043690000}"/>
    <cellStyle name="货币 3 2 4 2 2 3 2 3" xfId="9334" xr:uid="{00000000-0005-0000-0000-000044690000}"/>
    <cellStyle name="货币 3 2 4 2 2 3 3" xfId="7265" xr:uid="{00000000-0005-0000-0000-000045690000}"/>
    <cellStyle name="货币 3 2 4 2 2 3 3 2" xfId="14397" xr:uid="{00000000-0005-0000-0000-000046690000}"/>
    <cellStyle name="货币 3 2 4 2 2 3 4" xfId="7266" xr:uid="{00000000-0005-0000-0000-000047690000}"/>
    <cellStyle name="货币 3 2 4 2 2 3 4 2" xfId="14398" xr:uid="{00000000-0005-0000-0000-000048690000}"/>
    <cellStyle name="货币 3 2 4 2 2 3 5" xfId="14395" xr:uid="{00000000-0005-0000-0000-000049690000}"/>
    <cellStyle name="货币 3 2 4 2 2 4" xfId="7267" xr:uid="{00000000-0005-0000-0000-00004A690000}"/>
    <cellStyle name="货币 3 2 4 2 2 4 2" xfId="14399" xr:uid="{00000000-0005-0000-0000-00004B690000}"/>
    <cellStyle name="货币 3 2 4 2 2 4 3" xfId="9335" xr:uid="{00000000-0005-0000-0000-00004C690000}"/>
    <cellStyle name="货币 3 2 4 2 2 5" xfId="7268" xr:uid="{00000000-0005-0000-0000-00004D690000}"/>
    <cellStyle name="货币 3 2 4 2 2 5 2" xfId="14400" xr:uid="{00000000-0005-0000-0000-00004E690000}"/>
    <cellStyle name="货币 3 2 4 2 2 6" xfId="14392" xr:uid="{00000000-0005-0000-0000-00004F690000}"/>
    <cellStyle name="货币 3 2 4 2 3" xfId="7269" xr:uid="{00000000-0005-0000-0000-000050690000}"/>
    <cellStyle name="货币 3 2 4 2 3 2" xfId="7270" xr:uid="{00000000-0005-0000-0000-000051690000}"/>
    <cellStyle name="货币 3 2 4 2 3 2 2" xfId="7271" xr:uid="{00000000-0005-0000-0000-000052690000}"/>
    <cellStyle name="货币 3 2 4 2 3 2 2 2" xfId="14402" xr:uid="{00000000-0005-0000-0000-000053690000}"/>
    <cellStyle name="货币 3 2 4 2 3 2 2 3" xfId="9336" xr:uid="{00000000-0005-0000-0000-000054690000}"/>
    <cellStyle name="货币 3 2 4 2 3 2 3" xfId="7272" xr:uid="{00000000-0005-0000-0000-000055690000}"/>
    <cellStyle name="货币 3 2 4 2 3 2 3 2" xfId="14403" xr:uid="{00000000-0005-0000-0000-000056690000}"/>
    <cellStyle name="货币 3 2 4 2 3 3" xfId="7273" xr:uid="{00000000-0005-0000-0000-000057690000}"/>
    <cellStyle name="货币 3 2 4 2 3 3 2" xfId="14404" xr:uid="{00000000-0005-0000-0000-000058690000}"/>
    <cellStyle name="货币 3 2 4 2 3 3 3" xfId="9337" xr:uid="{00000000-0005-0000-0000-000059690000}"/>
    <cellStyle name="货币 3 2 4 2 3 4" xfId="7274" xr:uid="{00000000-0005-0000-0000-00005A690000}"/>
    <cellStyle name="货币 3 2 4 2 3 4 2" xfId="14405" xr:uid="{00000000-0005-0000-0000-00005B690000}"/>
    <cellStyle name="货币 3 2 4 2 3 5" xfId="14401" xr:uid="{00000000-0005-0000-0000-00005C690000}"/>
    <cellStyle name="货币 3 2 4 2 4" xfId="7275" xr:uid="{00000000-0005-0000-0000-00005D690000}"/>
    <cellStyle name="货币 3 2 4 2 4 2" xfId="7276" xr:uid="{00000000-0005-0000-0000-00005E690000}"/>
    <cellStyle name="货币 3 2 4 2 4 2 2" xfId="14406" xr:uid="{00000000-0005-0000-0000-00005F690000}"/>
    <cellStyle name="货币 3 2 4 2 4 2 3" xfId="9338" xr:uid="{00000000-0005-0000-0000-000060690000}"/>
    <cellStyle name="货币 3 2 4 2 4 3" xfId="7277" xr:uid="{00000000-0005-0000-0000-000061690000}"/>
    <cellStyle name="货币 3 2 4 2 4 3 2" xfId="14407" xr:uid="{00000000-0005-0000-0000-000062690000}"/>
    <cellStyle name="货币 3 2 4 2 5" xfId="7278" xr:uid="{00000000-0005-0000-0000-000063690000}"/>
    <cellStyle name="货币 3 2 4 2 5 2" xfId="7279" xr:uid="{00000000-0005-0000-0000-000064690000}"/>
    <cellStyle name="货币 3 2 4 2 5 2 2" xfId="14409" xr:uid="{00000000-0005-0000-0000-000065690000}"/>
    <cellStyle name="货币 3 2 4 2 5 2 3" xfId="9339" xr:uid="{00000000-0005-0000-0000-000066690000}"/>
    <cellStyle name="货币 3 2 4 2 5 3" xfId="7280" xr:uid="{00000000-0005-0000-0000-000067690000}"/>
    <cellStyle name="货币 3 2 4 2 5 3 2" xfId="14410" xr:uid="{00000000-0005-0000-0000-000068690000}"/>
    <cellStyle name="货币 3 2 4 2 5 4" xfId="7281" xr:uid="{00000000-0005-0000-0000-000069690000}"/>
    <cellStyle name="货币 3 2 4 2 5 4 2" xfId="14411" xr:uid="{00000000-0005-0000-0000-00006A690000}"/>
    <cellStyle name="货币 3 2 4 2 5 5" xfId="14408" xr:uid="{00000000-0005-0000-0000-00006B690000}"/>
    <cellStyle name="货币 3 2 4 2 6" xfId="7282" xr:uid="{00000000-0005-0000-0000-00006C690000}"/>
    <cellStyle name="货币 3 2 4 2 6 2" xfId="14412" xr:uid="{00000000-0005-0000-0000-00006D690000}"/>
    <cellStyle name="货币 3 2 4 2 6 3" xfId="9340" xr:uid="{00000000-0005-0000-0000-00006E690000}"/>
    <cellStyle name="货币 3 2 4 2 7" xfId="9688" xr:uid="{00000000-0005-0000-0000-00006F690000}"/>
    <cellStyle name="货币 3 2 4 3" xfId="7283" xr:uid="{00000000-0005-0000-0000-000070690000}"/>
    <cellStyle name="货币 3 2 4 3 2" xfId="7284" xr:uid="{00000000-0005-0000-0000-000071690000}"/>
    <cellStyle name="货币 3 2 4 3 2 2" xfId="7285" xr:uid="{00000000-0005-0000-0000-000072690000}"/>
    <cellStyle name="货币 3 2 4 3 2 2 2" xfId="14414" xr:uid="{00000000-0005-0000-0000-000073690000}"/>
    <cellStyle name="货币 3 2 4 3 2 2 3" xfId="9341" xr:uid="{00000000-0005-0000-0000-000074690000}"/>
    <cellStyle name="货币 3 2 4 3 2 3" xfId="7286" xr:uid="{00000000-0005-0000-0000-000075690000}"/>
    <cellStyle name="货币 3 2 4 3 2 3 2" xfId="14415" xr:uid="{00000000-0005-0000-0000-000076690000}"/>
    <cellStyle name="货币 3 2 4 3 3" xfId="7287" xr:uid="{00000000-0005-0000-0000-000077690000}"/>
    <cellStyle name="货币 3 2 4 3 3 2" xfId="7288" xr:uid="{00000000-0005-0000-0000-000078690000}"/>
    <cellStyle name="货币 3 2 4 3 3 2 2" xfId="14417" xr:uid="{00000000-0005-0000-0000-000079690000}"/>
    <cellStyle name="货币 3 2 4 3 3 2 3" xfId="9342" xr:uid="{00000000-0005-0000-0000-00007A690000}"/>
    <cellStyle name="货币 3 2 4 3 3 3" xfId="7289" xr:uid="{00000000-0005-0000-0000-00007B690000}"/>
    <cellStyle name="货币 3 2 4 3 3 3 2" xfId="14418" xr:uid="{00000000-0005-0000-0000-00007C690000}"/>
    <cellStyle name="货币 3 2 4 3 3 4" xfId="7290" xr:uid="{00000000-0005-0000-0000-00007D690000}"/>
    <cellStyle name="货币 3 2 4 3 3 4 2" xfId="14419" xr:uid="{00000000-0005-0000-0000-00007E690000}"/>
    <cellStyle name="货币 3 2 4 3 3 5" xfId="14416" xr:uid="{00000000-0005-0000-0000-00007F690000}"/>
    <cellStyle name="货币 3 2 4 3 4" xfId="7291" xr:uid="{00000000-0005-0000-0000-000080690000}"/>
    <cellStyle name="货币 3 2 4 3 4 2" xfId="14420" xr:uid="{00000000-0005-0000-0000-000081690000}"/>
    <cellStyle name="货币 3 2 4 3 4 3" xfId="9343" xr:uid="{00000000-0005-0000-0000-000082690000}"/>
    <cellStyle name="货币 3 2 4 3 5" xfId="7292" xr:uid="{00000000-0005-0000-0000-000083690000}"/>
    <cellStyle name="货币 3 2 4 3 5 2" xfId="14421" xr:uid="{00000000-0005-0000-0000-000084690000}"/>
    <cellStyle name="货币 3 2 4 3 6" xfId="14413" xr:uid="{00000000-0005-0000-0000-000085690000}"/>
    <cellStyle name="货币 3 2 4 4" xfId="7293" xr:uid="{00000000-0005-0000-0000-000086690000}"/>
    <cellStyle name="货币 3 2 4 4 2" xfId="7294" xr:uid="{00000000-0005-0000-0000-000087690000}"/>
    <cellStyle name="货币 3 2 4 4 2 2" xfId="7295" xr:uid="{00000000-0005-0000-0000-000088690000}"/>
    <cellStyle name="货币 3 2 4 4 2 2 2" xfId="14423" xr:uid="{00000000-0005-0000-0000-000089690000}"/>
    <cellStyle name="货币 3 2 4 4 2 2 3" xfId="9344" xr:uid="{00000000-0005-0000-0000-00008A690000}"/>
    <cellStyle name="货币 3 2 4 4 2 3" xfId="7296" xr:uid="{00000000-0005-0000-0000-00008B690000}"/>
    <cellStyle name="货币 3 2 4 4 2 3 2" xfId="14424" xr:uid="{00000000-0005-0000-0000-00008C690000}"/>
    <cellStyle name="货币 3 2 4 4 3" xfId="7297" xr:uid="{00000000-0005-0000-0000-00008D690000}"/>
    <cellStyle name="货币 3 2 4 4 3 2" xfId="14425" xr:uid="{00000000-0005-0000-0000-00008E690000}"/>
    <cellStyle name="货币 3 2 4 4 3 3" xfId="9345" xr:uid="{00000000-0005-0000-0000-00008F690000}"/>
    <cellStyle name="货币 3 2 4 4 4" xfId="7298" xr:uid="{00000000-0005-0000-0000-000090690000}"/>
    <cellStyle name="货币 3 2 4 4 4 2" xfId="14426" xr:uid="{00000000-0005-0000-0000-000091690000}"/>
    <cellStyle name="货币 3 2 4 4 5" xfId="14422" xr:uid="{00000000-0005-0000-0000-000092690000}"/>
    <cellStyle name="货币 3 2 4 5" xfId="7299" xr:uid="{00000000-0005-0000-0000-000093690000}"/>
    <cellStyle name="货币 3 2 4 5 2" xfId="7300" xr:uid="{00000000-0005-0000-0000-000094690000}"/>
    <cellStyle name="货币 3 2 4 5 2 2" xfId="14427" xr:uid="{00000000-0005-0000-0000-000095690000}"/>
    <cellStyle name="货币 3 2 4 5 2 3" xfId="9346" xr:uid="{00000000-0005-0000-0000-000096690000}"/>
    <cellStyle name="货币 3 2 4 5 3" xfId="7301" xr:uid="{00000000-0005-0000-0000-000097690000}"/>
    <cellStyle name="货币 3 2 4 5 3 2" xfId="14428" xr:uid="{00000000-0005-0000-0000-000098690000}"/>
    <cellStyle name="货币 3 2 4 6" xfId="7302" xr:uid="{00000000-0005-0000-0000-000099690000}"/>
    <cellStyle name="货币 3 2 4 6 2" xfId="14429" xr:uid="{00000000-0005-0000-0000-00009A690000}"/>
    <cellStyle name="货币 3 2 4 6 3" xfId="9347" xr:uid="{00000000-0005-0000-0000-00009B690000}"/>
    <cellStyle name="货币 3 2 4 7" xfId="9541" xr:uid="{00000000-0005-0000-0000-00009C690000}"/>
    <cellStyle name="货币 3 2 5" xfId="258" xr:uid="{00000000-0005-0000-0000-00009D690000}"/>
    <cellStyle name="货币 3 2 5 2" xfId="7303" xr:uid="{00000000-0005-0000-0000-00009E690000}"/>
    <cellStyle name="货币 3 2 5 2 2" xfId="7304" xr:uid="{00000000-0005-0000-0000-00009F690000}"/>
    <cellStyle name="货币 3 2 5 2 2 2" xfId="7305" xr:uid="{00000000-0005-0000-0000-0000A0690000}"/>
    <cellStyle name="货币 3 2 5 2 2 2 2" xfId="14431" xr:uid="{00000000-0005-0000-0000-0000A1690000}"/>
    <cellStyle name="货币 3 2 5 2 2 2 3" xfId="9348" xr:uid="{00000000-0005-0000-0000-0000A2690000}"/>
    <cellStyle name="货币 3 2 5 2 2 3" xfId="7306" xr:uid="{00000000-0005-0000-0000-0000A3690000}"/>
    <cellStyle name="货币 3 2 5 2 2 3 2" xfId="14432" xr:uid="{00000000-0005-0000-0000-0000A4690000}"/>
    <cellStyle name="货币 3 2 5 2 3" xfId="7307" xr:uid="{00000000-0005-0000-0000-0000A5690000}"/>
    <cellStyle name="货币 3 2 5 2 3 2" xfId="7308" xr:uid="{00000000-0005-0000-0000-0000A6690000}"/>
    <cellStyle name="货币 3 2 5 2 3 2 2" xfId="14434" xr:uid="{00000000-0005-0000-0000-0000A7690000}"/>
    <cellStyle name="货币 3 2 5 2 3 2 3" xfId="9349" xr:uid="{00000000-0005-0000-0000-0000A8690000}"/>
    <cellStyle name="货币 3 2 5 2 3 3" xfId="7309" xr:uid="{00000000-0005-0000-0000-0000A9690000}"/>
    <cellStyle name="货币 3 2 5 2 3 3 2" xfId="14435" xr:uid="{00000000-0005-0000-0000-0000AA690000}"/>
    <cellStyle name="货币 3 2 5 2 3 4" xfId="7310" xr:uid="{00000000-0005-0000-0000-0000AB690000}"/>
    <cellStyle name="货币 3 2 5 2 3 4 2" xfId="14436" xr:uid="{00000000-0005-0000-0000-0000AC690000}"/>
    <cellStyle name="货币 3 2 5 2 3 5" xfId="14433" xr:uid="{00000000-0005-0000-0000-0000AD690000}"/>
    <cellStyle name="货币 3 2 5 2 4" xfId="7311" xr:uid="{00000000-0005-0000-0000-0000AE690000}"/>
    <cellStyle name="货币 3 2 5 2 4 2" xfId="14437" xr:uid="{00000000-0005-0000-0000-0000AF690000}"/>
    <cellStyle name="货币 3 2 5 2 4 3" xfId="9350" xr:uid="{00000000-0005-0000-0000-0000B0690000}"/>
    <cellStyle name="货币 3 2 5 2 5" xfId="7312" xr:uid="{00000000-0005-0000-0000-0000B1690000}"/>
    <cellStyle name="货币 3 2 5 2 5 2" xfId="14438" xr:uid="{00000000-0005-0000-0000-0000B2690000}"/>
    <cellStyle name="货币 3 2 5 2 6" xfId="14430" xr:uid="{00000000-0005-0000-0000-0000B3690000}"/>
    <cellStyle name="货币 3 2 5 3" xfId="7313" xr:uid="{00000000-0005-0000-0000-0000B4690000}"/>
    <cellStyle name="货币 3 2 5 3 2" xfId="7314" xr:uid="{00000000-0005-0000-0000-0000B5690000}"/>
    <cellStyle name="货币 3 2 5 3 2 2" xfId="7315" xr:uid="{00000000-0005-0000-0000-0000B6690000}"/>
    <cellStyle name="货币 3 2 5 3 2 2 2" xfId="14440" xr:uid="{00000000-0005-0000-0000-0000B7690000}"/>
    <cellStyle name="货币 3 2 5 3 2 2 3" xfId="9351" xr:uid="{00000000-0005-0000-0000-0000B8690000}"/>
    <cellStyle name="货币 3 2 5 3 2 3" xfId="7316" xr:uid="{00000000-0005-0000-0000-0000B9690000}"/>
    <cellStyle name="货币 3 2 5 3 2 3 2" xfId="14441" xr:uid="{00000000-0005-0000-0000-0000BA690000}"/>
    <cellStyle name="货币 3 2 5 3 3" xfId="7317" xr:uid="{00000000-0005-0000-0000-0000BB690000}"/>
    <cellStyle name="货币 3 2 5 3 3 2" xfId="14442" xr:uid="{00000000-0005-0000-0000-0000BC690000}"/>
    <cellStyle name="货币 3 2 5 3 3 3" xfId="9352" xr:uid="{00000000-0005-0000-0000-0000BD690000}"/>
    <cellStyle name="货币 3 2 5 3 4" xfId="7318" xr:uid="{00000000-0005-0000-0000-0000BE690000}"/>
    <cellStyle name="货币 3 2 5 3 4 2" xfId="14443" xr:uid="{00000000-0005-0000-0000-0000BF690000}"/>
    <cellStyle name="货币 3 2 5 3 5" xfId="14439" xr:uid="{00000000-0005-0000-0000-0000C0690000}"/>
    <cellStyle name="货币 3 2 5 4" xfId="7319" xr:uid="{00000000-0005-0000-0000-0000C1690000}"/>
    <cellStyle name="货币 3 2 5 4 2" xfId="7320" xr:uid="{00000000-0005-0000-0000-0000C2690000}"/>
    <cellStyle name="货币 3 2 5 4 2 2" xfId="14444" xr:uid="{00000000-0005-0000-0000-0000C3690000}"/>
    <cellStyle name="货币 3 2 5 4 2 3" xfId="9353" xr:uid="{00000000-0005-0000-0000-0000C4690000}"/>
    <cellStyle name="货币 3 2 5 4 3" xfId="7321" xr:uid="{00000000-0005-0000-0000-0000C5690000}"/>
    <cellStyle name="货币 3 2 5 4 3 2" xfId="14445" xr:uid="{00000000-0005-0000-0000-0000C6690000}"/>
    <cellStyle name="货币 3 2 5 5" xfId="7322" xr:uid="{00000000-0005-0000-0000-0000C7690000}"/>
    <cellStyle name="货币 3 2 5 5 2" xfId="7323" xr:uid="{00000000-0005-0000-0000-0000C8690000}"/>
    <cellStyle name="货币 3 2 5 5 2 2" xfId="14447" xr:uid="{00000000-0005-0000-0000-0000C9690000}"/>
    <cellStyle name="货币 3 2 5 5 2 3" xfId="9354" xr:uid="{00000000-0005-0000-0000-0000CA690000}"/>
    <cellStyle name="货币 3 2 5 5 3" xfId="7324" xr:uid="{00000000-0005-0000-0000-0000CB690000}"/>
    <cellStyle name="货币 3 2 5 5 3 2" xfId="14448" xr:uid="{00000000-0005-0000-0000-0000CC690000}"/>
    <cellStyle name="货币 3 2 5 5 4" xfId="7325" xr:uid="{00000000-0005-0000-0000-0000CD690000}"/>
    <cellStyle name="货币 3 2 5 5 4 2" xfId="14449" xr:uid="{00000000-0005-0000-0000-0000CE690000}"/>
    <cellStyle name="货币 3 2 5 5 5" xfId="14446" xr:uid="{00000000-0005-0000-0000-0000CF690000}"/>
    <cellStyle name="货币 3 2 5 6" xfId="7326" xr:uid="{00000000-0005-0000-0000-0000D0690000}"/>
    <cellStyle name="货币 3 2 5 6 2" xfId="14450" xr:uid="{00000000-0005-0000-0000-0000D1690000}"/>
    <cellStyle name="货币 3 2 5 6 3" xfId="9355" xr:uid="{00000000-0005-0000-0000-0000D2690000}"/>
    <cellStyle name="货币 3 2 5 7" xfId="9546" xr:uid="{00000000-0005-0000-0000-0000D3690000}"/>
    <cellStyle name="货币 3 2 5 8" xfId="27548" xr:uid="{00000000-0005-0000-0000-0000D4690000}"/>
    <cellStyle name="货币 3 2 6" xfId="7327" xr:uid="{00000000-0005-0000-0000-0000D5690000}"/>
    <cellStyle name="货币 3 2 6 2" xfId="7328" xr:uid="{00000000-0005-0000-0000-0000D6690000}"/>
    <cellStyle name="货币 3 2 6 2 2" xfId="7329" xr:uid="{00000000-0005-0000-0000-0000D7690000}"/>
    <cellStyle name="货币 3 2 6 2 2 2" xfId="14452" xr:uid="{00000000-0005-0000-0000-0000D8690000}"/>
    <cellStyle name="货币 3 2 6 2 2 3" xfId="9356" xr:uid="{00000000-0005-0000-0000-0000D9690000}"/>
    <cellStyle name="货币 3 2 6 2 3" xfId="7330" xr:uid="{00000000-0005-0000-0000-0000DA690000}"/>
    <cellStyle name="货币 3 2 6 2 3 2" xfId="14453" xr:uid="{00000000-0005-0000-0000-0000DB690000}"/>
    <cellStyle name="货币 3 2 6 3" xfId="7331" xr:uid="{00000000-0005-0000-0000-0000DC690000}"/>
    <cellStyle name="货币 3 2 6 3 2" xfId="7332" xr:uid="{00000000-0005-0000-0000-0000DD690000}"/>
    <cellStyle name="货币 3 2 6 3 2 2" xfId="14455" xr:uid="{00000000-0005-0000-0000-0000DE690000}"/>
    <cellStyle name="货币 3 2 6 3 2 3" xfId="9357" xr:uid="{00000000-0005-0000-0000-0000DF690000}"/>
    <cellStyle name="货币 3 2 6 3 3" xfId="7333" xr:uid="{00000000-0005-0000-0000-0000E0690000}"/>
    <cellStyle name="货币 3 2 6 3 3 2" xfId="14456" xr:uid="{00000000-0005-0000-0000-0000E1690000}"/>
    <cellStyle name="货币 3 2 6 3 4" xfId="7334" xr:uid="{00000000-0005-0000-0000-0000E2690000}"/>
    <cellStyle name="货币 3 2 6 3 4 2" xfId="14457" xr:uid="{00000000-0005-0000-0000-0000E3690000}"/>
    <cellStyle name="货币 3 2 6 3 5" xfId="14454" xr:uid="{00000000-0005-0000-0000-0000E4690000}"/>
    <cellStyle name="货币 3 2 6 4" xfId="7335" xr:uid="{00000000-0005-0000-0000-0000E5690000}"/>
    <cellStyle name="货币 3 2 6 4 2" xfId="14458" xr:uid="{00000000-0005-0000-0000-0000E6690000}"/>
    <cellStyle name="货币 3 2 6 4 3" xfId="9358" xr:uid="{00000000-0005-0000-0000-0000E7690000}"/>
    <cellStyle name="货币 3 2 6 5" xfId="7336" xr:uid="{00000000-0005-0000-0000-0000E8690000}"/>
    <cellStyle name="货币 3 2 6 5 2" xfId="14459" xr:uid="{00000000-0005-0000-0000-0000E9690000}"/>
    <cellStyle name="货币 3 2 6 6" xfId="14451" xr:uid="{00000000-0005-0000-0000-0000EA690000}"/>
    <cellStyle name="货币 3 2 7" xfId="7337" xr:uid="{00000000-0005-0000-0000-0000EB690000}"/>
    <cellStyle name="货币 3 2 7 2" xfId="7338" xr:uid="{00000000-0005-0000-0000-0000EC690000}"/>
    <cellStyle name="货币 3 2 7 2 2" xfId="7339" xr:uid="{00000000-0005-0000-0000-0000ED690000}"/>
    <cellStyle name="货币 3 2 7 2 2 2" xfId="14461" xr:uid="{00000000-0005-0000-0000-0000EE690000}"/>
    <cellStyle name="货币 3 2 7 2 2 3" xfId="9359" xr:uid="{00000000-0005-0000-0000-0000EF690000}"/>
    <cellStyle name="货币 3 2 7 2 3" xfId="7340" xr:uid="{00000000-0005-0000-0000-0000F0690000}"/>
    <cellStyle name="货币 3 2 7 2 3 2" xfId="14462" xr:uid="{00000000-0005-0000-0000-0000F1690000}"/>
    <cellStyle name="货币 3 2 7 3" xfId="7341" xr:uid="{00000000-0005-0000-0000-0000F2690000}"/>
    <cellStyle name="货币 3 2 7 3 2" xfId="14463" xr:uid="{00000000-0005-0000-0000-0000F3690000}"/>
    <cellStyle name="货币 3 2 7 3 3" xfId="9360" xr:uid="{00000000-0005-0000-0000-0000F4690000}"/>
    <cellStyle name="货币 3 2 7 4" xfId="7342" xr:uid="{00000000-0005-0000-0000-0000F5690000}"/>
    <cellStyle name="货币 3 2 7 4 2" xfId="14464" xr:uid="{00000000-0005-0000-0000-0000F6690000}"/>
    <cellStyle name="货币 3 2 7 5" xfId="14460" xr:uid="{00000000-0005-0000-0000-0000F7690000}"/>
    <cellStyle name="货币 3 2 8" xfId="7343" xr:uid="{00000000-0005-0000-0000-0000F8690000}"/>
    <cellStyle name="货币 3 2 8 2" xfId="7344" xr:uid="{00000000-0005-0000-0000-0000F9690000}"/>
    <cellStyle name="货币 3 2 8 2 2" xfId="14465" xr:uid="{00000000-0005-0000-0000-0000FA690000}"/>
    <cellStyle name="货币 3 2 8 2 3" xfId="9361" xr:uid="{00000000-0005-0000-0000-0000FB690000}"/>
    <cellStyle name="货币 3 2 8 3" xfId="7345" xr:uid="{00000000-0005-0000-0000-0000FC690000}"/>
    <cellStyle name="货币 3 2 8 3 2" xfId="14466" xr:uid="{00000000-0005-0000-0000-0000FD690000}"/>
    <cellStyle name="货币 3 2 9" xfId="7346" xr:uid="{00000000-0005-0000-0000-0000FE690000}"/>
    <cellStyle name="货币 3 2 9 2" xfId="14467" xr:uid="{00000000-0005-0000-0000-0000FF690000}"/>
    <cellStyle name="货币 3 2 9 3" xfId="9362" xr:uid="{00000000-0005-0000-0000-0000006A0000}"/>
    <cellStyle name="货币 3 3" xfId="238" xr:uid="{00000000-0005-0000-0000-0000016A0000}"/>
    <cellStyle name="货币 3 3 2" xfId="239" xr:uid="{00000000-0005-0000-0000-0000026A0000}"/>
    <cellStyle name="货币 3 3 2 2" xfId="491" xr:uid="{00000000-0005-0000-0000-0000036A0000}"/>
    <cellStyle name="货币 3 3 2 2 2" xfId="7347" xr:uid="{00000000-0005-0000-0000-0000046A0000}"/>
    <cellStyle name="货币 3 3 2 2 2 2" xfId="7348" xr:uid="{00000000-0005-0000-0000-0000056A0000}"/>
    <cellStyle name="货币 3 3 2 2 2 2 2" xfId="7349" xr:uid="{00000000-0005-0000-0000-0000066A0000}"/>
    <cellStyle name="货币 3 3 2 2 2 2 2 2" xfId="14469" xr:uid="{00000000-0005-0000-0000-0000076A0000}"/>
    <cellStyle name="货币 3 3 2 2 2 2 2 3" xfId="9363" xr:uid="{00000000-0005-0000-0000-0000086A0000}"/>
    <cellStyle name="货币 3 3 2 2 2 2 3" xfId="7350" xr:uid="{00000000-0005-0000-0000-0000096A0000}"/>
    <cellStyle name="货币 3 3 2 2 2 2 3 2" xfId="14470" xr:uid="{00000000-0005-0000-0000-00000A6A0000}"/>
    <cellStyle name="货币 3 3 2 2 2 3" xfId="7351" xr:uid="{00000000-0005-0000-0000-00000B6A0000}"/>
    <cellStyle name="货币 3 3 2 2 2 3 2" xfId="7352" xr:uid="{00000000-0005-0000-0000-00000C6A0000}"/>
    <cellStyle name="货币 3 3 2 2 2 3 2 2" xfId="14472" xr:uid="{00000000-0005-0000-0000-00000D6A0000}"/>
    <cellStyle name="货币 3 3 2 2 2 3 2 3" xfId="9364" xr:uid="{00000000-0005-0000-0000-00000E6A0000}"/>
    <cellStyle name="货币 3 3 2 2 2 3 3" xfId="7353" xr:uid="{00000000-0005-0000-0000-00000F6A0000}"/>
    <cellStyle name="货币 3 3 2 2 2 3 3 2" xfId="14473" xr:uid="{00000000-0005-0000-0000-0000106A0000}"/>
    <cellStyle name="货币 3 3 2 2 2 3 4" xfId="7354" xr:uid="{00000000-0005-0000-0000-0000116A0000}"/>
    <cellStyle name="货币 3 3 2 2 2 3 4 2" xfId="14474" xr:uid="{00000000-0005-0000-0000-0000126A0000}"/>
    <cellStyle name="货币 3 3 2 2 2 3 5" xfId="14471" xr:uid="{00000000-0005-0000-0000-0000136A0000}"/>
    <cellStyle name="货币 3 3 2 2 2 4" xfId="7355" xr:uid="{00000000-0005-0000-0000-0000146A0000}"/>
    <cellStyle name="货币 3 3 2 2 2 4 2" xfId="14475" xr:uid="{00000000-0005-0000-0000-0000156A0000}"/>
    <cellStyle name="货币 3 3 2 2 2 4 3" xfId="9365" xr:uid="{00000000-0005-0000-0000-0000166A0000}"/>
    <cellStyle name="货币 3 3 2 2 2 5" xfId="7356" xr:uid="{00000000-0005-0000-0000-0000176A0000}"/>
    <cellStyle name="货币 3 3 2 2 2 5 2" xfId="14476" xr:uid="{00000000-0005-0000-0000-0000186A0000}"/>
    <cellStyle name="货币 3 3 2 2 2 6" xfId="14468" xr:uid="{00000000-0005-0000-0000-0000196A0000}"/>
    <cellStyle name="货币 3 3 2 2 3" xfId="7357" xr:uid="{00000000-0005-0000-0000-00001A6A0000}"/>
    <cellStyle name="货币 3 3 2 2 3 2" xfId="7358" xr:uid="{00000000-0005-0000-0000-00001B6A0000}"/>
    <cellStyle name="货币 3 3 2 2 3 2 2" xfId="7359" xr:uid="{00000000-0005-0000-0000-00001C6A0000}"/>
    <cellStyle name="货币 3 3 2 2 3 2 2 2" xfId="14478" xr:uid="{00000000-0005-0000-0000-00001D6A0000}"/>
    <cellStyle name="货币 3 3 2 2 3 2 2 3" xfId="9366" xr:uid="{00000000-0005-0000-0000-00001E6A0000}"/>
    <cellStyle name="货币 3 3 2 2 3 2 3" xfId="7360" xr:uid="{00000000-0005-0000-0000-00001F6A0000}"/>
    <cellStyle name="货币 3 3 2 2 3 2 3 2" xfId="14479" xr:uid="{00000000-0005-0000-0000-0000206A0000}"/>
    <cellStyle name="货币 3 3 2 2 3 3" xfId="7361" xr:uid="{00000000-0005-0000-0000-0000216A0000}"/>
    <cellStyle name="货币 3 3 2 2 3 3 2" xfId="14480" xr:uid="{00000000-0005-0000-0000-0000226A0000}"/>
    <cellStyle name="货币 3 3 2 2 3 3 3" xfId="9367" xr:uid="{00000000-0005-0000-0000-0000236A0000}"/>
    <cellStyle name="货币 3 3 2 2 3 4" xfId="7362" xr:uid="{00000000-0005-0000-0000-0000246A0000}"/>
    <cellStyle name="货币 3 3 2 2 3 4 2" xfId="14481" xr:uid="{00000000-0005-0000-0000-0000256A0000}"/>
    <cellStyle name="货币 3 3 2 2 3 5" xfId="14477" xr:uid="{00000000-0005-0000-0000-0000266A0000}"/>
    <cellStyle name="货币 3 3 2 2 4" xfId="7363" xr:uid="{00000000-0005-0000-0000-0000276A0000}"/>
    <cellStyle name="货币 3 3 2 2 4 2" xfId="7364" xr:uid="{00000000-0005-0000-0000-0000286A0000}"/>
    <cellStyle name="货币 3 3 2 2 4 2 2" xfId="14482" xr:uid="{00000000-0005-0000-0000-0000296A0000}"/>
    <cellStyle name="货币 3 3 2 2 4 2 3" xfId="9368" xr:uid="{00000000-0005-0000-0000-00002A6A0000}"/>
    <cellStyle name="货币 3 3 2 2 4 3" xfId="7365" xr:uid="{00000000-0005-0000-0000-00002B6A0000}"/>
    <cellStyle name="货币 3 3 2 2 4 3 2" xfId="14483" xr:uid="{00000000-0005-0000-0000-00002C6A0000}"/>
    <cellStyle name="货币 3 3 2 2 5" xfId="7366" xr:uid="{00000000-0005-0000-0000-00002D6A0000}"/>
    <cellStyle name="货币 3 3 2 2 5 2" xfId="7367" xr:uid="{00000000-0005-0000-0000-00002E6A0000}"/>
    <cellStyle name="货币 3 3 2 2 5 2 2" xfId="14485" xr:uid="{00000000-0005-0000-0000-00002F6A0000}"/>
    <cellStyle name="货币 3 3 2 2 5 2 3" xfId="9369" xr:uid="{00000000-0005-0000-0000-0000306A0000}"/>
    <cellStyle name="货币 3 3 2 2 5 3" xfId="7368" xr:uid="{00000000-0005-0000-0000-0000316A0000}"/>
    <cellStyle name="货币 3 3 2 2 5 3 2" xfId="14486" xr:uid="{00000000-0005-0000-0000-0000326A0000}"/>
    <cellStyle name="货币 3 3 2 2 5 4" xfId="7369" xr:uid="{00000000-0005-0000-0000-0000336A0000}"/>
    <cellStyle name="货币 3 3 2 2 5 4 2" xfId="14487" xr:uid="{00000000-0005-0000-0000-0000346A0000}"/>
    <cellStyle name="货币 3 3 2 2 5 5" xfId="14484" xr:uid="{00000000-0005-0000-0000-0000356A0000}"/>
    <cellStyle name="货币 3 3 2 2 6" xfId="7370" xr:uid="{00000000-0005-0000-0000-0000366A0000}"/>
    <cellStyle name="货币 3 3 2 2 6 2" xfId="14488" xr:uid="{00000000-0005-0000-0000-0000376A0000}"/>
    <cellStyle name="货币 3 3 2 2 6 3" xfId="9370" xr:uid="{00000000-0005-0000-0000-0000386A0000}"/>
    <cellStyle name="货币 3 3 2 2 7" xfId="9690" xr:uid="{00000000-0005-0000-0000-0000396A0000}"/>
    <cellStyle name="货币 3 3 2 3" xfId="7371" xr:uid="{00000000-0005-0000-0000-00003A6A0000}"/>
    <cellStyle name="货币 3 3 2 3 2" xfId="7372" xr:uid="{00000000-0005-0000-0000-00003B6A0000}"/>
    <cellStyle name="货币 3 3 2 3 2 2" xfId="7373" xr:uid="{00000000-0005-0000-0000-00003C6A0000}"/>
    <cellStyle name="货币 3 3 2 3 2 2 2" xfId="14490" xr:uid="{00000000-0005-0000-0000-00003D6A0000}"/>
    <cellStyle name="货币 3 3 2 3 2 2 3" xfId="9371" xr:uid="{00000000-0005-0000-0000-00003E6A0000}"/>
    <cellStyle name="货币 3 3 2 3 2 3" xfId="7374" xr:uid="{00000000-0005-0000-0000-00003F6A0000}"/>
    <cellStyle name="货币 3 3 2 3 2 3 2" xfId="14491" xr:uid="{00000000-0005-0000-0000-0000406A0000}"/>
    <cellStyle name="货币 3 3 2 3 3" xfId="7375" xr:uid="{00000000-0005-0000-0000-0000416A0000}"/>
    <cellStyle name="货币 3 3 2 3 3 2" xfId="7376" xr:uid="{00000000-0005-0000-0000-0000426A0000}"/>
    <cellStyle name="货币 3 3 2 3 3 2 2" xfId="14493" xr:uid="{00000000-0005-0000-0000-0000436A0000}"/>
    <cellStyle name="货币 3 3 2 3 3 2 3" xfId="9372" xr:uid="{00000000-0005-0000-0000-0000446A0000}"/>
    <cellStyle name="货币 3 3 2 3 3 3" xfId="7377" xr:uid="{00000000-0005-0000-0000-0000456A0000}"/>
    <cellStyle name="货币 3 3 2 3 3 3 2" xfId="14494" xr:uid="{00000000-0005-0000-0000-0000466A0000}"/>
    <cellStyle name="货币 3 3 2 3 3 4" xfId="7378" xr:uid="{00000000-0005-0000-0000-0000476A0000}"/>
    <cellStyle name="货币 3 3 2 3 3 4 2" xfId="14495" xr:uid="{00000000-0005-0000-0000-0000486A0000}"/>
    <cellStyle name="货币 3 3 2 3 3 5" xfId="14492" xr:uid="{00000000-0005-0000-0000-0000496A0000}"/>
    <cellStyle name="货币 3 3 2 3 4" xfId="7379" xr:uid="{00000000-0005-0000-0000-00004A6A0000}"/>
    <cellStyle name="货币 3 3 2 3 4 2" xfId="14496" xr:uid="{00000000-0005-0000-0000-00004B6A0000}"/>
    <cellStyle name="货币 3 3 2 3 4 3" xfId="9373" xr:uid="{00000000-0005-0000-0000-00004C6A0000}"/>
    <cellStyle name="货币 3 3 2 3 5" xfId="7380" xr:uid="{00000000-0005-0000-0000-00004D6A0000}"/>
    <cellStyle name="货币 3 3 2 3 5 2" xfId="14497" xr:uid="{00000000-0005-0000-0000-00004E6A0000}"/>
    <cellStyle name="货币 3 3 2 3 6" xfId="14489" xr:uid="{00000000-0005-0000-0000-00004F6A0000}"/>
    <cellStyle name="货币 3 3 2 4" xfId="7381" xr:uid="{00000000-0005-0000-0000-0000506A0000}"/>
    <cellStyle name="货币 3 3 2 4 2" xfId="7382" xr:uid="{00000000-0005-0000-0000-0000516A0000}"/>
    <cellStyle name="货币 3 3 2 4 2 2" xfId="7383" xr:uid="{00000000-0005-0000-0000-0000526A0000}"/>
    <cellStyle name="货币 3 3 2 4 2 2 2" xfId="14499" xr:uid="{00000000-0005-0000-0000-0000536A0000}"/>
    <cellStyle name="货币 3 3 2 4 2 2 3" xfId="9374" xr:uid="{00000000-0005-0000-0000-0000546A0000}"/>
    <cellStyle name="货币 3 3 2 4 2 3" xfId="7384" xr:uid="{00000000-0005-0000-0000-0000556A0000}"/>
    <cellStyle name="货币 3 3 2 4 2 3 2" xfId="14500" xr:uid="{00000000-0005-0000-0000-0000566A0000}"/>
    <cellStyle name="货币 3 3 2 4 3" xfId="7385" xr:uid="{00000000-0005-0000-0000-0000576A0000}"/>
    <cellStyle name="货币 3 3 2 4 3 2" xfId="14501" xr:uid="{00000000-0005-0000-0000-0000586A0000}"/>
    <cellStyle name="货币 3 3 2 4 3 3" xfId="9375" xr:uid="{00000000-0005-0000-0000-0000596A0000}"/>
    <cellStyle name="货币 3 3 2 4 4" xfId="7386" xr:uid="{00000000-0005-0000-0000-00005A6A0000}"/>
    <cellStyle name="货币 3 3 2 4 4 2" xfId="14502" xr:uid="{00000000-0005-0000-0000-00005B6A0000}"/>
    <cellStyle name="货币 3 3 2 4 5" xfId="14498" xr:uid="{00000000-0005-0000-0000-00005C6A0000}"/>
    <cellStyle name="货币 3 3 2 5" xfId="7387" xr:uid="{00000000-0005-0000-0000-00005D6A0000}"/>
    <cellStyle name="货币 3 3 2 5 2" xfId="7388" xr:uid="{00000000-0005-0000-0000-00005E6A0000}"/>
    <cellStyle name="货币 3 3 2 5 2 2" xfId="14503" xr:uid="{00000000-0005-0000-0000-00005F6A0000}"/>
    <cellStyle name="货币 3 3 2 5 2 3" xfId="9376" xr:uid="{00000000-0005-0000-0000-0000606A0000}"/>
    <cellStyle name="货币 3 3 2 5 3" xfId="7389" xr:uid="{00000000-0005-0000-0000-0000616A0000}"/>
    <cellStyle name="货币 3 3 2 5 3 2" xfId="14504" xr:uid="{00000000-0005-0000-0000-0000626A0000}"/>
    <cellStyle name="货币 3 3 2 6" xfId="7390" xr:uid="{00000000-0005-0000-0000-0000636A0000}"/>
    <cellStyle name="货币 3 3 2 6 2" xfId="14505" xr:uid="{00000000-0005-0000-0000-0000646A0000}"/>
    <cellStyle name="货币 3 3 2 6 3" xfId="9377" xr:uid="{00000000-0005-0000-0000-0000656A0000}"/>
    <cellStyle name="货币 3 3 2 7" xfId="9543" xr:uid="{00000000-0005-0000-0000-0000666A0000}"/>
    <cellStyle name="货币 3 3 3" xfId="490" xr:uid="{00000000-0005-0000-0000-0000676A0000}"/>
    <cellStyle name="货币 3 3 3 2" xfId="7391" xr:uid="{00000000-0005-0000-0000-0000686A0000}"/>
    <cellStyle name="货币 3 3 3 2 2" xfId="7392" xr:uid="{00000000-0005-0000-0000-0000696A0000}"/>
    <cellStyle name="货币 3 3 3 2 2 2" xfId="7393" xr:uid="{00000000-0005-0000-0000-00006A6A0000}"/>
    <cellStyle name="货币 3 3 3 2 2 2 2" xfId="14507" xr:uid="{00000000-0005-0000-0000-00006B6A0000}"/>
    <cellStyle name="货币 3 3 3 2 2 2 3" xfId="9378" xr:uid="{00000000-0005-0000-0000-00006C6A0000}"/>
    <cellStyle name="货币 3 3 3 2 2 3" xfId="7394" xr:uid="{00000000-0005-0000-0000-00006D6A0000}"/>
    <cellStyle name="货币 3 3 3 2 2 3 2" xfId="14508" xr:uid="{00000000-0005-0000-0000-00006E6A0000}"/>
    <cellStyle name="货币 3 3 3 2 3" xfId="7395" xr:uid="{00000000-0005-0000-0000-00006F6A0000}"/>
    <cellStyle name="货币 3 3 3 2 3 2" xfId="7396" xr:uid="{00000000-0005-0000-0000-0000706A0000}"/>
    <cellStyle name="货币 3 3 3 2 3 2 2" xfId="14510" xr:uid="{00000000-0005-0000-0000-0000716A0000}"/>
    <cellStyle name="货币 3 3 3 2 3 2 3" xfId="9379" xr:uid="{00000000-0005-0000-0000-0000726A0000}"/>
    <cellStyle name="货币 3 3 3 2 3 3" xfId="7397" xr:uid="{00000000-0005-0000-0000-0000736A0000}"/>
    <cellStyle name="货币 3 3 3 2 3 3 2" xfId="14511" xr:uid="{00000000-0005-0000-0000-0000746A0000}"/>
    <cellStyle name="货币 3 3 3 2 3 4" xfId="7398" xr:uid="{00000000-0005-0000-0000-0000756A0000}"/>
    <cellStyle name="货币 3 3 3 2 3 4 2" xfId="14512" xr:uid="{00000000-0005-0000-0000-0000766A0000}"/>
    <cellStyle name="货币 3 3 3 2 3 5" xfId="14509" xr:uid="{00000000-0005-0000-0000-0000776A0000}"/>
    <cellStyle name="货币 3 3 3 2 4" xfId="7399" xr:uid="{00000000-0005-0000-0000-0000786A0000}"/>
    <cellStyle name="货币 3 3 3 2 4 2" xfId="14513" xr:uid="{00000000-0005-0000-0000-0000796A0000}"/>
    <cellStyle name="货币 3 3 3 2 4 3" xfId="9380" xr:uid="{00000000-0005-0000-0000-00007A6A0000}"/>
    <cellStyle name="货币 3 3 3 2 5" xfId="7400" xr:uid="{00000000-0005-0000-0000-00007B6A0000}"/>
    <cellStyle name="货币 3 3 3 2 5 2" xfId="14514" xr:uid="{00000000-0005-0000-0000-00007C6A0000}"/>
    <cellStyle name="货币 3 3 3 2 6" xfId="14506" xr:uid="{00000000-0005-0000-0000-00007D6A0000}"/>
    <cellStyle name="货币 3 3 3 3" xfId="7401" xr:uid="{00000000-0005-0000-0000-00007E6A0000}"/>
    <cellStyle name="货币 3 3 3 3 2" xfId="7402" xr:uid="{00000000-0005-0000-0000-00007F6A0000}"/>
    <cellStyle name="货币 3 3 3 3 2 2" xfId="7403" xr:uid="{00000000-0005-0000-0000-0000806A0000}"/>
    <cellStyle name="货币 3 3 3 3 2 2 2" xfId="14516" xr:uid="{00000000-0005-0000-0000-0000816A0000}"/>
    <cellStyle name="货币 3 3 3 3 2 2 3" xfId="9381" xr:uid="{00000000-0005-0000-0000-0000826A0000}"/>
    <cellStyle name="货币 3 3 3 3 2 3" xfId="7404" xr:uid="{00000000-0005-0000-0000-0000836A0000}"/>
    <cellStyle name="货币 3 3 3 3 2 3 2" xfId="14517" xr:uid="{00000000-0005-0000-0000-0000846A0000}"/>
    <cellStyle name="货币 3 3 3 3 3" xfId="7405" xr:uid="{00000000-0005-0000-0000-0000856A0000}"/>
    <cellStyle name="货币 3 3 3 3 3 2" xfId="14518" xr:uid="{00000000-0005-0000-0000-0000866A0000}"/>
    <cellStyle name="货币 3 3 3 3 3 3" xfId="9382" xr:uid="{00000000-0005-0000-0000-0000876A0000}"/>
    <cellStyle name="货币 3 3 3 3 4" xfId="7406" xr:uid="{00000000-0005-0000-0000-0000886A0000}"/>
    <cellStyle name="货币 3 3 3 3 4 2" xfId="14519" xr:uid="{00000000-0005-0000-0000-0000896A0000}"/>
    <cellStyle name="货币 3 3 3 3 5" xfId="14515" xr:uid="{00000000-0005-0000-0000-00008A6A0000}"/>
    <cellStyle name="货币 3 3 3 4" xfId="7407" xr:uid="{00000000-0005-0000-0000-00008B6A0000}"/>
    <cellStyle name="货币 3 3 3 4 2" xfId="7408" xr:uid="{00000000-0005-0000-0000-00008C6A0000}"/>
    <cellStyle name="货币 3 3 3 4 2 2" xfId="14520" xr:uid="{00000000-0005-0000-0000-00008D6A0000}"/>
    <cellStyle name="货币 3 3 3 4 2 3" xfId="9383" xr:uid="{00000000-0005-0000-0000-00008E6A0000}"/>
    <cellStyle name="货币 3 3 3 4 3" xfId="7409" xr:uid="{00000000-0005-0000-0000-00008F6A0000}"/>
    <cellStyle name="货币 3 3 3 4 3 2" xfId="14521" xr:uid="{00000000-0005-0000-0000-0000906A0000}"/>
    <cellStyle name="货币 3 3 3 5" xfId="7410" xr:uid="{00000000-0005-0000-0000-0000916A0000}"/>
    <cellStyle name="货币 3 3 3 5 2" xfId="7411" xr:uid="{00000000-0005-0000-0000-0000926A0000}"/>
    <cellStyle name="货币 3 3 3 5 2 2" xfId="14523" xr:uid="{00000000-0005-0000-0000-0000936A0000}"/>
    <cellStyle name="货币 3 3 3 5 2 3" xfId="9384" xr:uid="{00000000-0005-0000-0000-0000946A0000}"/>
    <cellStyle name="货币 3 3 3 5 3" xfId="7412" xr:uid="{00000000-0005-0000-0000-0000956A0000}"/>
    <cellStyle name="货币 3 3 3 5 3 2" xfId="14524" xr:uid="{00000000-0005-0000-0000-0000966A0000}"/>
    <cellStyle name="货币 3 3 3 5 4" xfId="7413" xr:uid="{00000000-0005-0000-0000-0000976A0000}"/>
    <cellStyle name="货币 3 3 3 5 4 2" xfId="14525" xr:uid="{00000000-0005-0000-0000-0000986A0000}"/>
    <cellStyle name="货币 3 3 3 5 5" xfId="14522" xr:uid="{00000000-0005-0000-0000-0000996A0000}"/>
    <cellStyle name="货币 3 3 3 6" xfId="7414" xr:uid="{00000000-0005-0000-0000-00009A6A0000}"/>
    <cellStyle name="货币 3 3 3 6 2" xfId="14526" xr:uid="{00000000-0005-0000-0000-00009B6A0000}"/>
    <cellStyle name="货币 3 3 3 6 3" xfId="9385" xr:uid="{00000000-0005-0000-0000-00009C6A0000}"/>
    <cellStyle name="货币 3 3 3 7" xfId="9689" xr:uid="{00000000-0005-0000-0000-00009D6A0000}"/>
    <cellStyle name="货币 3 3 3 8" xfId="27551" xr:uid="{00000000-0005-0000-0000-00009E6A0000}"/>
    <cellStyle name="货币 3 3 4" xfId="7415" xr:uid="{00000000-0005-0000-0000-00009F6A0000}"/>
    <cellStyle name="货币 3 3 4 2" xfId="7416" xr:uid="{00000000-0005-0000-0000-0000A06A0000}"/>
    <cellStyle name="货币 3 3 4 2 2" xfId="7417" xr:uid="{00000000-0005-0000-0000-0000A16A0000}"/>
    <cellStyle name="货币 3 3 4 2 2 2" xfId="14528" xr:uid="{00000000-0005-0000-0000-0000A26A0000}"/>
    <cellStyle name="货币 3 3 4 2 2 3" xfId="9386" xr:uid="{00000000-0005-0000-0000-0000A36A0000}"/>
    <cellStyle name="货币 3 3 4 2 3" xfId="7418" xr:uid="{00000000-0005-0000-0000-0000A46A0000}"/>
    <cellStyle name="货币 3 3 4 2 3 2" xfId="14529" xr:uid="{00000000-0005-0000-0000-0000A56A0000}"/>
    <cellStyle name="货币 3 3 4 3" xfId="7419" xr:uid="{00000000-0005-0000-0000-0000A66A0000}"/>
    <cellStyle name="货币 3 3 4 3 2" xfId="7420" xr:uid="{00000000-0005-0000-0000-0000A76A0000}"/>
    <cellStyle name="货币 3 3 4 3 2 2" xfId="14531" xr:uid="{00000000-0005-0000-0000-0000A86A0000}"/>
    <cellStyle name="货币 3 3 4 3 2 3" xfId="9387" xr:uid="{00000000-0005-0000-0000-0000A96A0000}"/>
    <cellStyle name="货币 3 3 4 3 3" xfId="7421" xr:uid="{00000000-0005-0000-0000-0000AA6A0000}"/>
    <cellStyle name="货币 3 3 4 3 3 2" xfId="14532" xr:uid="{00000000-0005-0000-0000-0000AB6A0000}"/>
    <cellStyle name="货币 3 3 4 3 4" xfId="7422" xr:uid="{00000000-0005-0000-0000-0000AC6A0000}"/>
    <cellStyle name="货币 3 3 4 3 4 2" xfId="14533" xr:uid="{00000000-0005-0000-0000-0000AD6A0000}"/>
    <cellStyle name="货币 3 3 4 3 5" xfId="14530" xr:uid="{00000000-0005-0000-0000-0000AE6A0000}"/>
    <cellStyle name="货币 3 3 4 4" xfId="7423" xr:uid="{00000000-0005-0000-0000-0000AF6A0000}"/>
    <cellStyle name="货币 3 3 4 4 2" xfId="14534" xr:uid="{00000000-0005-0000-0000-0000B06A0000}"/>
    <cellStyle name="货币 3 3 4 4 3" xfId="9388" xr:uid="{00000000-0005-0000-0000-0000B16A0000}"/>
    <cellStyle name="货币 3 3 4 5" xfId="7424" xr:uid="{00000000-0005-0000-0000-0000B26A0000}"/>
    <cellStyle name="货币 3 3 4 5 2" xfId="14535" xr:uid="{00000000-0005-0000-0000-0000B36A0000}"/>
    <cellStyle name="货币 3 3 4 6" xfId="14527" xr:uid="{00000000-0005-0000-0000-0000B46A0000}"/>
    <cellStyle name="货币 3 3 5" xfId="7425" xr:uid="{00000000-0005-0000-0000-0000B56A0000}"/>
    <cellStyle name="货币 3 3 5 2" xfId="7426" xr:uid="{00000000-0005-0000-0000-0000B66A0000}"/>
    <cellStyle name="货币 3 3 5 2 2" xfId="7427" xr:uid="{00000000-0005-0000-0000-0000B76A0000}"/>
    <cellStyle name="货币 3 3 5 2 2 2" xfId="14537" xr:uid="{00000000-0005-0000-0000-0000B86A0000}"/>
    <cellStyle name="货币 3 3 5 2 2 3" xfId="9389" xr:uid="{00000000-0005-0000-0000-0000B96A0000}"/>
    <cellStyle name="货币 3 3 5 2 3" xfId="7428" xr:uid="{00000000-0005-0000-0000-0000BA6A0000}"/>
    <cellStyle name="货币 3 3 5 2 3 2" xfId="14538" xr:uid="{00000000-0005-0000-0000-0000BB6A0000}"/>
    <cellStyle name="货币 3 3 5 3" xfId="7429" xr:uid="{00000000-0005-0000-0000-0000BC6A0000}"/>
    <cellStyle name="货币 3 3 5 3 2" xfId="14539" xr:uid="{00000000-0005-0000-0000-0000BD6A0000}"/>
    <cellStyle name="货币 3 3 5 3 3" xfId="9390" xr:uid="{00000000-0005-0000-0000-0000BE6A0000}"/>
    <cellStyle name="货币 3 3 5 4" xfId="7430" xr:uid="{00000000-0005-0000-0000-0000BF6A0000}"/>
    <cellStyle name="货币 3 3 5 4 2" xfId="14540" xr:uid="{00000000-0005-0000-0000-0000C06A0000}"/>
    <cellStyle name="货币 3 3 5 5" xfId="14536" xr:uid="{00000000-0005-0000-0000-0000C16A0000}"/>
    <cellStyle name="货币 3 3 6" xfId="7431" xr:uid="{00000000-0005-0000-0000-0000C26A0000}"/>
    <cellStyle name="货币 3 3 6 2" xfId="7432" xr:uid="{00000000-0005-0000-0000-0000C36A0000}"/>
    <cellStyle name="货币 3 3 6 2 2" xfId="14541" xr:uid="{00000000-0005-0000-0000-0000C46A0000}"/>
    <cellStyle name="货币 3 3 6 2 3" xfId="9391" xr:uid="{00000000-0005-0000-0000-0000C56A0000}"/>
    <cellStyle name="货币 3 3 6 3" xfId="7433" xr:uid="{00000000-0005-0000-0000-0000C66A0000}"/>
    <cellStyle name="货币 3 3 6 3 2" xfId="14542" xr:uid="{00000000-0005-0000-0000-0000C76A0000}"/>
    <cellStyle name="货币 3 3 7" xfId="7434" xr:uid="{00000000-0005-0000-0000-0000C86A0000}"/>
    <cellStyle name="货币 3 3 7 2" xfId="14543" xr:uid="{00000000-0005-0000-0000-0000C96A0000}"/>
    <cellStyle name="货币 3 3 7 3" xfId="9392" xr:uid="{00000000-0005-0000-0000-0000CA6A0000}"/>
    <cellStyle name="货币 3 3 8" xfId="9542" xr:uid="{00000000-0005-0000-0000-0000CB6A0000}"/>
    <cellStyle name="货币 3 4" xfId="240" xr:uid="{00000000-0005-0000-0000-0000CC6A0000}"/>
    <cellStyle name="货币 3 4 2" xfId="492" xr:uid="{00000000-0005-0000-0000-0000CD6A0000}"/>
    <cellStyle name="货币 3 4 2 2" xfId="7435" xr:uid="{00000000-0005-0000-0000-0000CE6A0000}"/>
    <cellStyle name="货币 3 4 2 2 2" xfId="7436" xr:uid="{00000000-0005-0000-0000-0000CF6A0000}"/>
    <cellStyle name="货币 3 4 2 2 2 2" xfId="7437" xr:uid="{00000000-0005-0000-0000-0000D06A0000}"/>
    <cellStyle name="货币 3 4 2 2 2 2 2" xfId="14545" xr:uid="{00000000-0005-0000-0000-0000D16A0000}"/>
    <cellStyle name="货币 3 4 2 2 2 2 3" xfId="9393" xr:uid="{00000000-0005-0000-0000-0000D26A0000}"/>
    <cellStyle name="货币 3 4 2 2 2 3" xfId="7438" xr:uid="{00000000-0005-0000-0000-0000D36A0000}"/>
    <cellStyle name="货币 3 4 2 2 2 3 2" xfId="14546" xr:uid="{00000000-0005-0000-0000-0000D46A0000}"/>
    <cellStyle name="货币 3 4 2 2 3" xfId="7439" xr:uid="{00000000-0005-0000-0000-0000D56A0000}"/>
    <cellStyle name="货币 3 4 2 2 3 2" xfId="7440" xr:uid="{00000000-0005-0000-0000-0000D66A0000}"/>
    <cellStyle name="货币 3 4 2 2 3 2 2" xfId="14548" xr:uid="{00000000-0005-0000-0000-0000D76A0000}"/>
    <cellStyle name="货币 3 4 2 2 3 2 3" xfId="9394" xr:uid="{00000000-0005-0000-0000-0000D86A0000}"/>
    <cellStyle name="货币 3 4 2 2 3 3" xfId="7441" xr:uid="{00000000-0005-0000-0000-0000D96A0000}"/>
    <cellStyle name="货币 3 4 2 2 3 3 2" xfId="14549" xr:uid="{00000000-0005-0000-0000-0000DA6A0000}"/>
    <cellStyle name="货币 3 4 2 2 3 4" xfId="7442" xr:uid="{00000000-0005-0000-0000-0000DB6A0000}"/>
    <cellStyle name="货币 3 4 2 2 3 4 2" xfId="14550" xr:uid="{00000000-0005-0000-0000-0000DC6A0000}"/>
    <cellStyle name="货币 3 4 2 2 3 5" xfId="14547" xr:uid="{00000000-0005-0000-0000-0000DD6A0000}"/>
    <cellStyle name="货币 3 4 2 2 4" xfId="7443" xr:uid="{00000000-0005-0000-0000-0000DE6A0000}"/>
    <cellStyle name="货币 3 4 2 2 4 2" xfId="14551" xr:uid="{00000000-0005-0000-0000-0000DF6A0000}"/>
    <cellStyle name="货币 3 4 2 2 4 3" xfId="9395" xr:uid="{00000000-0005-0000-0000-0000E06A0000}"/>
    <cellStyle name="货币 3 4 2 2 5" xfId="7444" xr:uid="{00000000-0005-0000-0000-0000E16A0000}"/>
    <cellStyle name="货币 3 4 2 2 5 2" xfId="14552" xr:uid="{00000000-0005-0000-0000-0000E26A0000}"/>
    <cellStyle name="货币 3 4 2 2 6" xfId="14544" xr:uid="{00000000-0005-0000-0000-0000E36A0000}"/>
    <cellStyle name="货币 3 4 2 3" xfId="7445" xr:uid="{00000000-0005-0000-0000-0000E46A0000}"/>
    <cellStyle name="货币 3 4 2 3 2" xfId="7446" xr:uid="{00000000-0005-0000-0000-0000E56A0000}"/>
    <cellStyle name="货币 3 4 2 3 2 2" xfId="7447" xr:uid="{00000000-0005-0000-0000-0000E66A0000}"/>
    <cellStyle name="货币 3 4 2 3 2 2 2" xfId="14554" xr:uid="{00000000-0005-0000-0000-0000E76A0000}"/>
    <cellStyle name="货币 3 4 2 3 2 2 3" xfId="9396" xr:uid="{00000000-0005-0000-0000-0000E86A0000}"/>
    <cellStyle name="货币 3 4 2 3 2 3" xfId="7448" xr:uid="{00000000-0005-0000-0000-0000E96A0000}"/>
    <cellStyle name="货币 3 4 2 3 2 3 2" xfId="14555" xr:uid="{00000000-0005-0000-0000-0000EA6A0000}"/>
    <cellStyle name="货币 3 4 2 3 3" xfId="7449" xr:uid="{00000000-0005-0000-0000-0000EB6A0000}"/>
    <cellStyle name="货币 3 4 2 3 3 2" xfId="14556" xr:uid="{00000000-0005-0000-0000-0000EC6A0000}"/>
    <cellStyle name="货币 3 4 2 3 3 3" xfId="9397" xr:uid="{00000000-0005-0000-0000-0000ED6A0000}"/>
    <cellStyle name="货币 3 4 2 3 4" xfId="7450" xr:uid="{00000000-0005-0000-0000-0000EE6A0000}"/>
    <cellStyle name="货币 3 4 2 3 4 2" xfId="14557" xr:uid="{00000000-0005-0000-0000-0000EF6A0000}"/>
    <cellStyle name="货币 3 4 2 3 5" xfId="14553" xr:uid="{00000000-0005-0000-0000-0000F06A0000}"/>
    <cellStyle name="货币 3 4 2 4" xfId="7451" xr:uid="{00000000-0005-0000-0000-0000F16A0000}"/>
    <cellStyle name="货币 3 4 2 4 2" xfId="7452" xr:uid="{00000000-0005-0000-0000-0000F26A0000}"/>
    <cellStyle name="货币 3 4 2 4 2 2" xfId="14558" xr:uid="{00000000-0005-0000-0000-0000F36A0000}"/>
    <cellStyle name="货币 3 4 2 4 2 3" xfId="9398" xr:uid="{00000000-0005-0000-0000-0000F46A0000}"/>
    <cellStyle name="货币 3 4 2 4 3" xfId="7453" xr:uid="{00000000-0005-0000-0000-0000F56A0000}"/>
    <cellStyle name="货币 3 4 2 4 3 2" xfId="14559" xr:uid="{00000000-0005-0000-0000-0000F66A0000}"/>
    <cellStyle name="货币 3 4 2 5" xfId="7454" xr:uid="{00000000-0005-0000-0000-0000F76A0000}"/>
    <cellStyle name="货币 3 4 2 5 2" xfId="7455" xr:uid="{00000000-0005-0000-0000-0000F86A0000}"/>
    <cellStyle name="货币 3 4 2 5 2 2" xfId="14561" xr:uid="{00000000-0005-0000-0000-0000F96A0000}"/>
    <cellStyle name="货币 3 4 2 5 2 3" xfId="9399" xr:uid="{00000000-0005-0000-0000-0000FA6A0000}"/>
    <cellStyle name="货币 3 4 2 5 3" xfId="7456" xr:uid="{00000000-0005-0000-0000-0000FB6A0000}"/>
    <cellStyle name="货币 3 4 2 5 3 2" xfId="14562" xr:uid="{00000000-0005-0000-0000-0000FC6A0000}"/>
    <cellStyle name="货币 3 4 2 5 4" xfId="7457" xr:uid="{00000000-0005-0000-0000-0000FD6A0000}"/>
    <cellStyle name="货币 3 4 2 5 4 2" xfId="14563" xr:uid="{00000000-0005-0000-0000-0000FE6A0000}"/>
    <cellStyle name="货币 3 4 2 5 5" xfId="14560" xr:uid="{00000000-0005-0000-0000-0000FF6A0000}"/>
    <cellStyle name="货币 3 4 2 6" xfId="7458" xr:uid="{00000000-0005-0000-0000-0000006B0000}"/>
    <cellStyle name="货币 3 4 2 6 2" xfId="14564" xr:uid="{00000000-0005-0000-0000-0000016B0000}"/>
    <cellStyle name="货币 3 4 2 6 3" xfId="9400" xr:uid="{00000000-0005-0000-0000-0000026B0000}"/>
    <cellStyle name="货币 3 4 2 7" xfId="9691" xr:uid="{00000000-0005-0000-0000-0000036B0000}"/>
    <cellStyle name="货币 3 4 3" xfId="7459" xr:uid="{00000000-0005-0000-0000-0000046B0000}"/>
    <cellStyle name="货币 3 4 3 2" xfId="7460" xr:uid="{00000000-0005-0000-0000-0000056B0000}"/>
    <cellStyle name="货币 3 4 3 2 2" xfId="7461" xr:uid="{00000000-0005-0000-0000-0000066B0000}"/>
    <cellStyle name="货币 3 4 3 2 2 2" xfId="14566" xr:uid="{00000000-0005-0000-0000-0000076B0000}"/>
    <cellStyle name="货币 3 4 3 2 2 3" xfId="9401" xr:uid="{00000000-0005-0000-0000-0000086B0000}"/>
    <cellStyle name="货币 3 4 3 2 3" xfId="7462" xr:uid="{00000000-0005-0000-0000-0000096B0000}"/>
    <cellStyle name="货币 3 4 3 2 3 2" xfId="14567" xr:uid="{00000000-0005-0000-0000-00000A6B0000}"/>
    <cellStyle name="货币 3 4 3 3" xfId="7463" xr:uid="{00000000-0005-0000-0000-00000B6B0000}"/>
    <cellStyle name="货币 3 4 3 3 2" xfId="7464" xr:uid="{00000000-0005-0000-0000-00000C6B0000}"/>
    <cellStyle name="货币 3 4 3 3 2 2" xfId="14569" xr:uid="{00000000-0005-0000-0000-00000D6B0000}"/>
    <cellStyle name="货币 3 4 3 3 2 3" xfId="9402" xr:uid="{00000000-0005-0000-0000-00000E6B0000}"/>
    <cellStyle name="货币 3 4 3 3 3" xfId="7465" xr:uid="{00000000-0005-0000-0000-00000F6B0000}"/>
    <cellStyle name="货币 3 4 3 3 3 2" xfId="14570" xr:uid="{00000000-0005-0000-0000-0000106B0000}"/>
    <cellStyle name="货币 3 4 3 3 4" xfId="7466" xr:uid="{00000000-0005-0000-0000-0000116B0000}"/>
    <cellStyle name="货币 3 4 3 3 4 2" xfId="14571" xr:uid="{00000000-0005-0000-0000-0000126B0000}"/>
    <cellStyle name="货币 3 4 3 3 5" xfId="14568" xr:uid="{00000000-0005-0000-0000-0000136B0000}"/>
    <cellStyle name="货币 3 4 3 4" xfId="7467" xr:uid="{00000000-0005-0000-0000-0000146B0000}"/>
    <cellStyle name="货币 3 4 3 4 2" xfId="14572" xr:uid="{00000000-0005-0000-0000-0000156B0000}"/>
    <cellStyle name="货币 3 4 3 4 3" xfId="9403" xr:uid="{00000000-0005-0000-0000-0000166B0000}"/>
    <cellStyle name="货币 3 4 3 5" xfId="7468" xr:uid="{00000000-0005-0000-0000-0000176B0000}"/>
    <cellStyle name="货币 3 4 3 5 2" xfId="14573" xr:uid="{00000000-0005-0000-0000-0000186B0000}"/>
    <cellStyle name="货币 3 4 3 6" xfId="14565" xr:uid="{00000000-0005-0000-0000-0000196B0000}"/>
    <cellStyle name="货币 3 4 4" xfId="7469" xr:uid="{00000000-0005-0000-0000-00001A6B0000}"/>
    <cellStyle name="货币 3 4 4 2" xfId="7470" xr:uid="{00000000-0005-0000-0000-00001B6B0000}"/>
    <cellStyle name="货币 3 4 4 2 2" xfId="7471" xr:uid="{00000000-0005-0000-0000-00001C6B0000}"/>
    <cellStyle name="货币 3 4 4 2 2 2" xfId="14575" xr:uid="{00000000-0005-0000-0000-00001D6B0000}"/>
    <cellStyle name="货币 3 4 4 2 2 3" xfId="9404" xr:uid="{00000000-0005-0000-0000-00001E6B0000}"/>
    <cellStyle name="货币 3 4 4 2 3" xfId="7472" xr:uid="{00000000-0005-0000-0000-00001F6B0000}"/>
    <cellStyle name="货币 3 4 4 2 3 2" xfId="14576" xr:uid="{00000000-0005-0000-0000-0000206B0000}"/>
    <cellStyle name="货币 3 4 4 3" xfId="7473" xr:uid="{00000000-0005-0000-0000-0000216B0000}"/>
    <cellStyle name="货币 3 4 4 3 2" xfId="14577" xr:uid="{00000000-0005-0000-0000-0000226B0000}"/>
    <cellStyle name="货币 3 4 4 3 3" xfId="9405" xr:uid="{00000000-0005-0000-0000-0000236B0000}"/>
    <cellStyle name="货币 3 4 4 4" xfId="7474" xr:uid="{00000000-0005-0000-0000-0000246B0000}"/>
    <cellStyle name="货币 3 4 4 4 2" xfId="14578" xr:uid="{00000000-0005-0000-0000-0000256B0000}"/>
    <cellStyle name="货币 3 4 4 5" xfId="14574" xr:uid="{00000000-0005-0000-0000-0000266B0000}"/>
    <cellStyle name="货币 3 4 5" xfId="7475" xr:uid="{00000000-0005-0000-0000-0000276B0000}"/>
    <cellStyle name="货币 3 4 5 2" xfId="7476" xr:uid="{00000000-0005-0000-0000-0000286B0000}"/>
    <cellStyle name="货币 3 4 5 2 2" xfId="14579" xr:uid="{00000000-0005-0000-0000-0000296B0000}"/>
    <cellStyle name="货币 3 4 5 2 3" xfId="9406" xr:uid="{00000000-0005-0000-0000-00002A6B0000}"/>
    <cellStyle name="货币 3 4 5 3" xfId="7477" xr:uid="{00000000-0005-0000-0000-00002B6B0000}"/>
    <cellStyle name="货币 3 4 5 3 2" xfId="14580" xr:uid="{00000000-0005-0000-0000-00002C6B0000}"/>
    <cellStyle name="货币 3 4 6" xfId="7478" xr:uid="{00000000-0005-0000-0000-00002D6B0000}"/>
    <cellStyle name="货币 3 4 6 2" xfId="14581" xr:uid="{00000000-0005-0000-0000-00002E6B0000}"/>
    <cellStyle name="货币 3 4 6 3" xfId="9407" xr:uid="{00000000-0005-0000-0000-00002F6B0000}"/>
    <cellStyle name="货币 3 4 7" xfId="9544" xr:uid="{00000000-0005-0000-0000-0000306B0000}"/>
    <cellStyle name="货币 3 5" xfId="259" xr:uid="{00000000-0005-0000-0000-0000316B0000}"/>
    <cellStyle name="货币 3 5 2" xfId="7479" xr:uid="{00000000-0005-0000-0000-0000326B0000}"/>
    <cellStyle name="货币 3 5 2 2" xfId="7480" xr:uid="{00000000-0005-0000-0000-0000336B0000}"/>
    <cellStyle name="货币 3 5 2 2 2" xfId="7481" xr:uid="{00000000-0005-0000-0000-0000346B0000}"/>
    <cellStyle name="货币 3 5 2 2 2 2" xfId="14583" xr:uid="{00000000-0005-0000-0000-0000356B0000}"/>
    <cellStyle name="货币 3 5 2 2 2 3" xfId="9408" xr:uid="{00000000-0005-0000-0000-0000366B0000}"/>
    <cellStyle name="货币 3 5 2 2 3" xfId="7482" xr:uid="{00000000-0005-0000-0000-0000376B0000}"/>
    <cellStyle name="货币 3 5 2 2 3 2" xfId="14584" xr:uid="{00000000-0005-0000-0000-0000386B0000}"/>
    <cellStyle name="货币 3 5 2 3" xfId="7483" xr:uid="{00000000-0005-0000-0000-0000396B0000}"/>
    <cellStyle name="货币 3 5 2 3 2" xfId="7484" xr:uid="{00000000-0005-0000-0000-00003A6B0000}"/>
    <cellStyle name="货币 3 5 2 3 2 2" xfId="14586" xr:uid="{00000000-0005-0000-0000-00003B6B0000}"/>
    <cellStyle name="货币 3 5 2 3 2 3" xfId="9409" xr:uid="{00000000-0005-0000-0000-00003C6B0000}"/>
    <cellStyle name="货币 3 5 2 3 3" xfId="7485" xr:uid="{00000000-0005-0000-0000-00003D6B0000}"/>
    <cellStyle name="货币 3 5 2 3 3 2" xfId="14587" xr:uid="{00000000-0005-0000-0000-00003E6B0000}"/>
    <cellStyle name="货币 3 5 2 3 4" xfId="7486" xr:uid="{00000000-0005-0000-0000-00003F6B0000}"/>
    <cellStyle name="货币 3 5 2 3 4 2" xfId="14588" xr:uid="{00000000-0005-0000-0000-0000406B0000}"/>
    <cellStyle name="货币 3 5 2 3 5" xfId="14585" xr:uid="{00000000-0005-0000-0000-0000416B0000}"/>
    <cellStyle name="货币 3 5 2 4" xfId="7487" xr:uid="{00000000-0005-0000-0000-0000426B0000}"/>
    <cellStyle name="货币 3 5 2 4 2" xfId="14589" xr:uid="{00000000-0005-0000-0000-0000436B0000}"/>
    <cellStyle name="货币 3 5 2 4 3" xfId="9410" xr:uid="{00000000-0005-0000-0000-0000446B0000}"/>
    <cellStyle name="货币 3 5 2 5" xfId="7488" xr:uid="{00000000-0005-0000-0000-0000456B0000}"/>
    <cellStyle name="货币 3 5 2 5 2" xfId="14590" xr:uid="{00000000-0005-0000-0000-0000466B0000}"/>
    <cellStyle name="货币 3 5 2 6" xfId="14582" xr:uid="{00000000-0005-0000-0000-0000476B0000}"/>
    <cellStyle name="货币 3 5 3" xfId="7489" xr:uid="{00000000-0005-0000-0000-0000486B0000}"/>
    <cellStyle name="货币 3 5 3 2" xfId="7490" xr:uid="{00000000-0005-0000-0000-0000496B0000}"/>
    <cellStyle name="货币 3 5 3 2 2" xfId="7491" xr:uid="{00000000-0005-0000-0000-00004A6B0000}"/>
    <cellStyle name="货币 3 5 3 2 2 2" xfId="14592" xr:uid="{00000000-0005-0000-0000-00004B6B0000}"/>
    <cellStyle name="货币 3 5 3 2 2 3" xfId="9411" xr:uid="{00000000-0005-0000-0000-00004C6B0000}"/>
    <cellStyle name="货币 3 5 3 2 3" xfId="7492" xr:uid="{00000000-0005-0000-0000-00004D6B0000}"/>
    <cellStyle name="货币 3 5 3 2 3 2" xfId="14593" xr:uid="{00000000-0005-0000-0000-00004E6B0000}"/>
    <cellStyle name="货币 3 5 3 3" xfId="7493" xr:uid="{00000000-0005-0000-0000-00004F6B0000}"/>
    <cellStyle name="货币 3 5 3 3 2" xfId="14594" xr:uid="{00000000-0005-0000-0000-0000506B0000}"/>
    <cellStyle name="货币 3 5 3 3 3" xfId="9412" xr:uid="{00000000-0005-0000-0000-0000516B0000}"/>
    <cellStyle name="货币 3 5 3 4" xfId="7494" xr:uid="{00000000-0005-0000-0000-0000526B0000}"/>
    <cellStyle name="货币 3 5 3 4 2" xfId="14595" xr:uid="{00000000-0005-0000-0000-0000536B0000}"/>
    <cellStyle name="货币 3 5 3 5" xfId="14591" xr:uid="{00000000-0005-0000-0000-0000546B0000}"/>
    <cellStyle name="货币 3 5 4" xfId="7495" xr:uid="{00000000-0005-0000-0000-0000556B0000}"/>
    <cellStyle name="货币 3 5 4 2" xfId="7496" xr:uid="{00000000-0005-0000-0000-0000566B0000}"/>
    <cellStyle name="货币 3 5 4 2 2" xfId="14596" xr:uid="{00000000-0005-0000-0000-0000576B0000}"/>
    <cellStyle name="货币 3 5 4 2 3" xfId="9413" xr:uid="{00000000-0005-0000-0000-0000586B0000}"/>
    <cellStyle name="货币 3 5 4 3" xfId="7497" xr:uid="{00000000-0005-0000-0000-0000596B0000}"/>
    <cellStyle name="货币 3 5 4 3 2" xfId="14597" xr:uid="{00000000-0005-0000-0000-00005A6B0000}"/>
    <cellStyle name="货币 3 5 5" xfId="7498" xr:uid="{00000000-0005-0000-0000-00005B6B0000}"/>
    <cellStyle name="货币 3 5 5 2" xfId="7499" xr:uid="{00000000-0005-0000-0000-00005C6B0000}"/>
    <cellStyle name="货币 3 5 5 2 2" xfId="14599" xr:uid="{00000000-0005-0000-0000-00005D6B0000}"/>
    <cellStyle name="货币 3 5 5 2 3" xfId="9414" xr:uid="{00000000-0005-0000-0000-00005E6B0000}"/>
    <cellStyle name="货币 3 5 5 3" xfId="7500" xr:uid="{00000000-0005-0000-0000-00005F6B0000}"/>
    <cellStyle name="货币 3 5 5 3 2" xfId="14600" xr:uid="{00000000-0005-0000-0000-0000606B0000}"/>
    <cellStyle name="货币 3 5 5 4" xfId="7501" xr:uid="{00000000-0005-0000-0000-0000616B0000}"/>
    <cellStyle name="货币 3 5 5 4 2" xfId="14601" xr:uid="{00000000-0005-0000-0000-0000626B0000}"/>
    <cellStyle name="货币 3 5 5 5" xfId="14598" xr:uid="{00000000-0005-0000-0000-0000636B0000}"/>
    <cellStyle name="货币 3 5 6" xfId="7502" xr:uid="{00000000-0005-0000-0000-0000646B0000}"/>
    <cellStyle name="货币 3 5 6 2" xfId="14602" xr:uid="{00000000-0005-0000-0000-0000656B0000}"/>
    <cellStyle name="货币 3 5 6 3" xfId="9415" xr:uid="{00000000-0005-0000-0000-0000666B0000}"/>
    <cellStyle name="货币 3 5 7" xfId="9547" xr:uid="{00000000-0005-0000-0000-0000676B0000}"/>
    <cellStyle name="货币 3 5 8" xfId="27553" xr:uid="{00000000-0005-0000-0000-0000686B0000}"/>
    <cellStyle name="货币 3 6" xfId="7503" xr:uid="{00000000-0005-0000-0000-0000696B0000}"/>
    <cellStyle name="货币 3 6 2" xfId="7504" xr:uid="{00000000-0005-0000-0000-00006A6B0000}"/>
    <cellStyle name="货币 3 6 2 2" xfId="7505" xr:uid="{00000000-0005-0000-0000-00006B6B0000}"/>
    <cellStyle name="货币 3 6 2 2 2" xfId="14604" xr:uid="{00000000-0005-0000-0000-00006C6B0000}"/>
    <cellStyle name="货币 3 6 2 2 3" xfId="9416" xr:uid="{00000000-0005-0000-0000-00006D6B0000}"/>
    <cellStyle name="货币 3 6 2 3" xfId="7506" xr:uid="{00000000-0005-0000-0000-00006E6B0000}"/>
    <cellStyle name="货币 3 6 2 3 2" xfId="14605" xr:uid="{00000000-0005-0000-0000-00006F6B0000}"/>
    <cellStyle name="货币 3 6 3" xfId="7507" xr:uid="{00000000-0005-0000-0000-0000706B0000}"/>
    <cellStyle name="货币 3 6 3 2" xfId="7508" xr:uid="{00000000-0005-0000-0000-0000716B0000}"/>
    <cellStyle name="货币 3 6 3 2 2" xfId="14607" xr:uid="{00000000-0005-0000-0000-0000726B0000}"/>
    <cellStyle name="货币 3 6 3 2 3" xfId="9417" xr:uid="{00000000-0005-0000-0000-0000736B0000}"/>
    <cellStyle name="货币 3 6 3 3" xfId="7509" xr:uid="{00000000-0005-0000-0000-0000746B0000}"/>
    <cellStyle name="货币 3 6 3 3 2" xfId="14608" xr:uid="{00000000-0005-0000-0000-0000756B0000}"/>
    <cellStyle name="货币 3 6 3 4" xfId="7510" xr:uid="{00000000-0005-0000-0000-0000766B0000}"/>
    <cellStyle name="货币 3 6 3 4 2" xfId="14609" xr:uid="{00000000-0005-0000-0000-0000776B0000}"/>
    <cellStyle name="货币 3 6 3 5" xfId="14606" xr:uid="{00000000-0005-0000-0000-0000786B0000}"/>
    <cellStyle name="货币 3 6 4" xfId="7511" xr:uid="{00000000-0005-0000-0000-0000796B0000}"/>
    <cellStyle name="货币 3 6 4 2" xfId="14610" xr:uid="{00000000-0005-0000-0000-00007A6B0000}"/>
    <cellStyle name="货币 3 6 4 3" xfId="9418" xr:uid="{00000000-0005-0000-0000-00007B6B0000}"/>
    <cellStyle name="货币 3 6 5" xfId="7512" xr:uid="{00000000-0005-0000-0000-00007C6B0000}"/>
    <cellStyle name="货币 3 6 5 2" xfId="14611" xr:uid="{00000000-0005-0000-0000-00007D6B0000}"/>
    <cellStyle name="货币 3 6 6" xfId="14603" xr:uid="{00000000-0005-0000-0000-00007E6B0000}"/>
    <cellStyle name="货币 3 7" xfId="7513" xr:uid="{00000000-0005-0000-0000-00007F6B0000}"/>
    <cellStyle name="货币 3 7 2" xfId="7514" xr:uid="{00000000-0005-0000-0000-0000806B0000}"/>
    <cellStyle name="货币 3 7 2 2" xfId="7515" xr:uid="{00000000-0005-0000-0000-0000816B0000}"/>
    <cellStyle name="货币 3 7 2 2 2" xfId="14613" xr:uid="{00000000-0005-0000-0000-0000826B0000}"/>
    <cellStyle name="货币 3 7 2 2 3" xfId="9419" xr:uid="{00000000-0005-0000-0000-0000836B0000}"/>
    <cellStyle name="货币 3 7 2 3" xfId="7516" xr:uid="{00000000-0005-0000-0000-0000846B0000}"/>
    <cellStyle name="货币 3 7 2 3 2" xfId="14614" xr:uid="{00000000-0005-0000-0000-0000856B0000}"/>
    <cellStyle name="货币 3 7 3" xfId="7517" xr:uid="{00000000-0005-0000-0000-0000866B0000}"/>
    <cellStyle name="货币 3 7 3 2" xfId="14615" xr:uid="{00000000-0005-0000-0000-0000876B0000}"/>
    <cellStyle name="货币 3 7 3 3" xfId="9420" xr:uid="{00000000-0005-0000-0000-0000886B0000}"/>
    <cellStyle name="货币 3 7 4" xfId="7518" xr:uid="{00000000-0005-0000-0000-0000896B0000}"/>
    <cellStyle name="货币 3 7 4 2" xfId="14616" xr:uid="{00000000-0005-0000-0000-00008A6B0000}"/>
    <cellStyle name="货币 3 7 5" xfId="14612" xr:uid="{00000000-0005-0000-0000-00008B6B0000}"/>
    <cellStyle name="货币 3 8" xfId="7519" xr:uid="{00000000-0005-0000-0000-00008C6B0000}"/>
    <cellStyle name="货币 3 8 2" xfId="7520" xr:uid="{00000000-0005-0000-0000-00008D6B0000}"/>
    <cellStyle name="货币 3 8 2 2" xfId="14617" xr:uid="{00000000-0005-0000-0000-00008E6B0000}"/>
    <cellStyle name="货币 3 8 2 3" xfId="9421" xr:uid="{00000000-0005-0000-0000-00008F6B0000}"/>
    <cellStyle name="货币 3 8 3" xfId="7521" xr:uid="{00000000-0005-0000-0000-0000906B0000}"/>
    <cellStyle name="货币 3 8 3 2" xfId="14618" xr:uid="{00000000-0005-0000-0000-0000916B0000}"/>
    <cellStyle name="货币 3 9" xfId="7522" xr:uid="{00000000-0005-0000-0000-0000926B0000}"/>
    <cellStyle name="货币 3 9 2" xfId="14619" xr:uid="{00000000-0005-0000-0000-0000936B0000}"/>
    <cellStyle name="货币 3 9 3" xfId="9422" xr:uid="{00000000-0005-0000-0000-0000946B0000}"/>
    <cellStyle name="货币 4" xfId="26993" xr:uid="{00000000-0005-0000-0000-0000956B0000}"/>
    <cellStyle name="货币 4 2" xfId="26994" xr:uid="{00000000-0005-0000-0000-0000966B0000}"/>
    <cellStyle name="货币 4 3" xfId="26995" xr:uid="{00000000-0005-0000-0000-0000976B0000}"/>
    <cellStyle name="货币 4 4" xfId="26996" xr:uid="{00000000-0005-0000-0000-0000986B0000}"/>
    <cellStyle name="计算 2" xfId="26997" xr:uid="{00000000-0005-0000-0000-0000996B0000}"/>
    <cellStyle name="计算 2 2" xfId="26998" xr:uid="{00000000-0005-0000-0000-00009A6B0000}"/>
    <cellStyle name="计算 2 2 2" xfId="26999" xr:uid="{00000000-0005-0000-0000-00009B6B0000}"/>
    <cellStyle name="计算 2 2 3" xfId="27000" xr:uid="{00000000-0005-0000-0000-00009C6B0000}"/>
    <cellStyle name="计算 2 2 4" xfId="27555" xr:uid="{00000000-0005-0000-0000-00009D6B0000}"/>
    <cellStyle name="计算 2 2 5" xfId="28381" xr:uid="{00000000-0005-0000-0000-00009E6B0000}"/>
    <cellStyle name="计算 2 3" xfId="27001" xr:uid="{00000000-0005-0000-0000-00009F6B0000}"/>
    <cellStyle name="计算 2 3 2" xfId="27002" xr:uid="{00000000-0005-0000-0000-0000A06B0000}"/>
    <cellStyle name="计算 2 3 3" xfId="27003" xr:uid="{00000000-0005-0000-0000-0000A16B0000}"/>
    <cellStyle name="计算 2 4" xfId="27004" xr:uid="{00000000-0005-0000-0000-0000A26B0000}"/>
    <cellStyle name="计算 2 5" xfId="27005" xr:uid="{00000000-0005-0000-0000-0000A36B0000}"/>
    <cellStyle name="计算 2 6" xfId="27006" xr:uid="{00000000-0005-0000-0000-0000A46B0000}"/>
    <cellStyle name="计算 2 7" xfId="27554" xr:uid="{00000000-0005-0000-0000-0000A56B0000}"/>
    <cellStyle name="计算 2 8" xfId="28380" xr:uid="{00000000-0005-0000-0000-0000A66B0000}"/>
    <cellStyle name="计算 3" xfId="28382" xr:uid="{00000000-0005-0000-0000-0000A76B0000}"/>
    <cellStyle name="计算 3 2" xfId="28383" xr:uid="{00000000-0005-0000-0000-0000A86B0000}"/>
    <cellStyle name="检查单元格 2" xfId="27007" xr:uid="{00000000-0005-0000-0000-0000A96B0000}"/>
    <cellStyle name="检查单元格 2 2" xfId="27008" xr:uid="{00000000-0005-0000-0000-0000AA6B0000}"/>
    <cellStyle name="检查单元格 2 2 2" xfId="27009" xr:uid="{00000000-0005-0000-0000-0000AB6B0000}"/>
    <cellStyle name="检查单元格 2 2 3" xfId="27010" xr:uid="{00000000-0005-0000-0000-0000AC6B0000}"/>
    <cellStyle name="检查单元格 2 2 4" xfId="27557" xr:uid="{00000000-0005-0000-0000-0000AD6B0000}"/>
    <cellStyle name="检查单元格 2 2 5" xfId="28385" xr:uid="{00000000-0005-0000-0000-0000AE6B0000}"/>
    <cellStyle name="检查单元格 2 3" xfId="27011" xr:uid="{00000000-0005-0000-0000-0000AF6B0000}"/>
    <cellStyle name="检查单元格 2 3 2" xfId="27012" xr:uid="{00000000-0005-0000-0000-0000B06B0000}"/>
    <cellStyle name="检查单元格 2 3 3" xfId="27013" xr:uid="{00000000-0005-0000-0000-0000B16B0000}"/>
    <cellStyle name="检查单元格 2 4" xfId="27014" xr:uid="{00000000-0005-0000-0000-0000B26B0000}"/>
    <cellStyle name="检查单元格 2 5" xfId="27015" xr:uid="{00000000-0005-0000-0000-0000B36B0000}"/>
    <cellStyle name="检查单元格 2 6" xfId="27016" xr:uid="{00000000-0005-0000-0000-0000B46B0000}"/>
    <cellStyle name="检查单元格 2 7" xfId="27556" xr:uid="{00000000-0005-0000-0000-0000B56B0000}"/>
    <cellStyle name="检查单元格 2 8" xfId="28384" xr:uid="{00000000-0005-0000-0000-0000B66B0000}"/>
    <cellStyle name="检查单元格 3" xfId="28386" xr:uid="{00000000-0005-0000-0000-0000B76B0000}"/>
    <cellStyle name="检查单元格 3 2" xfId="28387" xr:uid="{00000000-0005-0000-0000-0000B86B0000}"/>
    <cellStyle name="解释性文本 2" xfId="27017" xr:uid="{00000000-0005-0000-0000-0000B96B0000}"/>
    <cellStyle name="解释性文本 2 2" xfId="27018" xr:uid="{00000000-0005-0000-0000-0000BA6B0000}"/>
    <cellStyle name="解释性文本 2 2 2" xfId="27019" xr:uid="{00000000-0005-0000-0000-0000BB6B0000}"/>
    <cellStyle name="解释性文本 2 2 3" xfId="27020" xr:uid="{00000000-0005-0000-0000-0000BC6B0000}"/>
    <cellStyle name="解释性文本 2 2 4" xfId="27559" xr:uid="{00000000-0005-0000-0000-0000BD6B0000}"/>
    <cellStyle name="解释性文本 2 2 5" xfId="28389" xr:uid="{00000000-0005-0000-0000-0000BE6B0000}"/>
    <cellStyle name="解释性文本 2 3" xfId="27021" xr:uid="{00000000-0005-0000-0000-0000BF6B0000}"/>
    <cellStyle name="解释性文本 2 4" xfId="27022" xr:uid="{00000000-0005-0000-0000-0000C06B0000}"/>
    <cellStyle name="解释性文本 2 5" xfId="27023" xr:uid="{00000000-0005-0000-0000-0000C16B0000}"/>
    <cellStyle name="解释性文本 2 6" xfId="28388" xr:uid="{00000000-0005-0000-0000-0000C26B0000}"/>
    <cellStyle name="解释性文本 3" xfId="28390" xr:uid="{00000000-0005-0000-0000-0000C36B0000}"/>
    <cellStyle name="解释性文本 3 2" xfId="28391" xr:uid="{00000000-0005-0000-0000-0000C46B0000}"/>
    <cellStyle name="借出原因" xfId="27024" xr:uid="{00000000-0005-0000-0000-0000C56B0000}"/>
    <cellStyle name="借出原因 2" xfId="27025" xr:uid="{00000000-0005-0000-0000-0000C66B0000}"/>
    <cellStyle name="借出原因 3" xfId="27026" xr:uid="{00000000-0005-0000-0000-0000C76B0000}"/>
    <cellStyle name="借出原因 4" xfId="27027" xr:uid="{00000000-0005-0000-0000-0000C86B0000}"/>
    <cellStyle name="警告文本 2" xfId="27028" xr:uid="{00000000-0005-0000-0000-0000C96B0000}"/>
    <cellStyle name="警告文本 2 2" xfId="27029" xr:uid="{00000000-0005-0000-0000-0000CA6B0000}"/>
    <cellStyle name="警告文本 2 2 2" xfId="27030" xr:uid="{00000000-0005-0000-0000-0000CB6B0000}"/>
    <cellStyle name="警告文本 2 2 3" xfId="27031" xr:uid="{00000000-0005-0000-0000-0000CC6B0000}"/>
    <cellStyle name="警告文本 2 2 4" xfId="27560" xr:uid="{00000000-0005-0000-0000-0000CD6B0000}"/>
    <cellStyle name="警告文本 2 2 5" xfId="28393" xr:uid="{00000000-0005-0000-0000-0000CE6B0000}"/>
    <cellStyle name="警告文本 2 3" xfId="27032" xr:uid="{00000000-0005-0000-0000-0000CF6B0000}"/>
    <cellStyle name="警告文本 2 4" xfId="27033" xr:uid="{00000000-0005-0000-0000-0000D06B0000}"/>
    <cellStyle name="警告文本 2 5" xfId="27034" xr:uid="{00000000-0005-0000-0000-0000D16B0000}"/>
    <cellStyle name="警告文本 2 6" xfId="28392" xr:uid="{00000000-0005-0000-0000-0000D26B0000}"/>
    <cellStyle name="警告文本 3" xfId="28394" xr:uid="{00000000-0005-0000-0000-0000D36B0000}"/>
    <cellStyle name="警告文本 3 2" xfId="28395" xr:uid="{00000000-0005-0000-0000-0000D46B0000}"/>
    <cellStyle name="链接单元格 2" xfId="27035" xr:uid="{00000000-0005-0000-0000-0000D56B0000}"/>
    <cellStyle name="链接单元格 2 2" xfId="27036" xr:uid="{00000000-0005-0000-0000-0000D66B0000}"/>
    <cellStyle name="链接单元格 2 2 2" xfId="27037" xr:uid="{00000000-0005-0000-0000-0000D76B0000}"/>
    <cellStyle name="链接单元格 2 2 3" xfId="27038" xr:uid="{00000000-0005-0000-0000-0000D86B0000}"/>
    <cellStyle name="链接单元格 2 2 4" xfId="27561" xr:uid="{00000000-0005-0000-0000-0000D96B0000}"/>
    <cellStyle name="链接单元格 2 2 5" xfId="28397" xr:uid="{00000000-0005-0000-0000-0000DA6B0000}"/>
    <cellStyle name="链接单元格 2 3" xfId="27039" xr:uid="{00000000-0005-0000-0000-0000DB6B0000}"/>
    <cellStyle name="链接单元格 2 4" xfId="27040" xr:uid="{00000000-0005-0000-0000-0000DC6B0000}"/>
    <cellStyle name="链接单元格 2 5" xfId="27041" xr:uid="{00000000-0005-0000-0000-0000DD6B0000}"/>
    <cellStyle name="链接单元格 2 6" xfId="28396" xr:uid="{00000000-0005-0000-0000-0000DE6B0000}"/>
    <cellStyle name="链接单元格 3" xfId="28398" xr:uid="{00000000-0005-0000-0000-0000DF6B0000}"/>
    <cellStyle name="链接单元格 3 2" xfId="28399" xr:uid="{00000000-0005-0000-0000-0000E06B0000}"/>
    <cellStyle name="霓付 [0]_ +Foil &amp; -FOIL &amp; PAPER" xfId="27042" xr:uid="{00000000-0005-0000-0000-0000E16B0000}"/>
    <cellStyle name="霓付_ +Foil &amp; -FOIL &amp; PAPER" xfId="27043" xr:uid="{00000000-0005-0000-0000-0000E26B0000}"/>
    <cellStyle name="똿뗦먛귟 [0.00]_PRODUCT DETAIL Q1" xfId="27044" xr:uid="{00000000-0005-0000-0000-0000E36B0000}"/>
    <cellStyle name="똿뗦먛귟_PRODUCT DETAIL Q1" xfId="27045" xr:uid="{00000000-0005-0000-0000-0000E46B0000}"/>
    <cellStyle name="烹拳 [0]_ +Foil &amp; -FOIL &amp; PAPER" xfId="27046" xr:uid="{00000000-0005-0000-0000-0000E56B0000}"/>
    <cellStyle name="烹拳_ +Foil &amp; -FOIL &amp; PAPER" xfId="27047" xr:uid="{00000000-0005-0000-0000-0000E66B0000}"/>
    <cellStyle name="普通_ 白土" xfId="27048" xr:uid="{00000000-0005-0000-0000-0000E76B0000}"/>
    <cellStyle name="千分位[0]_ 白土" xfId="27049" xr:uid="{00000000-0005-0000-0000-0000E86B0000}"/>
    <cellStyle name="千分位_ 白土" xfId="27050" xr:uid="{00000000-0005-0000-0000-0000E96B0000}"/>
    <cellStyle name="千位[0]_ 方正PC" xfId="27051" xr:uid="{00000000-0005-0000-0000-0000EA6B0000}"/>
    <cellStyle name="千位_ 方正PC" xfId="27052" xr:uid="{00000000-0005-0000-0000-0000EB6B0000}"/>
    <cellStyle name="千位分隔" xfId="241" builtinId="3"/>
    <cellStyle name="千位分隔 14" xfId="27053" xr:uid="{00000000-0005-0000-0000-0000ED6B0000}"/>
    <cellStyle name="千位分隔 14 2" xfId="27054" xr:uid="{00000000-0005-0000-0000-0000EE6B0000}"/>
    <cellStyle name="千位分隔 14 2 2" xfId="27055" xr:uid="{00000000-0005-0000-0000-0000EF6B0000}"/>
    <cellStyle name="千位分隔 14 2 3" xfId="27056" xr:uid="{00000000-0005-0000-0000-0000F06B0000}"/>
    <cellStyle name="千位分隔 14 3" xfId="27057" xr:uid="{00000000-0005-0000-0000-0000F16B0000}"/>
    <cellStyle name="千位分隔 14 4" xfId="27058" xr:uid="{00000000-0005-0000-0000-0000F26B0000}"/>
    <cellStyle name="千位分隔 14 5" xfId="27059" xr:uid="{00000000-0005-0000-0000-0000F36B0000}"/>
    <cellStyle name="千位分隔 16" xfId="27060" xr:uid="{00000000-0005-0000-0000-0000F46B0000}"/>
    <cellStyle name="千位分隔 16 2" xfId="27061" xr:uid="{00000000-0005-0000-0000-0000F56B0000}"/>
    <cellStyle name="千位分隔 16 2 2" xfId="27062" xr:uid="{00000000-0005-0000-0000-0000F66B0000}"/>
    <cellStyle name="千位分隔 16 2 3" xfId="27063" xr:uid="{00000000-0005-0000-0000-0000F76B0000}"/>
    <cellStyle name="千位分隔 16 3" xfId="27064" xr:uid="{00000000-0005-0000-0000-0000F86B0000}"/>
    <cellStyle name="千位分隔 16 4" xfId="27065" xr:uid="{00000000-0005-0000-0000-0000F96B0000}"/>
    <cellStyle name="千位分隔 16 5" xfId="27066" xr:uid="{00000000-0005-0000-0000-0000FA6B0000}"/>
    <cellStyle name="千位分隔 17" xfId="27067" xr:uid="{00000000-0005-0000-0000-0000FB6B0000}"/>
    <cellStyle name="千位分隔 17 2" xfId="27068" xr:uid="{00000000-0005-0000-0000-0000FC6B0000}"/>
    <cellStyle name="千位分隔 17 2 2" xfId="27069" xr:uid="{00000000-0005-0000-0000-0000FD6B0000}"/>
    <cellStyle name="千位分隔 17 2 3" xfId="27070" xr:uid="{00000000-0005-0000-0000-0000FE6B0000}"/>
    <cellStyle name="千位分隔 17 3" xfId="27071" xr:uid="{00000000-0005-0000-0000-0000FF6B0000}"/>
    <cellStyle name="千位分隔 17 4" xfId="27072" xr:uid="{00000000-0005-0000-0000-0000006C0000}"/>
    <cellStyle name="千位分隔 17 5" xfId="27073" xr:uid="{00000000-0005-0000-0000-0000016C0000}"/>
    <cellStyle name="千位分隔 18" xfId="27074" xr:uid="{00000000-0005-0000-0000-0000026C0000}"/>
    <cellStyle name="千位分隔 18 2" xfId="27075" xr:uid="{00000000-0005-0000-0000-0000036C0000}"/>
    <cellStyle name="千位分隔 18 2 2" xfId="27076" xr:uid="{00000000-0005-0000-0000-0000046C0000}"/>
    <cellStyle name="千位分隔 18 2 3" xfId="27077" xr:uid="{00000000-0005-0000-0000-0000056C0000}"/>
    <cellStyle name="千位分隔 18 3" xfId="27078" xr:uid="{00000000-0005-0000-0000-0000066C0000}"/>
    <cellStyle name="千位分隔 18 4" xfId="27079" xr:uid="{00000000-0005-0000-0000-0000076C0000}"/>
    <cellStyle name="千位分隔 18 5" xfId="27080" xr:uid="{00000000-0005-0000-0000-0000086C0000}"/>
    <cellStyle name="千位分隔 19" xfId="27081" xr:uid="{00000000-0005-0000-0000-0000096C0000}"/>
    <cellStyle name="千位分隔 19 2" xfId="27082" xr:uid="{00000000-0005-0000-0000-00000A6C0000}"/>
    <cellStyle name="千位分隔 19 2 2" xfId="27083" xr:uid="{00000000-0005-0000-0000-00000B6C0000}"/>
    <cellStyle name="千位分隔 19 2 3" xfId="27084" xr:uid="{00000000-0005-0000-0000-00000C6C0000}"/>
    <cellStyle name="千位分隔 19 3" xfId="27085" xr:uid="{00000000-0005-0000-0000-00000D6C0000}"/>
    <cellStyle name="千位分隔 19 4" xfId="27086" xr:uid="{00000000-0005-0000-0000-00000E6C0000}"/>
    <cellStyle name="千位分隔 19 5" xfId="27087" xr:uid="{00000000-0005-0000-0000-00000F6C0000}"/>
    <cellStyle name="千位分隔 2" xfId="242" xr:uid="{00000000-0005-0000-0000-0000106C0000}"/>
    <cellStyle name="千位分隔 2 10" xfId="27562" xr:uid="{00000000-0005-0000-0000-0000116C0000}"/>
    <cellStyle name="千位分隔 2 2" xfId="243" xr:uid="{00000000-0005-0000-0000-0000126C0000}"/>
    <cellStyle name="千位分隔 2 2 2" xfId="244" xr:uid="{00000000-0005-0000-0000-0000136C0000}"/>
    <cellStyle name="千位分隔 2 2 2 2" xfId="495" xr:uid="{00000000-0005-0000-0000-0000146C0000}"/>
    <cellStyle name="千位分隔 2 2 2 2 2" xfId="7523" xr:uid="{00000000-0005-0000-0000-0000156C0000}"/>
    <cellStyle name="千位分隔 2 2 2 2 2 2" xfId="7524" xr:uid="{00000000-0005-0000-0000-0000166C0000}"/>
    <cellStyle name="千位分隔 2 2 2 2 2 2 2" xfId="7525" xr:uid="{00000000-0005-0000-0000-0000176C0000}"/>
    <cellStyle name="千位分隔 2 2 2 2 2 2 3" xfId="7526" xr:uid="{00000000-0005-0000-0000-0000186C0000}"/>
    <cellStyle name="千位分隔 2 2 2 2 2 2 3 2" xfId="14622" xr:uid="{00000000-0005-0000-0000-0000196C0000}"/>
    <cellStyle name="千位分隔 2 2 2 2 2 2 4" xfId="14621" xr:uid="{00000000-0005-0000-0000-00001A6C0000}"/>
    <cellStyle name="千位分隔 2 2 2 2 2 3" xfId="7527" xr:uid="{00000000-0005-0000-0000-00001B6C0000}"/>
    <cellStyle name="千位分隔 2 2 2 2 2 4" xfId="7528" xr:uid="{00000000-0005-0000-0000-00001C6C0000}"/>
    <cellStyle name="千位分隔 2 2 2 2 2 4 2" xfId="14623" xr:uid="{00000000-0005-0000-0000-00001D6C0000}"/>
    <cellStyle name="千位分隔 2 2 2 2 2 5" xfId="14620" xr:uid="{00000000-0005-0000-0000-00001E6C0000}"/>
    <cellStyle name="千位分隔 2 2 2 2 3" xfId="7529" xr:uid="{00000000-0005-0000-0000-00001F6C0000}"/>
    <cellStyle name="千位分隔 2 2 2 2 3 2" xfId="7530" xr:uid="{00000000-0005-0000-0000-0000206C0000}"/>
    <cellStyle name="千位分隔 2 2 2 2 3 3" xfId="7531" xr:uid="{00000000-0005-0000-0000-0000216C0000}"/>
    <cellStyle name="千位分隔 2 2 2 2 3 3 2" xfId="14625" xr:uid="{00000000-0005-0000-0000-0000226C0000}"/>
    <cellStyle name="千位分隔 2 2 2 2 3 4" xfId="14624" xr:uid="{00000000-0005-0000-0000-0000236C0000}"/>
    <cellStyle name="千位分隔 2 2 2 2 4" xfId="7532" xr:uid="{00000000-0005-0000-0000-0000246C0000}"/>
    <cellStyle name="千位分隔 2 2 2 2 4 2" xfId="7533" xr:uid="{00000000-0005-0000-0000-0000256C0000}"/>
    <cellStyle name="千位分隔 2 2 2 2 4 3" xfId="7534" xr:uid="{00000000-0005-0000-0000-0000266C0000}"/>
    <cellStyle name="千位分隔 2 2 2 2 4 3 2" xfId="14627" xr:uid="{00000000-0005-0000-0000-0000276C0000}"/>
    <cellStyle name="千位分隔 2 2 2 2 4 4" xfId="14626" xr:uid="{00000000-0005-0000-0000-0000286C0000}"/>
    <cellStyle name="千位分隔 2 2 2 2 5" xfId="7535" xr:uid="{00000000-0005-0000-0000-0000296C0000}"/>
    <cellStyle name="千位分隔 2 2 2 2 6" xfId="9694" xr:uid="{00000000-0005-0000-0000-00002A6C0000}"/>
    <cellStyle name="千位分隔 2 2 2 3" xfId="598" xr:uid="{00000000-0005-0000-0000-00002B6C0000}"/>
    <cellStyle name="千位分隔 2 2 2 3 2" xfId="7536" xr:uid="{00000000-0005-0000-0000-00002C6C0000}"/>
    <cellStyle name="千位分隔 2 2 2 3 2 2" xfId="7537" xr:uid="{00000000-0005-0000-0000-00002D6C0000}"/>
    <cellStyle name="千位分隔 2 2 2 3 2 3" xfId="7538" xr:uid="{00000000-0005-0000-0000-00002E6C0000}"/>
    <cellStyle name="千位分隔 2 2 2 3 2 3 2" xfId="14629" xr:uid="{00000000-0005-0000-0000-00002F6C0000}"/>
    <cellStyle name="千位分隔 2 2 2 3 2 4" xfId="14628" xr:uid="{00000000-0005-0000-0000-0000306C0000}"/>
    <cellStyle name="千位分隔 2 2 2 3 3" xfId="7539" xr:uid="{00000000-0005-0000-0000-0000316C0000}"/>
    <cellStyle name="千位分隔 2 2 2 3 4" xfId="7540" xr:uid="{00000000-0005-0000-0000-0000326C0000}"/>
    <cellStyle name="千位分隔 2 2 2 3 4 2" xfId="14630" xr:uid="{00000000-0005-0000-0000-0000336C0000}"/>
    <cellStyle name="千位分隔 2 2 2 4" xfId="7541" xr:uid="{00000000-0005-0000-0000-0000346C0000}"/>
    <cellStyle name="千位分隔 2 2 2 4 2" xfId="7542" xr:uid="{00000000-0005-0000-0000-0000356C0000}"/>
    <cellStyle name="千位分隔 2 2 2 4 3" xfId="7543" xr:uid="{00000000-0005-0000-0000-0000366C0000}"/>
    <cellStyle name="千位分隔 2 2 2 4 3 2" xfId="14632" xr:uid="{00000000-0005-0000-0000-0000376C0000}"/>
    <cellStyle name="千位分隔 2 2 2 4 4" xfId="14631" xr:uid="{00000000-0005-0000-0000-0000386C0000}"/>
    <cellStyle name="千位分隔 2 2 2 5" xfId="7544" xr:uid="{00000000-0005-0000-0000-0000396C0000}"/>
    <cellStyle name="千位分隔 2 2 2 5 2" xfId="7545" xr:uid="{00000000-0005-0000-0000-00003A6C0000}"/>
    <cellStyle name="千位分隔 2 2 2 5 3" xfId="7546" xr:uid="{00000000-0005-0000-0000-00003B6C0000}"/>
    <cellStyle name="千位分隔 2 2 2 5 3 2" xfId="14634" xr:uid="{00000000-0005-0000-0000-00003C6C0000}"/>
    <cellStyle name="千位分隔 2 2 2 5 4" xfId="14633" xr:uid="{00000000-0005-0000-0000-00003D6C0000}"/>
    <cellStyle name="千位分隔 2 2 2 6" xfId="7547" xr:uid="{00000000-0005-0000-0000-00003E6C0000}"/>
    <cellStyle name="千位分隔 2 2 3" xfId="494" xr:uid="{00000000-0005-0000-0000-00003F6C0000}"/>
    <cellStyle name="千位分隔 2 2 3 2" xfId="7548" xr:uid="{00000000-0005-0000-0000-0000406C0000}"/>
    <cellStyle name="千位分隔 2 2 3 2 2" xfId="7549" xr:uid="{00000000-0005-0000-0000-0000416C0000}"/>
    <cellStyle name="千位分隔 2 2 3 2 2 2" xfId="7550" xr:uid="{00000000-0005-0000-0000-0000426C0000}"/>
    <cellStyle name="千位分隔 2 2 3 2 2 3" xfId="7551" xr:uid="{00000000-0005-0000-0000-0000436C0000}"/>
    <cellStyle name="千位分隔 2 2 3 2 2 3 2" xfId="14637" xr:uid="{00000000-0005-0000-0000-0000446C0000}"/>
    <cellStyle name="千位分隔 2 2 3 2 2 4" xfId="14636" xr:uid="{00000000-0005-0000-0000-0000456C0000}"/>
    <cellStyle name="千位分隔 2 2 3 2 3" xfId="7552" xr:uid="{00000000-0005-0000-0000-0000466C0000}"/>
    <cellStyle name="千位分隔 2 2 3 2 4" xfId="7553" xr:uid="{00000000-0005-0000-0000-0000476C0000}"/>
    <cellStyle name="千位分隔 2 2 3 2 4 2" xfId="14638" xr:uid="{00000000-0005-0000-0000-0000486C0000}"/>
    <cellStyle name="千位分隔 2 2 3 2 5" xfId="14635" xr:uid="{00000000-0005-0000-0000-0000496C0000}"/>
    <cellStyle name="千位分隔 2 2 3 3" xfId="7554" xr:uid="{00000000-0005-0000-0000-00004A6C0000}"/>
    <cellStyle name="千位分隔 2 2 3 3 2" xfId="7555" xr:uid="{00000000-0005-0000-0000-00004B6C0000}"/>
    <cellStyle name="千位分隔 2 2 3 3 3" xfId="7556" xr:uid="{00000000-0005-0000-0000-00004C6C0000}"/>
    <cellStyle name="千位分隔 2 2 3 3 3 2" xfId="14640" xr:uid="{00000000-0005-0000-0000-00004D6C0000}"/>
    <cellStyle name="千位分隔 2 2 3 3 4" xfId="14639" xr:uid="{00000000-0005-0000-0000-00004E6C0000}"/>
    <cellStyle name="千位分隔 2 2 3 4" xfId="7557" xr:uid="{00000000-0005-0000-0000-00004F6C0000}"/>
    <cellStyle name="千位分隔 2 2 3 4 2" xfId="7558" xr:uid="{00000000-0005-0000-0000-0000506C0000}"/>
    <cellStyle name="千位分隔 2 2 3 4 3" xfId="7559" xr:uid="{00000000-0005-0000-0000-0000516C0000}"/>
    <cellStyle name="千位分隔 2 2 3 4 3 2" xfId="14642" xr:uid="{00000000-0005-0000-0000-0000526C0000}"/>
    <cellStyle name="千位分隔 2 2 3 4 4" xfId="14641" xr:uid="{00000000-0005-0000-0000-0000536C0000}"/>
    <cellStyle name="千位分隔 2 2 3 5" xfId="7560" xr:uid="{00000000-0005-0000-0000-0000546C0000}"/>
    <cellStyle name="千位分隔 2 2 3 6" xfId="9693" xr:uid="{00000000-0005-0000-0000-0000556C0000}"/>
    <cellStyle name="千位分隔 2 2 3 7" xfId="27564" xr:uid="{00000000-0005-0000-0000-0000566C0000}"/>
    <cellStyle name="千位分隔 2 2 4" xfId="597" xr:uid="{00000000-0005-0000-0000-0000576C0000}"/>
    <cellStyle name="千位分隔 2 2 4 2" xfId="7561" xr:uid="{00000000-0005-0000-0000-0000586C0000}"/>
    <cellStyle name="千位分隔 2 2 4 2 2" xfId="7562" xr:uid="{00000000-0005-0000-0000-0000596C0000}"/>
    <cellStyle name="千位分隔 2 2 4 2 3" xfId="7563" xr:uid="{00000000-0005-0000-0000-00005A6C0000}"/>
    <cellStyle name="千位分隔 2 2 4 2 3 2" xfId="14644" xr:uid="{00000000-0005-0000-0000-00005B6C0000}"/>
    <cellStyle name="千位分隔 2 2 4 2 4" xfId="14643" xr:uid="{00000000-0005-0000-0000-00005C6C0000}"/>
    <cellStyle name="千位分隔 2 2 4 3" xfId="7564" xr:uid="{00000000-0005-0000-0000-00005D6C0000}"/>
    <cellStyle name="千位分隔 2 2 4 4" xfId="7565" xr:uid="{00000000-0005-0000-0000-00005E6C0000}"/>
    <cellStyle name="千位分隔 2 2 4 4 2" xfId="14645" xr:uid="{00000000-0005-0000-0000-00005F6C0000}"/>
    <cellStyle name="千位分隔 2 2 4 5" xfId="27565" xr:uid="{00000000-0005-0000-0000-0000606C0000}"/>
    <cellStyle name="千位分隔 2 2 5" xfId="7566" xr:uid="{00000000-0005-0000-0000-0000616C0000}"/>
    <cellStyle name="千位分隔 2 2 5 2" xfId="7567" xr:uid="{00000000-0005-0000-0000-0000626C0000}"/>
    <cellStyle name="千位分隔 2 2 5 3" xfId="7568" xr:uid="{00000000-0005-0000-0000-0000636C0000}"/>
    <cellStyle name="千位分隔 2 2 5 3 2" xfId="14647" xr:uid="{00000000-0005-0000-0000-0000646C0000}"/>
    <cellStyle name="千位分隔 2 2 5 4" xfId="14646" xr:uid="{00000000-0005-0000-0000-0000656C0000}"/>
    <cellStyle name="千位分隔 2 2 6" xfId="7569" xr:uid="{00000000-0005-0000-0000-0000666C0000}"/>
    <cellStyle name="千位分隔 2 2 6 2" xfId="7570" xr:uid="{00000000-0005-0000-0000-0000676C0000}"/>
    <cellStyle name="千位分隔 2 2 6 3" xfId="7571" xr:uid="{00000000-0005-0000-0000-0000686C0000}"/>
    <cellStyle name="千位分隔 2 2 6 3 2" xfId="14649" xr:uid="{00000000-0005-0000-0000-0000696C0000}"/>
    <cellStyle name="千位分隔 2 2 6 4" xfId="14648" xr:uid="{00000000-0005-0000-0000-00006A6C0000}"/>
    <cellStyle name="千位分隔 2 2 7" xfId="7572" xr:uid="{00000000-0005-0000-0000-00006B6C0000}"/>
    <cellStyle name="千位分隔 2 2 8" xfId="27563" xr:uid="{00000000-0005-0000-0000-00006C6C0000}"/>
    <cellStyle name="千位分隔 2 3" xfId="245" xr:uid="{00000000-0005-0000-0000-00006D6C0000}"/>
    <cellStyle name="千位分隔 2 3 2" xfId="496" xr:uid="{00000000-0005-0000-0000-00006E6C0000}"/>
    <cellStyle name="千位分隔 2 3 2 2" xfId="7573" xr:uid="{00000000-0005-0000-0000-00006F6C0000}"/>
    <cellStyle name="千位分隔 2 3 2 2 2" xfId="7574" xr:uid="{00000000-0005-0000-0000-0000706C0000}"/>
    <cellStyle name="千位分隔 2 3 2 2 2 2" xfId="7575" xr:uid="{00000000-0005-0000-0000-0000716C0000}"/>
    <cellStyle name="千位分隔 2 3 2 2 2 3" xfId="7576" xr:uid="{00000000-0005-0000-0000-0000726C0000}"/>
    <cellStyle name="千位分隔 2 3 2 2 2 3 2" xfId="14652" xr:uid="{00000000-0005-0000-0000-0000736C0000}"/>
    <cellStyle name="千位分隔 2 3 2 2 2 4" xfId="14651" xr:uid="{00000000-0005-0000-0000-0000746C0000}"/>
    <cellStyle name="千位分隔 2 3 2 2 3" xfId="7577" xr:uid="{00000000-0005-0000-0000-0000756C0000}"/>
    <cellStyle name="千位分隔 2 3 2 2 4" xfId="7578" xr:uid="{00000000-0005-0000-0000-0000766C0000}"/>
    <cellStyle name="千位分隔 2 3 2 2 4 2" xfId="14653" xr:uid="{00000000-0005-0000-0000-0000776C0000}"/>
    <cellStyle name="千位分隔 2 3 2 2 5" xfId="14650" xr:uid="{00000000-0005-0000-0000-0000786C0000}"/>
    <cellStyle name="千位分隔 2 3 2 3" xfId="7579" xr:uid="{00000000-0005-0000-0000-0000796C0000}"/>
    <cellStyle name="千位分隔 2 3 2 3 2" xfId="7580" xr:uid="{00000000-0005-0000-0000-00007A6C0000}"/>
    <cellStyle name="千位分隔 2 3 2 3 3" xfId="7581" xr:uid="{00000000-0005-0000-0000-00007B6C0000}"/>
    <cellStyle name="千位分隔 2 3 2 3 3 2" xfId="14655" xr:uid="{00000000-0005-0000-0000-00007C6C0000}"/>
    <cellStyle name="千位分隔 2 3 2 3 4" xfId="14654" xr:uid="{00000000-0005-0000-0000-00007D6C0000}"/>
    <cellStyle name="千位分隔 2 3 2 4" xfId="7582" xr:uid="{00000000-0005-0000-0000-00007E6C0000}"/>
    <cellStyle name="千位分隔 2 3 2 4 2" xfId="7583" xr:uid="{00000000-0005-0000-0000-00007F6C0000}"/>
    <cellStyle name="千位分隔 2 3 2 4 3" xfId="7584" xr:uid="{00000000-0005-0000-0000-0000806C0000}"/>
    <cellStyle name="千位分隔 2 3 2 4 3 2" xfId="14657" xr:uid="{00000000-0005-0000-0000-0000816C0000}"/>
    <cellStyle name="千位分隔 2 3 2 4 4" xfId="14656" xr:uid="{00000000-0005-0000-0000-0000826C0000}"/>
    <cellStyle name="千位分隔 2 3 2 5" xfId="7585" xr:uid="{00000000-0005-0000-0000-0000836C0000}"/>
    <cellStyle name="千位分隔 2 3 2 6" xfId="9695" xr:uid="{00000000-0005-0000-0000-0000846C0000}"/>
    <cellStyle name="千位分隔 2 3 2 7" xfId="27567" xr:uid="{00000000-0005-0000-0000-0000856C0000}"/>
    <cellStyle name="千位分隔 2 3 3" xfId="599" xr:uid="{00000000-0005-0000-0000-0000866C0000}"/>
    <cellStyle name="千位分隔 2 3 3 2" xfId="7586" xr:uid="{00000000-0005-0000-0000-0000876C0000}"/>
    <cellStyle name="千位分隔 2 3 3 2 2" xfId="7587" xr:uid="{00000000-0005-0000-0000-0000886C0000}"/>
    <cellStyle name="千位分隔 2 3 3 2 3" xfId="7588" xr:uid="{00000000-0005-0000-0000-0000896C0000}"/>
    <cellStyle name="千位分隔 2 3 3 2 3 2" xfId="14659" xr:uid="{00000000-0005-0000-0000-00008A6C0000}"/>
    <cellStyle name="千位分隔 2 3 3 2 4" xfId="14658" xr:uid="{00000000-0005-0000-0000-00008B6C0000}"/>
    <cellStyle name="千位分隔 2 3 3 3" xfId="7589" xr:uid="{00000000-0005-0000-0000-00008C6C0000}"/>
    <cellStyle name="千位分隔 2 3 3 4" xfId="7590" xr:uid="{00000000-0005-0000-0000-00008D6C0000}"/>
    <cellStyle name="千位分隔 2 3 3 4 2" xfId="14660" xr:uid="{00000000-0005-0000-0000-00008E6C0000}"/>
    <cellStyle name="千位分隔 2 3 4" xfId="7591" xr:uid="{00000000-0005-0000-0000-00008F6C0000}"/>
    <cellStyle name="千位分隔 2 3 4 2" xfId="7592" xr:uid="{00000000-0005-0000-0000-0000906C0000}"/>
    <cellStyle name="千位分隔 2 3 4 3" xfId="7593" xr:uid="{00000000-0005-0000-0000-0000916C0000}"/>
    <cellStyle name="千位分隔 2 3 4 3 2" xfId="14662" xr:uid="{00000000-0005-0000-0000-0000926C0000}"/>
    <cellStyle name="千位分隔 2 3 4 4" xfId="14661" xr:uid="{00000000-0005-0000-0000-0000936C0000}"/>
    <cellStyle name="千位分隔 2 3 5" xfId="7594" xr:uid="{00000000-0005-0000-0000-0000946C0000}"/>
    <cellStyle name="千位分隔 2 3 5 2" xfId="7595" xr:uid="{00000000-0005-0000-0000-0000956C0000}"/>
    <cellStyle name="千位分隔 2 3 5 3" xfId="7596" xr:uid="{00000000-0005-0000-0000-0000966C0000}"/>
    <cellStyle name="千位分隔 2 3 5 3 2" xfId="14664" xr:uid="{00000000-0005-0000-0000-0000976C0000}"/>
    <cellStyle name="千位分隔 2 3 5 4" xfId="14663" xr:uid="{00000000-0005-0000-0000-0000986C0000}"/>
    <cellStyle name="千位分隔 2 3 6" xfId="7597" xr:uid="{00000000-0005-0000-0000-0000996C0000}"/>
    <cellStyle name="千位分隔 2 3 7" xfId="27566" xr:uid="{00000000-0005-0000-0000-00009A6C0000}"/>
    <cellStyle name="千位分隔 2 4" xfId="493" xr:uid="{00000000-0005-0000-0000-00009B6C0000}"/>
    <cellStyle name="千位分隔 2 4 2" xfId="7598" xr:uid="{00000000-0005-0000-0000-00009C6C0000}"/>
    <cellStyle name="千位分隔 2 4 2 2" xfId="7599" xr:uid="{00000000-0005-0000-0000-00009D6C0000}"/>
    <cellStyle name="千位分隔 2 4 2 2 2" xfId="7600" xr:uid="{00000000-0005-0000-0000-00009E6C0000}"/>
    <cellStyle name="千位分隔 2 4 2 2 3" xfId="7601" xr:uid="{00000000-0005-0000-0000-00009F6C0000}"/>
    <cellStyle name="千位分隔 2 4 2 2 3 2" xfId="14667" xr:uid="{00000000-0005-0000-0000-0000A06C0000}"/>
    <cellStyle name="千位分隔 2 4 2 2 4" xfId="14666" xr:uid="{00000000-0005-0000-0000-0000A16C0000}"/>
    <cellStyle name="千位分隔 2 4 2 3" xfId="7602" xr:uid="{00000000-0005-0000-0000-0000A26C0000}"/>
    <cellStyle name="千位分隔 2 4 2 4" xfId="7603" xr:uid="{00000000-0005-0000-0000-0000A36C0000}"/>
    <cellStyle name="千位分隔 2 4 2 4 2" xfId="14668" xr:uid="{00000000-0005-0000-0000-0000A46C0000}"/>
    <cellStyle name="千位分隔 2 4 2 5" xfId="14665" xr:uid="{00000000-0005-0000-0000-0000A56C0000}"/>
    <cellStyle name="千位分隔 2 4 3" xfId="7604" xr:uid="{00000000-0005-0000-0000-0000A66C0000}"/>
    <cellStyle name="千位分隔 2 4 3 2" xfId="7605" xr:uid="{00000000-0005-0000-0000-0000A76C0000}"/>
    <cellStyle name="千位分隔 2 4 3 3" xfId="7606" xr:uid="{00000000-0005-0000-0000-0000A86C0000}"/>
    <cellStyle name="千位分隔 2 4 3 3 2" xfId="14670" xr:uid="{00000000-0005-0000-0000-0000A96C0000}"/>
    <cellStyle name="千位分隔 2 4 3 4" xfId="14669" xr:uid="{00000000-0005-0000-0000-0000AA6C0000}"/>
    <cellStyle name="千位分隔 2 4 4" xfId="7607" xr:uid="{00000000-0005-0000-0000-0000AB6C0000}"/>
    <cellStyle name="千位分隔 2 4 4 2" xfId="7608" xr:uid="{00000000-0005-0000-0000-0000AC6C0000}"/>
    <cellStyle name="千位分隔 2 4 4 3" xfId="7609" xr:uid="{00000000-0005-0000-0000-0000AD6C0000}"/>
    <cellStyle name="千位分隔 2 4 4 3 2" xfId="14672" xr:uid="{00000000-0005-0000-0000-0000AE6C0000}"/>
    <cellStyle name="千位分隔 2 4 4 4" xfId="14671" xr:uid="{00000000-0005-0000-0000-0000AF6C0000}"/>
    <cellStyle name="千位分隔 2 4 5" xfId="7610" xr:uid="{00000000-0005-0000-0000-0000B06C0000}"/>
    <cellStyle name="千位分隔 2 4 6" xfId="9692" xr:uid="{00000000-0005-0000-0000-0000B16C0000}"/>
    <cellStyle name="千位分隔 2 4 7" xfId="27568" xr:uid="{00000000-0005-0000-0000-0000B26C0000}"/>
    <cellStyle name="千位分隔 2 5" xfId="596" xr:uid="{00000000-0005-0000-0000-0000B36C0000}"/>
    <cellStyle name="千位分隔 2 5 2" xfId="7611" xr:uid="{00000000-0005-0000-0000-0000B46C0000}"/>
    <cellStyle name="千位分隔 2 5 2 2" xfId="7612" xr:uid="{00000000-0005-0000-0000-0000B56C0000}"/>
    <cellStyle name="千位分隔 2 5 2 3" xfId="7613" xr:uid="{00000000-0005-0000-0000-0000B66C0000}"/>
    <cellStyle name="千位分隔 2 5 2 3 2" xfId="14674" xr:uid="{00000000-0005-0000-0000-0000B76C0000}"/>
    <cellStyle name="千位分隔 2 5 2 4" xfId="14673" xr:uid="{00000000-0005-0000-0000-0000B86C0000}"/>
    <cellStyle name="千位分隔 2 5 3" xfId="7614" xr:uid="{00000000-0005-0000-0000-0000B96C0000}"/>
    <cellStyle name="千位分隔 2 5 4" xfId="7615" xr:uid="{00000000-0005-0000-0000-0000BA6C0000}"/>
    <cellStyle name="千位分隔 2 5 4 2" xfId="14675" xr:uid="{00000000-0005-0000-0000-0000BB6C0000}"/>
    <cellStyle name="千位分隔 2 5 5" xfId="27569" xr:uid="{00000000-0005-0000-0000-0000BC6C0000}"/>
    <cellStyle name="千位分隔 2 6" xfId="7616" xr:uid="{00000000-0005-0000-0000-0000BD6C0000}"/>
    <cellStyle name="千位分隔 2 6 2" xfId="7617" xr:uid="{00000000-0005-0000-0000-0000BE6C0000}"/>
    <cellStyle name="千位分隔 2 6 3" xfId="7618" xr:uid="{00000000-0005-0000-0000-0000BF6C0000}"/>
    <cellStyle name="千位分隔 2 6 3 2" xfId="14677" xr:uid="{00000000-0005-0000-0000-0000C06C0000}"/>
    <cellStyle name="千位分隔 2 6 4" xfId="14676" xr:uid="{00000000-0005-0000-0000-0000C16C0000}"/>
    <cellStyle name="千位分隔 2 6 5" xfId="27570" xr:uid="{00000000-0005-0000-0000-0000C26C0000}"/>
    <cellStyle name="千位分隔 2 7" xfId="7619" xr:uid="{00000000-0005-0000-0000-0000C36C0000}"/>
    <cellStyle name="千位分隔 2 7 2" xfId="7620" xr:uid="{00000000-0005-0000-0000-0000C46C0000}"/>
    <cellStyle name="千位分隔 2 7 3" xfId="7621" xr:uid="{00000000-0005-0000-0000-0000C56C0000}"/>
    <cellStyle name="千位分隔 2 7 3 2" xfId="14679" xr:uid="{00000000-0005-0000-0000-0000C66C0000}"/>
    <cellStyle name="千位分隔 2 7 4" xfId="14678" xr:uid="{00000000-0005-0000-0000-0000C76C0000}"/>
    <cellStyle name="千位分隔 2 8" xfId="7622" xr:uid="{00000000-0005-0000-0000-0000C86C0000}"/>
    <cellStyle name="千位分隔 2 9" xfId="7858" xr:uid="{00000000-0005-0000-0000-0000C96C0000}"/>
    <cellStyle name="千位分隔 2 9 2" xfId="14819" xr:uid="{00000000-0005-0000-0000-0000CA6C0000}"/>
    <cellStyle name="千位分隔 20" xfId="27088" xr:uid="{00000000-0005-0000-0000-0000CB6C0000}"/>
    <cellStyle name="千位分隔 20 2" xfId="27089" xr:uid="{00000000-0005-0000-0000-0000CC6C0000}"/>
    <cellStyle name="千位分隔 20 2 2" xfId="27090" xr:uid="{00000000-0005-0000-0000-0000CD6C0000}"/>
    <cellStyle name="千位分隔 20 2 3" xfId="27091" xr:uid="{00000000-0005-0000-0000-0000CE6C0000}"/>
    <cellStyle name="千位分隔 20 3" xfId="27092" xr:uid="{00000000-0005-0000-0000-0000CF6C0000}"/>
    <cellStyle name="千位分隔 20 4" xfId="27093" xr:uid="{00000000-0005-0000-0000-0000D06C0000}"/>
    <cellStyle name="千位分隔 20 5" xfId="27094" xr:uid="{00000000-0005-0000-0000-0000D16C0000}"/>
    <cellStyle name="千位分隔 21" xfId="27095" xr:uid="{00000000-0005-0000-0000-0000D26C0000}"/>
    <cellStyle name="千位分隔 21 2" xfId="27096" xr:uid="{00000000-0005-0000-0000-0000D36C0000}"/>
    <cellStyle name="千位分隔 21 2 2" xfId="27097" xr:uid="{00000000-0005-0000-0000-0000D46C0000}"/>
    <cellStyle name="千位分隔 21 2 3" xfId="27098" xr:uid="{00000000-0005-0000-0000-0000D56C0000}"/>
    <cellStyle name="千位分隔 21 3" xfId="27099" xr:uid="{00000000-0005-0000-0000-0000D66C0000}"/>
    <cellStyle name="千位分隔 21 4" xfId="27100" xr:uid="{00000000-0005-0000-0000-0000D76C0000}"/>
    <cellStyle name="千位分隔 21 5" xfId="27101" xr:uid="{00000000-0005-0000-0000-0000D86C0000}"/>
    <cellStyle name="千位分隔 3" xfId="246" xr:uid="{00000000-0005-0000-0000-0000D96C0000}"/>
    <cellStyle name="千位分隔 3 2" xfId="247" xr:uid="{00000000-0005-0000-0000-0000DA6C0000}"/>
    <cellStyle name="千位分隔 3 2 2" xfId="498" xr:uid="{00000000-0005-0000-0000-0000DB6C0000}"/>
    <cellStyle name="千位分隔 3 2 2 2" xfId="7623" xr:uid="{00000000-0005-0000-0000-0000DC6C0000}"/>
    <cellStyle name="千位分隔 3 2 2 2 2" xfId="7624" xr:uid="{00000000-0005-0000-0000-0000DD6C0000}"/>
    <cellStyle name="千位分隔 3 2 2 2 2 2" xfId="7625" xr:uid="{00000000-0005-0000-0000-0000DE6C0000}"/>
    <cellStyle name="千位分隔 3 2 2 2 2 3" xfId="7626" xr:uid="{00000000-0005-0000-0000-0000DF6C0000}"/>
    <cellStyle name="千位分隔 3 2 2 2 2 3 2" xfId="14682" xr:uid="{00000000-0005-0000-0000-0000E06C0000}"/>
    <cellStyle name="千位分隔 3 2 2 2 2 4" xfId="14681" xr:uid="{00000000-0005-0000-0000-0000E16C0000}"/>
    <cellStyle name="千位分隔 3 2 2 2 3" xfId="7627" xr:uid="{00000000-0005-0000-0000-0000E26C0000}"/>
    <cellStyle name="千位分隔 3 2 2 2 4" xfId="7628" xr:uid="{00000000-0005-0000-0000-0000E36C0000}"/>
    <cellStyle name="千位分隔 3 2 2 2 4 2" xfId="14683" xr:uid="{00000000-0005-0000-0000-0000E46C0000}"/>
    <cellStyle name="千位分隔 3 2 2 2 5" xfId="14680" xr:uid="{00000000-0005-0000-0000-0000E56C0000}"/>
    <cellStyle name="千位分隔 3 2 2 3" xfId="7629" xr:uid="{00000000-0005-0000-0000-0000E66C0000}"/>
    <cellStyle name="千位分隔 3 2 2 3 2" xfId="7630" xr:uid="{00000000-0005-0000-0000-0000E76C0000}"/>
    <cellStyle name="千位分隔 3 2 2 3 3" xfId="7631" xr:uid="{00000000-0005-0000-0000-0000E86C0000}"/>
    <cellStyle name="千位分隔 3 2 2 3 3 2" xfId="14685" xr:uid="{00000000-0005-0000-0000-0000E96C0000}"/>
    <cellStyle name="千位分隔 3 2 2 3 4" xfId="14684" xr:uid="{00000000-0005-0000-0000-0000EA6C0000}"/>
    <cellStyle name="千位分隔 3 2 2 4" xfId="7632" xr:uid="{00000000-0005-0000-0000-0000EB6C0000}"/>
    <cellStyle name="千位分隔 3 2 2 4 2" xfId="7633" xr:uid="{00000000-0005-0000-0000-0000EC6C0000}"/>
    <cellStyle name="千位分隔 3 2 2 4 3" xfId="7634" xr:uid="{00000000-0005-0000-0000-0000ED6C0000}"/>
    <cellStyle name="千位分隔 3 2 2 4 3 2" xfId="14687" xr:uid="{00000000-0005-0000-0000-0000EE6C0000}"/>
    <cellStyle name="千位分隔 3 2 2 4 4" xfId="14686" xr:uid="{00000000-0005-0000-0000-0000EF6C0000}"/>
    <cellStyle name="千位分隔 3 2 2 5" xfId="7635" xr:uid="{00000000-0005-0000-0000-0000F06C0000}"/>
    <cellStyle name="千位分隔 3 2 2 6" xfId="9697" xr:uid="{00000000-0005-0000-0000-0000F16C0000}"/>
    <cellStyle name="千位分隔 3 2 2 7" xfId="27573" xr:uid="{00000000-0005-0000-0000-0000F26C0000}"/>
    <cellStyle name="千位分隔 3 2 3" xfId="601" xr:uid="{00000000-0005-0000-0000-0000F36C0000}"/>
    <cellStyle name="千位分隔 3 2 3 2" xfId="7636" xr:uid="{00000000-0005-0000-0000-0000F46C0000}"/>
    <cellStyle name="千位分隔 3 2 3 2 2" xfId="7637" xr:uid="{00000000-0005-0000-0000-0000F56C0000}"/>
    <cellStyle name="千位分隔 3 2 3 2 3" xfId="7638" xr:uid="{00000000-0005-0000-0000-0000F66C0000}"/>
    <cellStyle name="千位分隔 3 2 3 2 3 2" xfId="14689" xr:uid="{00000000-0005-0000-0000-0000F76C0000}"/>
    <cellStyle name="千位分隔 3 2 3 2 4" xfId="14688" xr:uid="{00000000-0005-0000-0000-0000F86C0000}"/>
    <cellStyle name="千位分隔 3 2 3 3" xfId="7639" xr:uid="{00000000-0005-0000-0000-0000F96C0000}"/>
    <cellStyle name="千位分隔 3 2 3 4" xfId="7640" xr:uid="{00000000-0005-0000-0000-0000FA6C0000}"/>
    <cellStyle name="千位分隔 3 2 3 4 2" xfId="14690" xr:uid="{00000000-0005-0000-0000-0000FB6C0000}"/>
    <cellStyle name="千位分隔 3 2 3 5" xfId="27574" xr:uid="{00000000-0005-0000-0000-0000FC6C0000}"/>
    <cellStyle name="千位分隔 3 2 4" xfId="7641" xr:uid="{00000000-0005-0000-0000-0000FD6C0000}"/>
    <cellStyle name="千位分隔 3 2 4 2" xfId="7642" xr:uid="{00000000-0005-0000-0000-0000FE6C0000}"/>
    <cellStyle name="千位分隔 3 2 4 3" xfId="7643" xr:uid="{00000000-0005-0000-0000-0000FF6C0000}"/>
    <cellStyle name="千位分隔 3 2 4 3 2" xfId="14692" xr:uid="{00000000-0005-0000-0000-0000006D0000}"/>
    <cellStyle name="千位分隔 3 2 4 4" xfId="14691" xr:uid="{00000000-0005-0000-0000-0000016D0000}"/>
    <cellStyle name="千位分隔 3 2 4 5" xfId="27575" xr:uid="{00000000-0005-0000-0000-0000026D0000}"/>
    <cellStyle name="千位分隔 3 2 5" xfId="7644" xr:uid="{00000000-0005-0000-0000-0000036D0000}"/>
    <cellStyle name="千位分隔 3 2 5 2" xfId="7645" xr:uid="{00000000-0005-0000-0000-0000046D0000}"/>
    <cellStyle name="千位分隔 3 2 5 3" xfId="7646" xr:uid="{00000000-0005-0000-0000-0000056D0000}"/>
    <cellStyle name="千位分隔 3 2 5 3 2" xfId="14694" xr:uid="{00000000-0005-0000-0000-0000066D0000}"/>
    <cellStyle name="千位分隔 3 2 5 4" xfId="14693" xr:uid="{00000000-0005-0000-0000-0000076D0000}"/>
    <cellStyle name="千位分隔 3 2 6" xfId="7647" xr:uid="{00000000-0005-0000-0000-0000086D0000}"/>
    <cellStyle name="千位分隔 3 2 7" xfId="27572" xr:uid="{00000000-0005-0000-0000-0000096D0000}"/>
    <cellStyle name="千位分隔 3 3" xfId="497" xr:uid="{00000000-0005-0000-0000-00000A6D0000}"/>
    <cellStyle name="千位分隔 3 3 2" xfId="7648" xr:uid="{00000000-0005-0000-0000-00000B6D0000}"/>
    <cellStyle name="千位分隔 3 3 2 2" xfId="7649" xr:uid="{00000000-0005-0000-0000-00000C6D0000}"/>
    <cellStyle name="千位分隔 3 3 2 2 2" xfId="7650" xr:uid="{00000000-0005-0000-0000-00000D6D0000}"/>
    <cellStyle name="千位分隔 3 3 2 2 3" xfId="7651" xr:uid="{00000000-0005-0000-0000-00000E6D0000}"/>
    <cellStyle name="千位分隔 3 3 2 2 3 2" xfId="14697" xr:uid="{00000000-0005-0000-0000-00000F6D0000}"/>
    <cellStyle name="千位分隔 3 3 2 2 4" xfId="14696" xr:uid="{00000000-0005-0000-0000-0000106D0000}"/>
    <cellStyle name="千位分隔 3 3 2 3" xfId="7652" xr:uid="{00000000-0005-0000-0000-0000116D0000}"/>
    <cellStyle name="千位分隔 3 3 2 4" xfId="7653" xr:uid="{00000000-0005-0000-0000-0000126D0000}"/>
    <cellStyle name="千位分隔 3 3 2 4 2" xfId="14698" xr:uid="{00000000-0005-0000-0000-0000136D0000}"/>
    <cellStyle name="千位分隔 3 3 2 5" xfId="14695" xr:uid="{00000000-0005-0000-0000-0000146D0000}"/>
    <cellStyle name="千位分隔 3 3 3" xfId="7654" xr:uid="{00000000-0005-0000-0000-0000156D0000}"/>
    <cellStyle name="千位分隔 3 3 3 2" xfId="7655" xr:uid="{00000000-0005-0000-0000-0000166D0000}"/>
    <cellStyle name="千位分隔 3 3 3 3" xfId="7656" xr:uid="{00000000-0005-0000-0000-0000176D0000}"/>
    <cellStyle name="千位分隔 3 3 3 3 2" xfId="14700" xr:uid="{00000000-0005-0000-0000-0000186D0000}"/>
    <cellStyle name="千位分隔 3 3 3 4" xfId="14699" xr:uid="{00000000-0005-0000-0000-0000196D0000}"/>
    <cellStyle name="千位分隔 3 3 4" xfId="7657" xr:uid="{00000000-0005-0000-0000-00001A6D0000}"/>
    <cellStyle name="千位分隔 3 3 4 2" xfId="7658" xr:uid="{00000000-0005-0000-0000-00001B6D0000}"/>
    <cellStyle name="千位分隔 3 3 4 3" xfId="7659" xr:uid="{00000000-0005-0000-0000-00001C6D0000}"/>
    <cellStyle name="千位分隔 3 3 4 3 2" xfId="14702" xr:uid="{00000000-0005-0000-0000-00001D6D0000}"/>
    <cellStyle name="千位分隔 3 3 4 4" xfId="14701" xr:uid="{00000000-0005-0000-0000-00001E6D0000}"/>
    <cellStyle name="千位分隔 3 3 5" xfId="7660" xr:uid="{00000000-0005-0000-0000-00001F6D0000}"/>
    <cellStyle name="千位分隔 3 3 6" xfId="9696" xr:uid="{00000000-0005-0000-0000-0000206D0000}"/>
    <cellStyle name="千位分隔 3 3 7" xfId="27576" xr:uid="{00000000-0005-0000-0000-0000216D0000}"/>
    <cellStyle name="千位分隔 3 4" xfId="600" xr:uid="{00000000-0005-0000-0000-0000226D0000}"/>
    <cellStyle name="千位分隔 3 4 2" xfId="7661" xr:uid="{00000000-0005-0000-0000-0000236D0000}"/>
    <cellStyle name="千位分隔 3 4 2 2" xfId="7662" xr:uid="{00000000-0005-0000-0000-0000246D0000}"/>
    <cellStyle name="千位分隔 3 4 2 3" xfId="7663" xr:uid="{00000000-0005-0000-0000-0000256D0000}"/>
    <cellStyle name="千位分隔 3 4 2 3 2" xfId="14704" xr:uid="{00000000-0005-0000-0000-0000266D0000}"/>
    <cellStyle name="千位分隔 3 4 2 4" xfId="14703" xr:uid="{00000000-0005-0000-0000-0000276D0000}"/>
    <cellStyle name="千位分隔 3 4 3" xfId="7664" xr:uid="{00000000-0005-0000-0000-0000286D0000}"/>
    <cellStyle name="千位分隔 3 4 4" xfId="7665" xr:uid="{00000000-0005-0000-0000-0000296D0000}"/>
    <cellStyle name="千位分隔 3 4 4 2" xfId="14705" xr:uid="{00000000-0005-0000-0000-00002A6D0000}"/>
    <cellStyle name="千位分隔 3 4 5" xfId="27577" xr:uid="{00000000-0005-0000-0000-00002B6D0000}"/>
    <cellStyle name="千位分隔 3 5" xfId="7666" xr:uid="{00000000-0005-0000-0000-00002C6D0000}"/>
    <cellStyle name="千位分隔 3 5 2" xfId="7667" xr:uid="{00000000-0005-0000-0000-00002D6D0000}"/>
    <cellStyle name="千位分隔 3 5 3" xfId="7668" xr:uid="{00000000-0005-0000-0000-00002E6D0000}"/>
    <cellStyle name="千位分隔 3 5 3 2" xfId="14707" xr:uid="{00000000-0005-0000-0000-00002F6D0000}"/>
    <cellStyle name="千位分隔 3 5 4" xfId="14706" xr:uid="{00000000-0005-0000-0000-0000306D0000}"/>
    <cellStyle name="千位分隔 3 5 5" xfId="27578" xr:uid="{00000000-0005-0000-0000-0000316D0000}"/>
    <cellStyle name="千位分隔 3 6" xfId="7669" xr:uid="{00000000-0005-0000-0000-0000326D0000}"/>
    <cellStyle name="千位分隔 3 6 2" xfId="7670" xr:uid="{00000000-0005-0000-0000-0000336D0000}"/>
    <cellStyle name="千位分隔 3 6 3" xfId="7671" xr:uid="{00000000-0005-0000-0000-0000346D0000}"/>
    <cellStyle name="千位分隔 3 6 3 2" xfId="14709" xr:uid="{00000000-0005-0000-0000-0000356D0000}"/>
    <cellStyle name="千位分隔 3 6 4" xfId="14708" xr:uid="{00000000-0005-0000-0000-0000366D0000}"/>
    <cellStyle name="千位分隔 3 7" xfId="7672" xr:uid="{00000000-0005-0000-0000-0000376D0000}"/>
    <cellStyle name="千位分隔 3 8" xfId="27571" xr:uid="{00000000-0005-0000-0000-0000386D0000}"/>
    <cellStyle name="千位分隔 3_06烟台" xfId="27102" xr:uid="{00000000-0005-0000-0000-0000396D0000}"/>
    <cellStyle name="千位分隔 4" xfId="248" xr:uid="{00000000-0005-0000-0000-00003A6D0000}"/>
    <cellStyle name="千位分隔 4 2" xfId="249" xr:uid="{00000000-0005-0000-0000-00003B6D0000}"/>
    <cellStyle name="千位分隔 4 2 2" xfId="500" xr:uid="{00000000-0005-0000-0000-00003C6D0000}"/>
    <cellStyle name="千位分隔 4 2 2 2" xfId="7673" xr:uid="{00000000-0005-0000-0000-00003D6D0000}"/>
    <cellStyle name="千位分隔 4 2 2 2 2" xfId="7674" xr:uid="{00000000-0005-0000-0000-00003E6D0000}"/>
    <cellStyle name="千位分隔 4 2 2 2 2 2" xfId="7675" xr:uid="{00000000-0005-0000-0000-00003F6D0000}"/>
    <cellStyle name="千位分隔 4 2 2 2 2 3" xfId="7676" xr:uid="{00000000-0005-0000-0000-0000406D0000}"/>
    <cellStyle name="千位分隔 4 2 2 2 2 3 2" xfId="14712" xr:uid="{00000000-0005-0000-0000-0000416D0000}"/>
    <cellStyle name="千位分隔 4 2 2 2 2 4" xfId="14711" xr:uid="{00000000-0005-0000-0000-0000426D0000}"/>
    <cellStyle name="千位分隔 4 2 2 2 3" xfId="7677" xr:uid="{00000000-0005-0000-0000-0000436D0000}"/>
    <cellStyle name="千位分隔 4 2 2 2 4" xfId="7678" xr:uid="{00000000-0005-0000-0000-0000446D0000}"/>
    <cellStyle name="千位分隔 4 2 2 2 4 2" xfId="14713" xr:uid="{00000000-0005-0000-0000-0000456D0000}"/>
    <cellStyle name="千位分隔 4 2 2 2 5" xfId="14710" xr:uid="{00000000-0005-0000-0000-0000466D0000}"/>
    <cellStyle name="千位分隔 4 2 2 3" xfId="7679" xr:uid="{00000000-0005-0000-0000-0000476D0000}"/>
    <cellStyle name="千位分隔 4 2 2 3 2" xfId="7680" xr:uid="{00000000-0005-0000-0000-0000486D0000}"/>
    <cellStyle name="千位分隔 4 2 2 3 3" xfId="7681" xr:uid="{00000000-0005-0000-0000-0000496D0000}"/>
    <cellStyle name="千位分隔 4 2 2 3 3 2" xfId="14715" xr:uid="{00000000-0005-0000-0000-00004A6D0000}"/>
    <cellStyle name="千位分隔 4 2 2 3 4" xfId="14714" xr:uid="{00000000-0005-0000-0000-00004B6D0000}"/>
    <cellStyle name="千位分隔 4 2 2 4" xfId="7682" xr:uid="{00000000-0005-0000-0000-00004C6D0000}"/>
    <cellStyle name="千位分隔 4 2 2 4 2" xfId="7683" xr:uid="{00000000-0005-0000-0000-00004D6D0000}"/>
    <cellStyle name="千位分隔 4 2 2 4 3" xfId="7684" xr:uid="{00000000-0005-0000-0000-00004E6D0000}"/>
    <cellStyle name="千位分隔 4 2 2 4 3 2" xfId="14717" xr:uid="{00000000-0005-0000-0000-00004F6D0000}"/>
    <cellStyle name="千位分隔 4 2 2 4 4" xfId="14716" xr:uid="{00000000-0005-0000-0000-0000506D0000}"/>
    <cellStyle name="千位分隔 4 2 2 5" xfId="7685" xr:uid="{00000000-0005-0000-0000-0000516D0000}"/>
    <cellStyle name="千位分隔 4 2 2 6" xfId="9699" xr:uid="{00000000-0005-0000-0000-0000526D0000}"/>
    <cellStyle name="千位分隔 4 2 2 7" xfId="27581" xr:uid="{00000000-0005-0000-0000-0000536D0000}"/>
    <cellStyle name="千位分隔 4 2 3" xfId="603" xr:uid="{00000000-0005-0000-0000-0000546D0000}"/>
    <cellStyle name="千位分隔 4 2 3 2" xfId="7686" xr:uid="{00000000-0005-0000-0000-0000556D0000}"/>
    <cellStyle name="千位分隔 4 2 3 2 2" xfId="7687" xr:uid="{00000000-0005-0000-0000-0000566D0000}"/>
    <cellStyle name="千位分隔 4 2 3 2 3" xfId="7688" xr:uid="{00000000-0005-0000-0000-0000576D0000}"/>
    <cellStyle name="千位分隔 4 2 3 2 3 2" xfId="14719" xr:uid="{00000000-0005-0000-0000-0000586D0000}"/>
    <cellStyle name="千位分隔 4 2 3 2 4" xfId="14718" xr:uid="{00000000-0005-0000-0000-0000596D0000}"/>
    <cellStyle name="千位分隔 4 2 3 3" xfId="7689" xr:uid="{00000000-0005-0000-0000-00005A6D0000}"/>
    <cellStyle name="千位分隔 4 2 3 4" xfId="7690" xr:uid="{00000000-0005-0000-0000-00005B6D0000}"/>
    <cellStyle name="千位分隔 4 2 3 4 2" xfId="14720" xr:uid="{00000000-0005-0000-0000-00005C6D0000}"/>
    <cellStyle name="千位分隔 4 2 4" xfId="7691" xr:uid="{00000000-0005-0000-0000-00005D6D0000}"/>
    <cellStyle name="千位分隔 4 2 4 2" xfId="7692" xr:uid="{00000000-0005-0000-0000-00005E6D0000}"/>
    <cellStyle name="千位分隔 4 2 4 3" xfId="7693" xr:uid="{00000000-0005-0000-0000-00005F6D0000}"/>
    <cellStyle name="千位分隔 4 2 4 3 2" xfId="14722" xr:uid="{00000000-0005-0000-0000-0000606D0000}"/>
    <cellStyle name="千位分隔 4 2 4 4" xfId="14721" xr:uid="{00000000-0005-0000-0000-0000616D0000}"/>
    <cellStyle name="千位分隔 4 2 5" xfId="7694" xr:uid="{00000000-0005-0000-0000-0000626D0000}"/>
    <cellStyle name="千位分隔 4 2 5 2" xfId="7695" xr:uid="{00000000-0005-0000-0000-0000636D0000}"/>
    <cellStyle name="千位分隔 4 2 5 3" xfId="7696" xr:uid="{00000000-0005-0000-0000-0000646D0000}"/>
    <cellStyle name="千位分隔 4 2 5 3 2" xfId="14724" xr:uid="{00000000-0005-0000-0000-0000656D0000}"/>
    <cellStyle name="千位分隔 4 2 5 4" xfId="14723" xr:uid="{00000000-0005-0000-0000-0000666D0000}"/>
    <cellStyle name="千位分隔 4 2 6" xfId="7697" xr:uid="{00000000-0005-0000-0000-0000676D0000}"/>
    <cellStyle name="千位分隔 4 2 7" xfId="27580" xr:uid="{00000000-0005-0000-0000-0000686D0000}"/>
    <cellStyle name="千位分隔 4 3" xfId="499" xr:uid="{00000000-0005-0000-0000-0000696D0000}"/>
    <cellStyle name="千位分隔 4 3 2" xfId="7698" xr:uid="{00000000-0005-0000-0000-00006A6D0000}"/>
    <cellStyle name="千位分隔 4 3 2 2" xfId="7699" xr:uid="{00000000-0005-0000-0000-00006B6D0000}"/>
    <cellStyle name="千位分隔 4 3 2 2 2" xfId="7700" xr:uid="{00000000-0005-0000-0000-00006C6D0000}"/>
    <cellStyle name="千位分隔 4 3 2 2 3" xfId="7701" xr:uid="{00000000-0005-0000-0000-00006D6D0000}"/>
    <cellStyle name="千位分隔 4 3 2 2 3 2" xfId="14727" xr:uid="{00000000-0005-0000-0000-00006E6D0000}"/>
    <cellStyle name="千位分隔 4 3 2 2 4" xfId="14726" xr:uid="{00000000-0005-0000-0000-00006F6D0000}"/>
    <cellStyle name="千位分隔 4 3 2 3" xfId="7702" xr:uid="{00000000-0005-0000-0000-0000706D0000}"/>
    <cellStyle name="千位分隔 4 3 2 4" xfId="7703" xr:uid="{00000000-0005-0000-0000-0000716D0000}"/>
    <cellStyle name="千位分隔 4 3 2 4 2" xfId="14728" xr:uid="{00000000-0005-0000-0000-0000726D0000}"/>
    <cellStyle name="千位分隔 4 3 2 5" xfId="14725" xr:uid="{00000000-0005-0000-0000-0000736D0000}"/>
    <cellStyle name="千位分隔 4 3 3" xfId="7704" xr:uid="{00000000-0005-0000-0000-0000746D0000}"/>
    <cellStyle name="千位分隔 4 3 3 2" xfId="7705" xr:uid="{00000000-0005-0000-0000-0000756D0000}"/>
    <cellStyle name="千位分隔 4 3 3 3" xfId="7706" xr:uid="{00000000-0005-0000-0000-0000766D0000}"/>
    <cellStyle name="千位分隔 4 3 3 3 2" xfId="14730" xr:uid="{00000000-0005-0000-0000-0000776D0000}"/>
    <cellStyle name="千位分隔 4 3 3 4" xfId="14729" xr:uid="{00000000-0005-0000-0000-0000786D0000}"/>
    <cellStyle name="千位分隔 4 3 4" xfId="7707" xr:uid="{00000000-0005-0000-0000-0000796D0000}"/>
    <cellStyle name="千位分隔 4 3 4 2" xfId="7708" xr:uid="{00000000-0005-0000-0000-00007A6D0000}"/>
    <cellStyle name="千位分隔 4 3 4 3" xfId="7709" xr:uid="{00000000-0005-0000-0000-00007B6D0000}"/>
    <cellStyle name="千位分隔 4 3 4 3 2" xfId="14732" xr:uid="{00000000-0005-0000-0000-00007C6D0000}"/>
    <cellStyle name="千位分隔 4 3 4 4" xfId="14731" xr:uid="{00000000-0005-0000-0000-00007D6D0000}"/>
    <cellStyle name="千位分隔 4 3 5" xfId="7710" xr:uid="{00000000-0005-0000-0000-00007E6D0000}"/>
    <cellStyle name="千位分隔 4 3 6" xfId="9698" xr:uid="{00000000-0005-0000-0000-00007F6D0000}"/>
    <cellStyle name="千位分隔 4 3 7" xfId="27582" xr:uid="{00000000-0005-0000-0000-0000806D0000}"/>
    <cellStyle name="千位分隔 4 4" xfId="602" xr:uid="{00000000-0005-0000-0000-0000816D0000}"/>
    <cellStyle name="千位分隔 4 4 2" xfId="7711" xr:uid="{00000000-0005-0000-0000-0000826D0000}"/>
    <cellStyle name="千位分隔 4 4 2 2" xfId="7712" xr:uid="{00000000-0005-0000-0000-0000836D0000}"/>
    <cellStyle name="千位分隔 4 4 2 3" xfId="7713" xr:uid="{00000000-0005-0000-0000-0000846D0000}"/>
    <cellStyle name="千位分隔 4 4 2 3 2" xfId="14734" xr:uid="{00000000-0005-0000-0000-0000856D0000}"/>
    <cellStyle name="千位分隔 4 4 2 4" xfId="14733" xr:uid="{00000000-0005-0000-0000-0000866D0000}"/>
    <cellStyle name="千位分隔 4 4 3" xfId="7714" xr:uid="{00000000-0005-0000-0000-0000876D0000}"/>
    <cellStyle name="千位分隔 4 4 4" xfId="7715" xr:uid="{00000000-0005-0000-0000-0000886D0000}"/>
    <cellStyle name="千位分隔 4 4 4 2" xfId="14735" xr:uid="{00000000-0005-0000-0000-0000896D0000}"/>
    <cellStyle name="千位分隔 4 4 5" xfId="27583" xr:uid="{00000000-0005-0000-0000-00008A6D0000}"/>
    <cellStyle name="千位分隔 4 5" xfId="7716" xr:uid="{00000000-0005-0000-0000-00008B6D0000}"/>
    <cellStyle name="千位分隔 4 5 2" xfId="7717" xr:uid="{00000000-0005-0000-0000-00008C6D0000}"/>
    <cellStyle name="千位分隔 4 5 3" xfId="7718" xr:uid="{00000000-0005-0000-0000-00008D6D0000}"/>
    <cellStyle name="千位分隔 4 5 3 2" xfId="14737" xr:uid="{00000000-0005-0000-0000-00008E6D0000}"/>
    <cellStyle name="千位分隔 4 5 4" xfId="14736" xr:uid="{00000000-0005-0000-0000-00008F6D0000}"/>
    <cellStyle name="千位分隔 4 6" xfId="7719" xr:uid="{00000000-0005-0000-0000-0000906D0000}"/>
    <cellStyle name="千位分隔 4 6 2" xfId="7720" xr:uid="{00000000-0005-0000-0000-0000916D0000}"/>
    <cellStyle name="千位分隔 4 6 3" xfId="7721" xr:uid="{00000000-0005-0000-0000-0000926D0000}"/>
    <cellStyle name="千位分隔 4 6 3 2" xfId="14739" xr:uid="{00000000-0005-0000-0000-0000936D0000}"/>
    <cellStyle name="千位分隔 4 6 4" xfId="14738" xr:uid="{00000000-0005-0000-0000-0000946D0000}"/>
    <cellStyle name="千位分隔 4 7" xfId="7722" xr:uid="{00000000-0005-0000-0000-0000956D0000}"/>
    <cellStyle name="千位分隔 4 8" xfId="27579" xr:uid="{00000000-0005-0000-0000-0000966D0000}"/>
    <cellStyle name="千位分隔 4_06烟台" xfId="27103" xr:uid="{00000000-0005-0000-0000-0000976D0000}"/>
    <cellStyle name="千位分隔 5" xfId="250" xr:uid="{00000000-0005-0000-0000-0000986D0000}"/>
    <cellStyle name="千位分隔 5 2" xfId="501" xr:uid="{00000000-0005-0000-0000-0000996D0000}"/>
    <cellStyle name="千位分隔 5 2 2" xfId="7723" xr:uid="{00000000-0005-0000-0000-00009A6D0000}"/>
    <cellStyle name="千位分隔 5 2 2 2" xfId="7724" xr:uid="{00000000-0005-0000-0000-00009B6D0000}"/>
    <cellStyle name="千位分隔 5 2 2 2 2" xfId="7725" xr:uid="{00000000-0005-0000-0000-00009C6D0000}"/>
    <cellStyle name="千位分隔 5 2 2 2 3" xfId="7726" xr:uid="{00000000-0005-0000-0000-00009D6D0000}"/>
    <cellStyle name="千位分隔 5 2 2 2 3 2" xfId="14742" xr:uid="{00000000-0005-0000-0000-00009E6D0000}"/>
    <cellStyle name="千位分隔 5 2 2 2 4" xfId="14741" xr:uid="{00000000-0005-0000-0000-00009F6D0000}"/>
    <cellStyle name="千位分隔 5 2 2 3" xfId="7727" xr:uid="{00000000-0005-0000-0000-0000A06D0000}"/>
    <cellStyle name="千位分隔 5 2 2 4" xfId="7728" xr:uid="{00000000-0005-0000-0000-0000A16D0000}"/>
    <cellStyle name="千位分隔 5 2 2 4 2" xfId="14743" xr:uid="{00000000-0005-0000-0000-0000A26D0000}"/>
    <cellStyle name="千位分隔 5 2 2 5" xfId="14740" xr:uid="{00000000-0005-0000-0000-0000A36D0000}"/>
    <cellStyle name="千位分隔 5 2 3" xfId="7729" xr:uid="{00000000-0005-0000-0000-0000A46D0000}"/>
    <cellStyle name="千位分隔 5 2 3 2" xfId="7730" xr:uid="{00000000-0005-0000-0000-0000A56D0000}"/>
    <cellStyle name="千位分隔 5 2 3 3" xfId="7731" xr:uid="{00000000-0005-0000-0000-0000A66D0000}"/>
    <cellStyle name="千位分隔 5 2 3 3 2" xfId="14745" xr:uid="{00000000-0005-0000-0000-0000A76D0000}"/>
    <cellStyle name="千位分隔 5 2 3 4" xfId="14744" xr:uid="{00000000-0005-0000-0000-0000A86D0000}"/>
    <cellStyle name="千位分隔 5 2 4" xfId="7732" xr:uid="{00000000-0005-0000-0000-0000A96D0000}"/>
    <cellStyle name="千位分隔 5 2 4 2" xfId="7733" xr:uid="{00000000-0005-0000-0000-0000AA6D0000}"/>
    <cellStyle name="千位分隔 5 2 4 3" xfId="7734" xr:uid="{00000000-0005-0000-0000-0000AB6D0000}"/>
    <cellStyle name="千位分隔 5 2 4 3 2" xfId="14747" xr:uid="{00000000-0005-0000-0000-0000AC6D0000}"/>
    <cellStyle name="千位分隔 5 2 4 4" xfId="14746" xr:uid="{00000000-0005-0000-0000-0000AD6D0000}"/>
    <cellStyle name="千位分隔 5 2 5" xfId="7735" xr:uid="{00000000-0005-0000-0000-0000AE6D0000}"/>
    <cellStyle name="千位分隔 5 2 6" xfId="9700" xr:uid="{00000000-0005-0000-0000-0000AF6D0000}"/>
    <cellStyle name="千位分隔 5 2 7" xfId="27585" xr:uid="{00000000-0005-0000-0000-0000B06D0000}"/>
    <cellStyle name="千位分隔 5 3" xfId="604" xr:uid="{00000000-0005-0000-0000-0000B16D0000}"/>
    <cellStyle name="千位分隔 5 3 2" xfId="7736" xr:uid="{00000000-0005-0000-0000-0000B26D0000}"/>
    <cellStyle name="千位分隔 5 3 2 2" xfId="7737" xr:uid="{00000000-0005-0000-0000-0000B36D0000}"/>
    <cellStyle name="千位分隔 5 3 2 3" xfId="7738" xr:uid="{00000000-0005-0000-0000-0000B46D0000}"/>
    <cellStyle name="千位分隔 5 3 2 3 2" xfId="14749" xr:uid="{00000000-0005-0000-0000-0000B56D0000}"/>
    <cellStyle name="千位分隔 5 3 2 4" xfId="14748" xr:uid="{00000000-0005-0000-0000-0000B66D0000}"/>
    <cellStyle name="千位分隔 5 3 3" xfId="7739" xr:uid="{00000000-0005-0000-0000-0000B76D0000}"/>
    <cellStyle name="千位分隔 5 3 4" xfId="7740" xr:uid="{00000000-0005-0000-0000-0000B86D0000}"/>
    <cellStyle name="千位分隔 5 3 4 2" xfId="14750" xr:uid="{00000000-0005-0000-0000-0000B96D0000}"/>
    <cellStyle name="千位分隔 5 3 5" xfId="27586" xr:uid="{00000000-0005-0000-0000-0000BA6D0000}"/>
    <cellStyle name="千位分隔 5 4" xfId="7741" xr:uid="{00000000-0005-0000-0000-0000BB6D0000}"/>
    <cellStyle name="千位分隔 5 4 2" xfId="7742" xr:uid="{00000000-0005-0000-0000-0000BC6D0000}"/>
    <cellStyle name="千位分隔 5 4 3" xfId="7743" xr:uid="{00000000-0005-0000-0000-0000BD6D0000}"/>
    <cellStyle name="千位分隔 5 4 3 2" xfId="14752" xr:uid="{00000000-0005-0000-0000-0000BE6D0000}"/>
    <cellStyle name="千位分隔 5 4 4" xfId="14751" xr:uid="{00000000-0005-0000-0000-0000BF6D0000}"/>
    <cellStyle name="千位分隔 5 4 5" xfId="27587" xr:uid="{00000000-0005-0000-0000-0000C06D0000}"/>
    <cellStyle name="千位分隔 5 5" xfId="7744" xr:uid="{00000000-0005-0000-0000-0000C16D0000}"/>
    <cellStyle name="千位分隔 5 5 2" xfId="7745" xr:uid="{00000000-0005-0000-0000-0000C26D0000}"/>
    <cellStyle name="千位分隔 5 5 3" xfId="7746" xr:uid="{00000000-0005-0000-0000-0000C36D0000}"/>
    <cellStyle name="千位分隔 5 5 3 2" xfId="14754" xr:uid="{00000000-0005-0000-0000-0000C46D0000}"/>
    <cellStyle name="千位分隔 5 5 4" xfId="14753" xr:uid="{00000000-0005-0000-0000-0000C56D0000}"/>
    <cellStyle name="千位分隔 5 6" xfId="7747" xr:uid="{00000000-0005-0000-0000-0000C66D0000}"/>
    <cellStyle name="千位分隔 5 7" xfId="27584" xr:uid="{00000000-0005-0000-0000-0000C76D0000}"/>
    <cellStyle name="千位分隔 6" xfId="251" xr:uid="{00000000-0005-0000-0000-0000C86D0000}"/>
    <cellStyle name="千位分隔 6 2" xfId="502" xr:uid="{00000000-0005-0000-0000-0000C96D0000}"/>
    <cellStyle name="千位分隔 6 2 2" xfId="7748" xr:uid="{00000000-0005-0000-0000-0000CA6D0000}"/>
    <cellStyle name="千位分隔 6 2 2 2" xfId="7749" xr:uid="{00000000-0005-0000-0000-0000CB6D0000}"/>
    <cellStyle name="千位分隔 6 2 2 2 2" xfId="7750" xr:uid="{00000000-0005-0000-0000-0000CC6D0000}"/>
    <cellStyle name="千位分隔 6 2 2 2 3" xfId="7751" xr:uid="{00000000-0005-0000-0000-0000CD6D0000}"/>
    <cellStyle name="千位分隔 6 2 2 2 3 2" xfId="14757" xr:uid="{00000000-0005-0000-0000-0000CE6D0000}"/>
    <cellStyle name="千位分隔 6 2 2 2 4" xfId="14756" xr:uid="{00000000-0005-0000-0000-0000CF6D0000}"/>
    <cellStyle name="千位分隔 6 2 2 3" xfId="7752" xr:uid="{00000000-0005-0000-0000-0000D06D0000}"/>
    <cellStyle name="千位分隔 6 2 2 4" xfId="7753" xr:uid="{00000000-0005-0000-0000-0000D16D0000}"/>
    <cellStyle name="千位分隔 6 2 2 4 2" xfId="14758" xr:uid="{00000000-0005-0000-0000-0000D26D0000}"/>
    <cellStyle name="千位分隔 6 2 2 5" xfId="14755" xr:uid="{00000000-0005-0000-0000-0000D36D0000}"/>
    <cellStyle name="千位分隔 6 2 3" xfId="7754" xr:uid="{00000000-0005-0000-0000-0000D46D0000}"/>
    <cellStyle name="千位分隔 6 2 3 2" xfId="7755" xr:uid="{00000000-0005-0000-0000-0000D56D0000}"/>
    <cellStyle name="千位分隔 6 2 3 3" xfId="7756" xr:uid="{00000000-0005-0000-0000-0000D66D0000}"/>
    <cellStyle name="千位分隔 6 2 3 3 2" xfId="14760" xr:uid="{00000000-0005-0000-0000-0000D76D0000}"/>
    <cellStyle name="千位分隔 6 2 3 4" xfId="14759" xr:uid="{00000000-0005-0000-0000-0000D86D0000}"/>
    <cellStyle name="千位分隔 6 2 4" xfId="7757" xr:uid="{00000000-0005-0000-0000-0000D96D0000}"/>
    <cellStyle name="千位分隔 6 2 4 2" xfId="7758" xr:uid="{00000000-0005-0000-0000-0000DA6D0000}"/>
    <cellStyle name="千位分隔 6 2 4 3" xfId="7759" xr:uid="{00000000-0005-0000-0000-0000DB6D0000}"/>
    <cellStyle name="千位分隔 6 2 4 3 2" xfId="14762" xr:uid="{00000000-0005-0000-0000-0000DC6D0000}"/>
    <cellStyle name="千位分隔 6 2 4 4" xfId="14761" xr:uid="{00000000-0005-0000-0000-0000DD6D0000}"/>
    <cellStyle name="千位分隔 6 2 5" xfId="7760" xr:uid="{00000000-0005-0000-0000-0000DE6D0000}"/>
    <cellStyle name="千位分隔 6 2 6" xfId="9701" xr:uid="{00000000-0005-0000-0000-0000DF6D0000}"/>
    <cellStyle name="千位分隔 6 3" xfId="605" xr:uid="{00000000-0005-0000-0000-0000E06D0000}"/>
    <cellStyle name="千位分隔 6 3 2" xfId="7761" xr:uid="{00000000-0005-0000-0000-0000E16D0000}"/>
    <cellStyle name="千位分隔 6 3 2 2" xfId="7762" xr:uid="{00000000-0005-0000-0000-0000E26D0000}"/>
    <cellStyle name="千位分隔 6 3 2 3" xfId="7763" xr:uid="{00000000-0005-0000-0000-0000E36D0000}"/>
    <cellStyle name="千位分隔 6 3 2 3 2" xfId="14764" xr:uid="{00000000-0005-0000-0000-0000E46D0000}"/>
    <cellStyle name="千位分隔 6 3 2 4" xfId="14763" xr:uid="{00000000-0005-0000-0000-0000E56D0000}"/>
    <cellStyle name="千位分隔 6 3 3" xfId="7764" xr:uid="{00000000-0005-0000-0000-0000E66D0000}"/>
    <cellStyle name="千位分隔 6 3 4" xfId="7765" xr:uid="{00000000-0005-0000-0000-0000E76D0000}"/>
    <cellStyle name="千位分隔 6 3 4 2" xfId="14765" xr:uid="{00000000-0005-0000-0000-0000E86D0000}"/>
    <cellStyle name="千位分隔 6 4" xfId="7766" xr:uid="{00000000-0005-0000-0000-0000E96D0000}"/>
    <cellStyle name="千位分隔 6 4 2" xfId="7767" xr:uid="{00000000-0005-0000-0000-0000EA6D0000}"/>
    <cellStyle name="千位分隔 6 4 3" xfId="7768" xr:uid="{00000000-0005-0000-0000-0000EB6D0000}"/>
    <cellStyle name="千位分隔 6 4 3 2" xfId="14767" xr:uid="{00000000-0005-0000-0000-0000EC6D0000}"/>
    <cellStyle name="千位分隔 6 4 4" xfId="14766" xr:uid="{00000000-0005-0000-0000-0000ED6D0000}"/>
    <cellStyle name="千位分隔 6 5" xfId="7769" xr:uid="{00000000-0005-0000-0000-0000EE6D0000}"/>
    <cellStyle name="千位分隔 6 5 2" xfId="7770" xr:uid="{00000000-0005-0000-0000-0000EF6D0000}"/>
    <cellStyle name="千位分隔 6 5 3" xfId="7771" xr:uid="{00000000-0005-0000-0000-0000F06D0000}"/>
    <cellStyle name="千位分隔 6 5 3 2" xfId="14769" xr:uid="{00000000-0005-0000-0000-0000F16D0000}"/>
    <cellStyle name="千位分隔 6 5 4" xfId="14768" xr:uid="{00000000-0005-0000-0000-0000F26D0000}"/>
    <cellStyle name="千位分隔 6 6" xfId="7772" xr:uid="{00000000-0005-0000-0000-0000F36D0000}"/>
    <cellStyle name="千位分隔 7" xfId="583" xr:uid="{00000000-0005-0000-0000-0000F46D0000}"/>
    <cellStyle name="千位分隔 7 2" xfId="7773" xr:uid="{00000000-0005-0000-0000-0000F56D0000}"/>
    <cellStyle name="千位分隔 7 2 2" xfId="7774" xr:uid="{00000000-0005-0000-0000-0000F66D0000}"/>
    <cellStyle name="千位分隔 7 2 2 2" xfId="7775" xr:uid="{00000000-0005-0000-0000-0000F76D0000}"/>
    <cellStyle name="千位分隔 7 2 2 2 2" xfId="7776" xr:uid="{00000000-0005-0000-0000-0000F86D0000}"/>
    <cellStyle name="千位分隔 7 2 2 2 3" xfId="7777" xr:uid="{00000000-0005-0000-0000-0000F96D0000}"/>
    <cellStyle name="千位分隔 7 2 2 2 3 2" xfId="14773" xr:uid="{00000000-0005-0000-0000-0000FA6D0000}"/>
    <cellStyle name="千位分隔 7 2 2 2 4" xfId="14772" xr:uid="{00000000-0005-0000-0000-0000FB6D0000}"/>
    <cellStyle name="千位分隔 7 2 2 3" xfId="7778" xr:uid="{00000000-0005-0000-0000-0000FC6D0000}"/>
    <cellStyle name="千位分隔 7 2 2 4" xfId="7779" xr:uid="{00000000-0005-0000-0000-0000FD6D0000}"/>
    <cellStyle name="千位分隔 7 2 2 4 2" xfId="14774" xr:uid="{00000000-0005-0000-0000-0000FE6D0000}"/>
    <cellStyle name="千位分隔 7 2 2 5" xfId="14771" xr:uid="{00000000-0005-0000-0000-0000FF6D0000}"/>
    <cellStyle name="千位分隔 7 2 3" xfId="7780" xr:uid="{00000000-0005-0000-0000-0000006E0000}"/>
    <cellStyle name="千位分隔 7 2 3 2" xfId="7781" xr:uid="{00000000-0005-0000-0000-0000016E0000}"/>
    <cellStyle name="千位分隔 7 2 3 3" xfId="7782" xr:uid="{00000000-0005-0000-0000-0000026E0000}"/>
    <cellStyle name="千位分隔 7 2 3 3 2" xfId="14776" xr:uid="{00000000-0005-0000-0000-0000036E0000}"/>
    <cellStyle name="千位分隔 7 2 3 4" xfId="14775" xr:uid="{00000000-0005-0000-0000-0000046E0000}"/>
    <cellStyle name="千位分隔 7 2 4" xfId="7783" xr:uid="{00000000-0005-0000-0000-0000056E0000}"/>
    <cellStyle name="千位分隔 7 2 4 2" xfId="7784" xr:uid="{00000000-0005-0000-0000-0000066E0000}"/>
    <cellStyle name="千位分隔 7 2 4 3" xfId="7785" xr:uid="{00000000-0005-0000-0000-0000076E0000}"/>
    <cellStyle name="千位分隔 7 2 4 3 2" xfId="14778" xr:uid="{00000000-0005-0000-0000-0000086E0000}"/>
    <cellStyle name="千位分隔 7 2 4 4" xfId="14777" xr:uid="{00000000-0005-0000-0000-0000096E0000}"/>
    <cellStyle name="千位分隔 7 2 5" xfId="7786" xr:uid="{00000000-0005-0000-0000-00000A6E0000}"/>
    <cellStyle name="千位分隔 7 2 6" xfId="14770" xr:uid="{00000000-0005-0000-0000-00000B6E0000}"/>
    <cellStyle name="千位分隔 7 3" xfId="7787" xr:uid="{00000000-0005-0000-0000-00000C6E0000}"/>
    <cellStyle name="千位分隔 7 3 2" xfId="7788" xr:uid="{00000000-0005-0000-0000-00000D6E0000}"/>
    <cellStyle name="千位分隔 7 3 2 2" xfId="7789" xr:uid="{00000000-0005-0000-0000-00000E6E0000}"/>
    <cellStyle name="千位分隔 7 3 2 3" xfId="7790" xr:uid="{00000000-0005-0000-0000-00000F6E0000}"/>
    <cellStyle name="千位分隔 7 3 2 3 2" xfId="14781" xr:uid="{00000000-0005-0000-0000-0000106E0000}"/>
    <cellStyle name="千位分隔 7 3 2 4" xfId="14780" xr:uid="{00000000-0005-0000-0000-0000116E0000}"/>
    <cellStyle name="千位分隔 7 3 3" xfId="7791" xr:uid="{00000000-0005-0000-0000-0000126E0000}"/>
    <cellStyle name="千位分隔 7 3 4" xfId="7792" xr:uid="{00000000-0005-0000-0000-0000136E0000}"/>
    <cellStyle name="千位分隔 7 3 4 2" xfId="14782" xr:uid="{00000000-0005-0000-0000-0000146E0000}"/>
    <cellStyle name="千位分隔 7 3 5" xfId="14779" xr:uid="{00000000-0005-0000-0000-0000156E0000}"/>
    <cellStyle name="千位分隔 7 4" xfId="7793" xr:uid="{00000000-0005-0000-0000-0000166E0000}"/>
    <cellStyle name="千位分隔 7 4 2" xfId="7794" xr:uid="{00000000-0005-0000-0000-0000176E0000}"/>
    <cellStyle name="千位分隔 7 4 3" xfId="7795" xr:uid="{00000000-0005-0000-0000-0000186E0000}"/>
    <cellStyle name="千位分隔 7 4 3 2" xfId="14784" xr:uid="{00000000-0005-0000-0000-0000196E0000}"/>
    <cellStyle name="千位分隔 7 4 4" xfId="14783" xr:uid="{00000000-0005-0000-0000-00001A6E0000}"/>
    <cellStyle name="千位分隔 7 5" xfId="7796" xr:uid="{00000000-0005-0000-0000-00001B6E0000}"/>
    <cellStyle name="千位分隔 7 5 2" xfId="7797" xr:uid="{00000000-0005-0000-0000-00001C6E0000}"/>
    <cellStyle name="千位分隔 7 5 3" xfId="7798" xr:uid="{00000000-0005-0000-0000-00001D6E0000}"/>
    <cellStyle name="千位分隔 7 5 3 2" xfId="14786" xr:uid="{00000000-0005-0000-0000-00001E6E0000}"/>
    <cellStyle name="千位分隔 7 5 4" xfId="14785" xr:uid="{00000000-0005-0000-0000-00001F6E0000}"/>
    <cellStyle name="千位分隔 7 6" xfId="7799" xr:uid="{00000000-0005-0000-0000-0000206E0000}"/>
    <cellStyle name="千位分隔 7 7" xfId="9706" xr:uid="{00000000-0005-0000-0000-0000216E0000}"/>
    <cellStyle name="千位分隔 7 8" xfId="7868" xr:uid="{00000000-0005-0000-0000-0000226E0000}"/>
    <cellStyle name="千位分隔 7 9" xfId="27588" xr:uid="{00000000-0005-0000-0000-0000236E0000}"/>
    <cellStyle name="千位分隔[0] 2" xfId="27104" xr:uid="{00000000-0005-0000-0000-0000246E0000}"/>
    <cellStyle name="千位分隔[0] 2 2" xfId="27105" xr:uid="{00000000-0005-0000-0000-0000256E0000}"/>
    <cellStyle name="千位分隔[0] 2 2 2" xfId="27106" xr:uid="{00000000-0005-0000-0000-0000266E0000}"/>
    <cellStyle name="千位分隔[0] 2 2 2 2" xfId="27107" xr:uid="{00000000-0005-0000-0000-0000276E0000}"/>
    <cellStyle name="千位分隔[0] 2 2 2 3" xfId="27108" xr:uid="{00000000-0005-0000-0000-0000286E0000}"/>
    <cellStyle name="千位分隔[0] 2 2 3" xfId="27109" xr:uid="{00000000-0005-0000-0000-0000296E0000}"/>
    <cellStyle name="千位分隔[0] 2 2 4" xfId="27110" xr:uid="{00000000-0005-0000-0000-00002A6E0000}"/>
    <cellStyle name="千位分隔[0] 2 2 5" xfId="27111" xr:uid="{00000000-0005-0000-0000-00002B6E0000}"/>
    <cellStyle name="千位分隔[0] 2 3" xfId="27112" xr:uid="{00000000-0005-0000-0000-00002C6E0000}"/>
    <cellStyle name="千位分隔[0] 2 3 2" xfId="27113" xr:uid="{00000000-0005-0000-0000-00002D6E0000}"/>
    <cellStyle name="千位分隔[0] 2 3 3" xfId="27114" xr:uid="{00000000-0005-0000-0000-00002E6E0000}"/>
    <cellStyle name="千位分隔[0] 2 4" xfId="27115" xr:uid="{00000000-0005-0000-0000-00002F6E0000}"/>
    <cellStyle name="千位分隔[0] 2 5" xfId="27116" xr:uid="{00000000-0005-0000-0000-0000306E0000}"/>
    <cellStyle name="千位分隔[0] 2 6" xfId="27117" xr:uid="{00000000-0005-0000-0000-0000316E0000}"/>
    <cellStyle name="千位分隔[0] 3" xfId="27118" xr:uid="{00000000-0005-0000-0000-0000326E0000}"/>
    <cellStyle name="千位分隔[0] 3 2" xfId="27119" xr:uid="{00000000-0005-0000-0000-0000336E0000}"/>
    <cellStyle name="千位分隔[0] 3 2 2" xfId="27120" xr:uid="{00000000-0005-0000-0000-0000346E0000}"/>
    <cellStyle name="千位分隔[0] 3 2 3" xfId="27121" xr:uid="{00000000-0005-0000-0000-0000356E0000}"/>
    <cellStyle name="千位分隔[0] 3 3" xfId="27122" xr:uid="{00000000-0005-0000-0000-0000366E0000}"/>
    <cellStyle name="千位分隔[0] 3 4" xfId="27123" xr:uid="{00000000-0005-0000-0000-0000376E0000}"/>
    <cellStyle name="千位分隔[0] 3 5" xfId="27124" xr:uid="{00000000-0005-0000-0000-0000386E0000}"/>
    <cellStyle name="千位分季_新建 Microsoft Excel 工作表" xfId="27125" xr:uid="{00000000-0005-0000-0000-0000396E0000}"/>
    <cellStyle name="钎霖_4岿角利" xfId="27126" xr:uid="{00000000-0005-0000-0000-00003A6E0000}"/>
    <cellStyle name="强调 1" xfId="27127" xr:uid="{00000000-0005-0000-0000-00003B6E0000}"/>
    <cellStyle name="强调 1 2" xfId="27128" xr:uid="{00000000-0005-0000-0000-00003C6E0000}"/>
    <cellStyle name="强调 1 2 2" xfId="27129" xr:uid="{00000000-0005-0000-0000-00003D6E0000}"/>
    <cellStyle name="强调 1 2 3" xfId="27130" xr:uid="{00000000-0005-0000-0000-00003E6E0000}"/>
    <cellStyle name="强调 1 3" xfId="27131" xr:uid="{00000000-0005-0000-0000-00003F6E0000}"/>
    <cellStyle name="强调 1 4" xfId="27132" xr:uid="{00000000-0005-0000-0000-0000406E0000}"/>
    <cellStyle name="强调 1 5" xfId="27133" xr:uid="{00000000-0005-0000-0000-0000416E0000}"/>
    <cellStyle name="强调 2" xfId="27134" xr:uid="{00000000-0005-0000-0000-0000426E0000}"/>
    <cellStyle name="强调 2 2" xfId="27135" xr:uid="{00000000-0005-0000-0000-0000436E0000}"/>
    <cellStyle name="强调 2 2 2" xfId="27136" xr:uid="{00000000-0005-0000-0000-0000446E0000}"/>
    <cellStyle name="强调 2 2 3" xfId="27137" xr:uid="{00000000-0005-0000-0000-0000456E0000}"/>
    <cellStyle name="强调 2 3" xfId="27138" xr:uid="{00000000-0005-0000-0000-0000466E0000}"/>
    <cellStyle name="强调 2 4" xfId="27139" xr:uid="{00000000-0005-0000-0000-0000476E0000}"/>
    <cellStyle name="强调 2 5" xfId="27140" xr:uid="{00000000-0005-0000-0000-0000486E0000}"/>
    <cellStyle name="强调 3" xfId="27141" xr:uid="{00000000-0005-0000-0000-0000496E0000}"/>
    <cellStyle name="强调 3 2" xfId="27142" xr:uid="{00000000-0005-0000-0000-00004A6E0000}"/>
    <cellStyle name="强调 3 2 2" xfId="27143" xr:uid="{00000000-0005-0000-0000-00004B6E0000}"/>
    <cellStyle name="强调 3 2 3" xfId="27144" xr:uid="{00000000-0005-0000-0000-00004C6E0000}"/>
    <cellStyle name="强调 3 3" xfId="27145" xr:uid="{00000000-0005-0000-0000-00004D6E0000}"/>
    <cellStyle name="强调 3 4" xfId="27146" xr:uid="{00000000-0005-0000-0000-00004E6E0000}"/>
    <cellStyle name="强调 3 5" xfId="27147" xr:uid="{00000000-0005-0000-0000-00004F6E0000}"/>
    <cellStyle name="强调文字颜色 1 2" xfId="27148" xr:uid="{00000000-0005-0000-0000-0000506E0000}"/>
    <cellStyle name="强调文字颜色 1 2 2" xfId="27149" xr:uid="{00000000-0005-0000-0000-0000516E0000}"/>
    <cellStyle name="强调文字颜色 1 2 2 2" xfId="27150" xr:uid="{00000000-0005-0000-0000-0000526E0000}"/>
    <cellStyle name="强调文字颜色 1 2 2 3" xfId="27151" xr:uid="{00000000-0005-0000-0000-0000536E0000}"/>
    <cellStyle name="强调文字颜色 1 2 2 4" xfId="27590" xr:uid="{00000000-0005-0000-0000-0000546E0000}"/>
    <cellStyle name="强调文字颜色 1 2 2 5" xfId="28401" xr:uid="{00000000-0005-0000-0000-0000556E0000}"/>
    <cellStyle name="强调文字颜色 1 2 3" xfId="27152" xr:uid="{00000000-0005-0000-0000-0000566E0000}"/>
    <cellStyle name="强调文字颜色 1 2 3 2" xfId="27153" xr:uid="{00000000-0005-0000-0000-0000576E0000}"/>
    <cellStyle name="强调文字颜色 1 2 3 3" xfId="27154" xr:uid="{00000000-0005-0000-0000-0000586E0000}"/>
    <cellStyle name="强调文字颜色 1 2 4" xfId="27155" xr:uid="{00000000-0005-0000-0000-0000596E0000}"/>
    <cellStyle name="强调文字颜色 1 2 5" xfId="27156" xr:uid="{00000000-0005-0000-0000-00005A6E0000}"/>
    <cellStyle name="强调文字颜色 1 2 6" xfId="27157" xr:uid="{00000000-0005-0000-0000-00005B6E0000}"/>
    <cellStyle name="强调文字颜色 1 2 7" xfId="27589" xr:uid="{00000000-0005-0000-0000-00005C6E0000}"/>
    <cellStyle name="强调文字颜色 1 2 8" xfId="28400" xr:uid="{00000000-0005-0000-0000-00005D6E0000}"/>
    <cellStyle name="强调文字颜色 1 3" xfId="28402" xr:uid="{00000000-0005-0000-0000-00005E6E0000}"/>
    <cellStyle name="强调文字颜色 1 3 2" xfId="28403" xr:uid="{00000000-0005-0000-0000-00005F6E0000}"/>
    <cellStyle name="强调文字颜色 2 2" xfId="27158" xr:uid="{00000000-0005-0000-0000-0000606E0000}"/>
    <cellStyle name="强调文字颜色 2 2 2" xfId="27159" xr:uid="{00000000-0005-0000-0000-0000616E0000}"/>
    <cellStyle name="强调文字颜色 2 2 2 2" xfId="27160" xr:uid="{00000000-0005-0000-0000-0000626E0000}"/>
    <cellStyle name="强调文字颜色 2 2 2 3" xfId="27161" xr:uid="{00000000-0005-0000-0000-0000636E0000}"/>
    <cellStyle name="强调文字颜色 2 2 2 4" xfId="27592" xr:uid="{00000000-0005-0000-0000-0000646E0000}"/>
    <cellStyle name="强调文字颜色 2 2 2 5" xfId="28405" xr:uid="{00000000-0005-0000-0000-0000656E0000}"/>
    <cellStyle name="强调文字颜色 2 2 3" xfId="27162" xr:uid="{00000000-0005-0000-0000-0000666E0000}"/>
    <cellStyle name="强调文字颜色 2 2 3 2" xfId="27163" xr:uid="{00000000-0005-0000-0000-0000676E0000}"/>
    <cellStyle name="强调文字颜色 2 2 3 3" xfId="27164" xr:uid="{00000000-0005-0000-0000-0000686E0000}"/>
    <cellStyle name="强调文字颜色 2 2 4" xfId="27165" xr:uid="{00000000-0005-0000-0000-0000696E0000}"/>
    <cellStyle name="强调文字颜色 2 2 5" xfId="27166" xr:uid="{00000000-0005-0000-0000-00006A6E0000}"/>
    <cellStyle name="强调文字颜色 2 2 6" xfId="27167" xr:uid="{00000000-0005-0000-0000-00006B6E0000}"/>
    <cellStyle name="强调文字颜色 2 2 7" xfId="27591" xr:uid="{00000000-0005-0000-0000-00006C6E0000}"/>
    <cellStyle name="强调文字颜色 2 2 8" xfId="28404" xr:uid="{00000000-0005-0000-0000-00006D6E0000}"/>
    <cellStyle name="强调文字颜色 2 3" xfId="28406" xr:uid="{00000000-0005-0000-0000-00006E6E0000}"/>
    <cellStyle name="强调文字颜色 2 3 2" xfId="28407" xr:uid="{00000000-0005-0000-0000-00006F6E0000}"/>
    <cellStyle name="强调文字颜色 3 2" xfId="27168" xr:uid="{00000000-0005-0000-0000-0000706E0000}"/>
    <cellStyle name="强调文字颜色 3 2 2" xfId="27169" xr:uid="{00000000-0005-0000-0000-0000716E0000}"/>
    <cellStyle name="强调文字颜色 3 2 2 2" xfId="27170" xr:uid="{00000000-0005-0000-0000-0000726E0000}"/>
    <cellStyle name="强调文字颜色 3 2 2 3" xfId="27171" xr:uid="{00000000-0005-0000-0000-0000736E0000}"/>
    <cellStyle name="强调文字颜色 3 2 2 4" xfId="27594" xr:uid="{00000000-0005-0000-0000-0000746E0000}"/>
    <cellStyle name="强调文字颜色 3 2 2 5" xfId="28409" xr:uid="{00000000-0005-0000-0000-0000756E0000}"/>
    <cellStyle name="强调文字颜色 3 2 3" xfId="27172" xr:uid="{00000000-0005-0000-0000-0000766E0000}"/>
    <cellStyle name="强调文字颜色 3 2 3 2" xfId="27173" xr:uid="{00000000-0005-0000-0000-0000776E0000}"/>
    <cellStyle name="强调文字颜色 3 2 3 3" xfId="27174" xr:uid="{00000000-0005-0000-0000-0000786E0000}"/>
    <cellStyle name="强调文字颜色 3 2 4" xfId="27175" xr:uid="{00000000-0005-0000-0000-0000796E0000}"/>
    <cellStyle name="强调文字颜色 3 2 5" xfId="27176" xr:uid="{00000000-0005-0000-0000-00007A6E0000}"/>
    <cellStyle name="强调文字颜色 3 2 6" xfId="27177" xr:uid="{00000000-0005-0000-0000-00007B6E0000}"/>
    <cellStyle name="强调文字颜色 3 2 7" xfId="27593" xr:uid="{00000000-0005-0000-0000-00007C6E0000}"/>
    <cellStyle name="强调文字颜色 3 2 8" xfId="28408" xr:uid="{00000000-0005-0000-0000-00007D6E0000}"/>
    <cellStyle name="强调文字颜色 3 3" xfId="28410" xr:uid="{00000000-0005-0000-0000-00007E6E0000}"/>
    <cellStyle name="强调文字颜色 3 3 2" xfId="28411" xr:uid="{00000000-0005-0000-0000-00007F6E0000}"/>
    <cellStyle name="强调文字颜色 4 2" xfId="27178" xr:uid="{00000000-0005-0000-0000-0000806E0000}"/>
    <cellStyle name="强调文字颜色 4 2 2" xfId="27179" xr:uid="{00000000-0005-0000-0000-0000816E0000}"/>
    <cellStyle name="强调文字颜色 4 2 2 2" xfId="27180" xr:uid="{00000000-0005-0000-0000-0000826E0000}"/>
    <cellStyle name="强调文字颜色 4 2 2 3" xfId="27181" xr:uid="{00000000-0005-0000-0000-0000836E0000}"/>
    <cellStyle name="强调文字颜色 4 2 2 4" xfId="27596" xr:uid="{00000000-0005-0000-0000-0000846E0000}"/>
    <cellStyle name="强调文字颜色 4 2 2 5" xfId="28413" xr:uid="{00000000-0005-0000-0000-0000856E0000}"/>
    <cellStyle name="强调文字颜色 4 2 3" xfId="27182" xr:uid="{00000000-0005-0000-0000-0000866E0000}"/>
    <cellStyle name="强调文字颜色 4 2 3 2" xfId="27183" xr:uid="{00000000-0005-0000-0000-0000876E0000}"/>
    <cellStyle name="强调文字颜色 4 2 3 3" xfId="27184" xr:uid="{00000000-0005-0000-0000-0000886E0000}"/>
    <cellStyle name="强调文字颜色 4 2 4" xfId="27185" xr:uid="{00000000-0005-0000-0000-0000896E0000}"/>
    <cellStyle name="强调文字颜色 4 2 5" xfId="27186" xr:uid="{00000000-0005-0000-0000-00008A6E0000}"/>
    <cellStyle name="强调文字颜色 4 2 6" xfId="27187" xr:uid="{00000000-0005-0000-0000-00008B6E0000}"/>
    <cellStyle name="强调文字颜色 4 2 7" xfId="27595" xr:uid="{00000000-0005-0000-0000-00008C6E0000}"/>
    <cellStyle name="强调文字颜色 4 2 8" xfId="28412" xr:uid="{00000000-0005-0000-0000-00008D6E0000}"/>
    <cellStyle name="强调文字颜色 4 3" xfId="28414" xr:uid="{00000000-0005-0000-0000-00008E6E0000}"/>
    <cellStyle name="强调文字颜色 4 3 2" xfId="28415" xr:uid="{00000000-0005-0000-0000-00008F6E0000}"/>
    <cellStyle name="强调文字颜色 5 2" xfId="27188" xr:uid="{00000000-0005-0000-0000-0000906E0000}"/>
    <cellStyle name="强调文字颜色 5 2 2" xfId="27189" xr:uid="{00000000-0005-0000-0000-0000916E0000}"/>
    <cellStyle name="强调文字颜色 5 2 2 2" xfId="27190" xr:uid="{00000000-0005-0000-0000-0000926E0000}"/>
    <cellStyle name="强调文字颜色 5 2 2 3" xfId="27191" xr:uid="{00000000-0005-0000-0000-0000936E0000}"/>
    <cellStyle name="强调文字颜色 5 2 2 4" xfId="27598" xr:uid="{00000000-0005-0000-0000-0000946E0000}"/>
    <cellStyle name="强调文字颜色 5 2 2 5" xfId="28417" xr:uid="{00000000-0005-0000-0000-0000956E0000}"/>
    <cellStyle name="强调文字颜色 5 2 3" xfId="27192" xr:uid="{00000000-0005-0000-0000-0000966E0000}"/>
    <cellStyle name="强调文字颜色 5 2 3 2" xfId="27193" xr:uid="{00000000-0005-0000-0000-0000976E0000}"/>
    <cellStyle name="强调文字颜色 5 2 3 3" xfId="27194" xr:uid="{00000000-0005-0000-0000-0000986E0000}"/>
    <cellStyle name="强调文字颜色 5 2 4" xfId="27195" xr:uid="{00000000-0005-0000-0000-0000996E0000}"/>
    <cellStyle name="强调文字颜色 5 2 5" xfId="27196" xr:uid="{00000000-0005-0000-0000-00009A6E0000}"/>
    <cellStyle name="强调文字颜色 5 2 6" xfId="27197" xr:uid="{00000000-0005-0000-0000-00009B6E0000}"/>
    <cellStyle name="强调文字颜色 5 2 7" xfId="27597" xr:uid="{00000000-0005-0000-0000-00009C6E0000}"/>
    <cellStyle name="强调文字颜色 5 2 8" xfId="28416" xr:uid="{00000000-0005-0000-0000-00009D6E0000}"/>
    <cellStyle name="强调文字颜色 5 3" xfId="28418" xr:uid="{00000000-0005-0000-0000-00009E6E0000}"/>
    <cellStyle name="强调文字颜色 5 3 2" xfId="28419" xr:uid="{00000000-0005-0000-0000-00009F6E0000}"/>
    <cellStyle name="强调文字颜色 6 2" xfId="27198" xr:uid="{00000000-0005-0000-0000-0000A06E0000}"/>
    <cellStyle name="强调文字颜色 6 2 2" xfId="27199" xr:uid="{00000000-0005-0000-0000-0000A16E0000}"/>
    <cellStyle name="强调文字颜色 6 2 2 2" xfId="27200" xr:uid="{00000000-0005-0000-0000-0000A26E0000}"/>
    <cellStyle name="强调文字颜色 6 2 2 3" xfId="27201" xr:uid="{00000000-0005-0000-0000-0000A36E0000}"/>
    <cellStyle name="强调文字颜色 6 2 2 4" xfId="27600" xr:uid="{00000000-0005-0000-0000-0000A46E0000}"/>
    <cellStyle name="强调文字颜色 6 2 2 5" xfId="28421" xr:uid="{00000000-0005-0000-0000-0000A56E0000}"/>
    <cellStyle name="强调文字颜色 6 2 3" xfId="27202" xr:uid="{00000000-0005-0000-0000-0000A66E0000}"/>
    <cellStyle name="强调文字颜色 6 2 3 2" xfId="27203" xr:uid="{00000000-0005-0000-0000-0000A76E0000}"/>
    <cellStyle name="强调文字颜色 6 2 3 3" xfId="27204" xr:uid="{00000000-0005-0000-0000-0000A86E0000}"/>
    <cellStyle name="强调文字颜色 6 2 4" xfId="27205" xr:uid="{00000000-0005-0000-0000-0000A96E0000}"/>
    <cellStyle name="强调文字颜色 6 2 5" xfId="27206" xr:uid="{00000000-0005-0000-0000-0000AA6E0000}"/>
    <cellStyle name="强调文字颜色 6 2 6" xfId="27207" xr:uid="{00000000-0005-0000-0000-0000AB6E0000}"/>
    <cellStyle name="强调文字颜色 6 2 7" xfId="27599" xr:uid="{00000000-0005-0000-0000-0000AC6E0000}"/>
    <cellStyle name="强调文字颜色 6 2 8" xfId="28420" xr:uid="{00000000-0005-0000-0000-0000AD6E0000}"/>
    <cellStyle name="强调文字颜色 6 3" xfId="28422" xr:uid="{00000000-0005-0000-0000-0000AE6E0000}"/>
    <cellStyle name="强调文字颜色 6 3 2" xfId="28423" xr:uid="{00000000-0005-0000-0000-0000AF6E0000}"/>
    <cellStyle name="日期" xfId="27208" xr:uid="{00000000-0005-0000-0000-0000B06E0000}"/>
    <cellStyle name="日期 2" xfId="27209" xr:uid="{00000000-0005-0000-0000-0000B16E0000}"/>
    <cellStyle name="日期 3" xfId="27210" xr:uid="{00000000-0005-0000-0000-0000B26E0000}"/>
    <cellStyle name="日期 4" xfId="27211" xr:uid="{00000000-0005-0000-0000-0000B36E0000}"/>
    <cellStyle name="商品名称" xfId="27212" xr:uid="{00000000-0005-0000-0000-0000B46E0000}"/>
    <cellStyle name="商品名称 2" xfId="27213" xr:uid="{00000000-0005-0000-0000-0000B56E0000}"/>
    <cellStyle name="商品名称 3" xfId="27214" xr:uid="{00000000-0005-0000-0000-0000B66E0000}"/>
    <cellStyle name="商品名称 4" xfId="27215" xr:uid="{00000000-0005-0000-0000-0000B76E0000}"/>
    <cellStyle name="适中 2" xfId="27216" xr:uid="{00000000-0005-0000-0000-0000B86E0000}"/>
    <cellStyle name="适中 2 2" xfId="27217" xr:uid="{00000000-0005-0000-0000-0000B96E0000}"/>
    <cellStyle name="适中 2 2 2" xfId="27218" xr:uid="{00000000-0005-0000-0000-0000BA6E0000}"/>
    <cellStyle name="适中 2 2 3" xfId="27219" xr:uid="{00000000-0005-0000-0000-0000BB6E0000}"/>
    <cellStyle name="适中 2 2 4" xfId="28425" xr:uid="{00000000-0005-0000-0000-0000BC6E0000}"/>
    <cellStyle name="适中 2 3" xfId="27220" xr:uid="{00000000-0005-0000-0000-0000BD6E0000}"/>
    <cellStyle name="适中 2 4" xfId="27221" xr:uid="{00000000-0005-0000-0000-0000BE6E0000}"/>
    <cellStyle name="适中 2 5" xfId="27222" xr:uid="{00000000-0005-0000-0000-0000BF6E0000}"/>
    <cellStyle name="适中 2 6" xfId="27601" xr:uid="{00000000-0005-0000-0000-0000C06E0000}"/>
    <cellStyle name="适中 2 7" xfId="28424" xr:uid="{00000000-0005-0000-0000-0000C16E0000}"/>
    <cellStyle name="适中 3" xfId="27602" xr:uid="{00000000-0005-0000-0000-0000C26E0000}"/>
    <cellStyle name="适中 3 2" xfId="28427" xr:uid="{00000000-0005-0000-0000-0000C36E0000}"/>
    <cellStyle name="适中 3 3" xfId="28426" xr:uid="{00000000-0005-0000-0000-0000C46E0000}"/>
    <cellStyle name="输出 2" xfId="27223" xr:uid="{00000000-0005-0000-0000-0000C56E0000}"/>
    <cellStyle name="输出 2 2" xfId="27224" xr:uid="{00000000-0005-0000-0000-0000C66E0000}"/>
    <cellStyle name="输出 2 2 2" xfId="27225" xr:uid="{00000000-0005-0000-0000-0000C76E0000}"/>
    <cellStyle name="输出 2 2 3" xfId="27226" xr:uid="{00000000-0005-0000-0000-0000C86E0000}"/>
    <cellStyle name="输出 2 2 4" xfId="28429" xr:uid="{00000000-0005-0000-0000-0000C96E0000}"/>
    <cellStyle name="输出 2 3" xfId="27227" xr:uid="{00000000-0005-0000-0000-0000CA6E0000}"/>
    <cellStyle name="输出 2 4" xfId="27228" xr:uid="{00000000-0005-0000-0000-0000CB6E0000}"/>
    <cellStyle name="输出 2 5" xfId="27229" xr:uid="{00000000-0005-0000-0000-0000CC6E0000}"/>
    <cellStyle name="输出 2 6" xfId="28428" xr:uid="{00000000-0005-0000-0000-0000CD6E0000}"/>
    <cellStyle name="输出 3" xfId="28430" xr:uid="{00000000-0005-0000-0000-0000CE6E0000}"/>
    <cellStyle name="输出 3 2" xfId="28431" xr:uid="{00000000-0005-0000-0000-0000CF6E0000}"/>
    <cellStyle name="输入 2" xfId="27230" xr:uid="{00000000-0005-0000-0000-0000D06E0000}"/>
    <cellStyle name="输入 2 2" xfId="27231" xr:uid="{00000000-0005-0000-0000-0000D16E0000}"/>
    <cellStyle name="输入 2 2 2" xfId="27232" xr:uid="{00000000-0005-0000-0000-0000D26E0000}"/>
    <cellStyle name="输入 2 2 3" xfId="27233" xr:uid="{00000000-0005-0000-0000-0000D36E0000}"/>
    <cellStyle name="输入 2 2 4" xfId="28433" xr:uid="{00000000-0005-0000-0000-0000D46E0000}"/>
    <cellStyle name="输入 2 3" xfId="27234" xr:uid="{00000000-0005-0000-0000-0000D56E0000}"/>
    <cellStyle name="输入 2 4" xfId="27235" xr:uid="{00000000-0005-0000-0000-0000D66E0000}"/>
    <cellStyle name="输入 2 5" xfId="27236" xr:uid="{00000000-0005-0000-0000-0000D76E0000}"/>
    <cellStyle name="输入 2 6" xfId="28432" xr:uid="{00000000-0005-0000-0000-0000D86E0000}"/>
    <cellStyle name="输入 3" xfId="28434" xr:uid="{00000000-0005-0000-0000-0000D96E0000}"/>
    <cellStyle name="输入 3 2" xfId="28435" xr:uid="{00000000-0005-0000-0000-0000DA6E0000}"/>
    <cellStyle name="数量" xfId="27237" xr:uid="{00000000-0005-0000-0000-0000DB6E0000}"/>
    <cellStyle name="数量 2" xfId="27238" xr:uid="{00000000-0005-0000-0000-0000DC6E0000}"/>
    <cellStyle name="数量 3" xfId="27239" xr:uid="{00000000-0005-0000-0000-0000DD6E0000}"/>
    <cellStyle name="数量 4" xfId="27240" xr:uid="{00000000-0005-0000-0000-0000DE6E0000}"/>
    <cellStyle name="数字" xfId="27241" xr:uid="{00000000-0005-0000-0000-0000DF6E0000}"/>
    <cellStyle name="数字 2" xfId="27242" xr:uid="{00000000-0005-0000-0000-0000E06E0000}"/>
    <cellStyle name="数字 2 2" xfId="27243" xr:uid="{00000000-0005-0000-0000-0000E16E0000}"/>
    <cellStyle name="数字 2 3" xfId="27244" xr:uid="{00000000-0005-0000-0000-0000E26E0000}"/>
    <cellStyle name="数字 3" xfId="27245" xr:uid="{00000000-0005-0000-0000-0000E36E0000}"/>
    <cellStyle name="数字 4" xfId="27246" xr:uid="{00000000-0005-0000-0000-0000E46E0000}"/>
    <cellStyle name="数字 5" xfId="27247" xr:uid="{00000000-0005-0000-0000-0000E56E0000}"/>
    <cellStyle name="未定义" xfId="252" xr:uid="{00000000-0005-0000-0000-0000E66E0000}"/>
    <cellStyle name="未定义 2" xfId="7800" xr:uid="{00000000-0005-0000-0000-0000E76E0000}"/>
    <cellStyle name="未定义 3" xfId="27248" xr:uid="{00000000-0005-0000-0000-0000E86E0000}"/>
    <cellStyle name="未定义 4" xfId="27249" xr:uid="{00000000-0005-0000-0000-0000E96E0000}"/>
    <cellStyle name="小数" xfId="27250" xr:uid="{00000000-0005-0000-0000-0000EA6E0000}"/>
    <cellStyle name="小数 2" xfId="27251" xr:uid="{00000000-0005-0000-0000-0000EB6E0000}"/>
    <cellStyle name="小数 2 2" xfId="27252" xr:uid="{00000000-0005-0000-0000-0000EC6E0000}"/>
    <cellStyle name="小数 2 3" xfId="27253" xr:uid="{00000000-0005-0000-0000-0000ED6E0000}"/>
    <cellStyle name="小数 3" xfId="27254" xr:uid="{00000000-0005-0000-0000-0000EE6E0000}"/>
    <cellStyle name="小数 4" xfId="27255" xr:uid="{00000000-0005-0000-0000-0000EF6E0000}"/>
    <cellStyle name="小数 5" xfId="27256" xr:uid="{00000000-0005-0000-0000-0000F06E0000}"/>
    <cellStyle name="样式 1" xfId="253" xr:uid="{00000000-0005-0000-0000-0000F16E0000}"/>
    <cellStyle name="样式 1 2" xfId="254" xr:uid="{00000000-0005-0000-0000-0000F26E0000}"/>
    <cellStyle name="样式 1 2 2" xfId="27257" xr:uid="{00000000-0005-0000-0000-0000F36E0000}"/>
    <cellStyle name="样式 1 2 2 2" xfId="27604" xr:uid="{00000000-0005-0000-0000-0000F46E0000}"/>
    <cellStyle name="样式 1 2 3" xfId="27258" xr:uid="{00000000-0005-0000-0000-0000F56E0000}"/>
    <cellStyle name="样式 1 2 4" xfId="27259" xr:uid="{00000000-0005-0000-0000-0000F66E0000}"/>
    <cellStyle name="样式 1 2 5" xfId="27603" xr:uid="{00000000-0005-0000-0000-0000F76E0000}"/>
    <cellStyle name="样式 1 3" xfId="255" xr:uid="{00000000-0005-0000-0000-0000F86E0000}"/>
    <cellStyle name="样式 1 3 2" xfId="256" xr:uid="{00000000-0005-0000-0000-0000F96E0000}"/>
    <cellStyle name="样式 1 3 2 2" xfId="506" xr:uid="{00000000-0005-0000-0000-0000FA6E0000}"/>
    <cellStyle name="样式 1 3 2 2 2" xfId="7801" xr:uid="{00000000-0005-0000-0000-0000FB6E0000}"/>
    <cellStyle name="样式 1 3 2 2 2 2" xfId="7802" xr:uid="{00000000-0005-0000-0000-0000FC6E0000}"/>
    <cellStyle name="样式 1 3 2 2 2 2 2" xfId="7803" xr:uid="{00000000-0005-0000-0000-0000FD6E0000}"/>
    <cellStyle name="样式 1 3 2 2 2 2 3" xfId="7804" xr:uid="{00000000-0005-0000-0000-0000FE6E0000}"/>
    <cellStyle name="样式 1 3 2 2 2 2 3 2" xfId="14789" xr:uid="{00000000-0005-0000-0000-0000FF6E0000}"/>
    <cellStyle name="样式 1 3 2 2 2 2 4" xfId="14788" xr:uid="{00000000-0005-0000-0000-0000006F0000}"/>
    <cellStyle name="样式 1 3 2 2 2 3" xfId="7805" xr:uid="{00000000-0005-0000-0000-0000016F0000}"/>
    <cellStyle name="样式 1 3 2 2 2 4" xfId="7806" xr:uid="{00000000-0005-0000-0000-0000026F0000}"/>
    <cellStyle name="样式 1 3 2 2 2 4 2" xfId="14790" xr:uid="{00000000-0005-0000-0000-0000036F0000}"/>
    <cellStyle name="样式 1 3 2 2 2 5" xfId="14787" xr:uid="{00000000-0005-0000-0000-0000046F0000}"/>
    <cellStyle name="样式 1 3 2 2 3" xfId="7807" xr:uid="{00000000-0005-0000-0000-0000056F0000}"/>
    <cellStyle name="样式 1 3 2 2 3 2" xfId="7808" xr:uid="{00000000-0005-0000-0000-0000066F0000}"/>
    <cellStyle name="样式 1 3 2 2 3 3" xfId="7809" xr:uid="{00000000-0005-0000-0000-0000076F0000}"/>
    <cellStyle name="样式 1 3 2 2 3 3 2" xfId="14792" xr:uid="{00000000-0005-0000-0000-0000086F0000}"/>
    <cellStyle name="样式 1 3 2 2 3 4" xfId="14791" xr:uid="{00000000-0005-0000-0000-0000096F0000}"/>
    <cellStyle name="样式 1 3 2 2 4" xfId="7810" xr:uid="{00000000-0005-0000-0000-00000A6F0000}"/>
    <cellStyle name="样式 1 3 2 2 4 2" xfId="7811" xr:uid="{00000000-0005-0000-0000-00000B6F0000}"/>
    <cellStyle name="样式 1 3 2 2 4 3" xfId="7812" xr:uid="{00000000-0005-0000-0000-00000C6F0000}"/>
    <cellStyle name="样式 1 3 2 2 4 3 2" xfId="14794" xr:uid="{00000000-0005-0000-0000-00000D6F0000}"/>
    <cellStyle name="样式 1 3 2 2 4 4" xfId="14793" xr:uid="{00000000-0005-0000-0000-00000E6F0000}"/>
    <cellStyle name="样式 1 3 2 2 5" xfId="7813" xr:uid="{00000000-0005-0000-0000-00000F6F0000}"/>
    <cellStyle name="样式 1 3 2 2 6" xfId="9705" xr:uid="{00000000-0005-0000-0000-0000106F0000}"/>
    <cellStyle name="样式 1 3 2 3" xfId="607" xr:uid="{00000000-0005-0000-0000-0000116F0000}"/>
    <cellStyle name="样式 1 3 2 3 2" xfId="7814" xr:uid="{00000000-0005-0000-0000-0000126F0000}"/>
    <cellStyle name="样式 1 3 2 3 2 2" xfId="7815" xr:uid="{00000000-0005-0000-0000-0000136F0000}"/>
    <cellStyle name="样式 1 3 2 3 2 3" xfId="7816" xr:uid="{00000000-0005-0000-0000-0000146F0000}"/>
    <cellStyle name="样式 1 3 2 3 2 3 2" xfId="14796" xr:uid="{00000000-0005-0000-0000-0000156F0000}"/>
    <cellStyle name="样式 1 3 2 3 2 4" xfId="14795" xr:uid="{00000000-0005-0000-0000-0000166F0000}"/>
    <cellStyle name="样式 1 3 2 3 3" xfId="7817" xr:uid="{00000000-0005-0000-0000-0000176F0000}"/>
    <cellStyle name="样式 1 3 2 3 4" xfId="7818" xr:uid="{00000000-0005-0000-0000-0000186F0000}"/>
    <cellStyle name="样式 1 3 2 3 4 2" xfId="14797" xr:uid="{00000000-0005-0000-0000-0000196F0000}"/>
    <cellStyle name="样式 1 3 2 4" xfId="7819" xr:uid="{00000000-0005-0000-0000-00001A6F0000}"/>
    <cellStyle name="样式 1 3 2 4 2" xfId="7820" xr:uid="{00000000-0005-0000-0000-00001B6F0000}"/>
    <cellStyle name="样式 1 3 2 4 3" xfId="7821" xr:uid="{00000000-0005-0000-0000-00001C6F0000}"/>
    <cellStyle name="样式 1 3 2 4 3 2" xfId="14799" xr:uid="{00000000-0005-0000-0000-00001D6F0000}"/>
    <cellStyle name="样式 1 3 2 4 4" xfId="14798" xr:uid="{00000000-0005-0000-0000-00001E6F0000}"/>
    <cellStyle name="样式 1 3 2 5" xfId="7822" xr:uid="{00000000-0005-0000-0000-00001F6F0000}"/>
    <cellStyle name="样式 1 3 2 5 2" xfId="7823" xr:uid="{00000000-0005-0000-0000-0000206F0000}"/>
    <cellStyle name="样式 1 3 2 5 3" xfId="7824" xr:uid="{00000000-0005-0000-0000-0000216F0000}"/>
    <cellStyle name="样式 1 3 2 5 3 2" xfId="14801" xr:uid="{00000000-0005-0000-0000-0000226F0000}"/>
    <cellStyle name="样式 1 3 2 5 4" xfId="14800" xr:uid="{00000000-0005-0000-0000-0000236F0000}"/>
    <cellStyle name="样式 1 3 2 6" xfId="7825" xr:uid="{00000000-0005-0000-0000-0000246F0000}"/>
    <cellStyle name="样式 1 3 3" xfId="505" xr:uid="{00000000-0005-0000-0000-0000256F0000}"/>
    <cellStyle name="样式 1 3 3 2" xfId="7826" xr:uid="{00000000-0005-0000-0000-0000266F0000}"/>
    <cellStyle name="样式 1 3 3 2 2" xfId="7827" xr:uid="{00000000-0005-0000-0000-0000276F0000}"/>
    <cellStyle name="样式 1 3 3 2 2 2" xfId="7828" xr:uid="{00000000-0005-0000-0000-0000286F0000}"/>
    <cellStyle name="样式 1 3 3 2 2 3" xfId="7829" xr:uid="{00000000-0005-0000-0000-0000296F0000}"/>
    <cellStyle name="样式 1 3 3 2 2 3 2" xfId="14804" xr:uid="{00000000-0005-0000-0000-00002A6F0000}"/>
    <cellStyle name="样式 1 3 3 2 2 4" xfId="14803" xr:uid="{00000000-0005-0000-0000-00002B6F0000}"/>
    <cellStyle name="样式 1 3 3 2 3" xfId="7830" xr:uid="{00000000-0005-0000-0000-00002C6F0000}"/>
    <cellStyle name="样式 1 3 3 2 4" xfId="7831" xr:uid="{00000000-0005-0000-0000-00002D6F0000}"/>
    <cellStyle name="样式 1 3 3 2 4 2" xfId="14805" xr:uid="{00000000-0005-0000-0000-00002E6F0000}"/>
    <cellStyle name="样式 1 3 3 2 5" xfId="14802" xr:uid="{00000000-0005-0000-0000-00002F6F0000}"/>
    <cellStyle name="样式 1 3 3 3" xfId="7832" xr:uid="{00000000-0005-0000-0000-0000306F0000}"/>
    <cellStyle name="样式 1 3 3 3 2" xfId="7833" xr:uid="{00000000-0005-0000-0000-0000316F0000}"/>
    <cellStyle name="样式 1 3 3 3 3" xfId="7834" xr:uid="{00000000-0005-0000-0000-0000326F0000}"/>
    <cellStyle name="样式 1 3 3 3 3 2" xfId="14807" xr:uid="{00000000-0005-0000-0000-0000336F0000}"/>
    <cellStyle name="样式 1 3 3 3 4" xfId="14806" xr:uid="{00000000-0005-0000-0000-0000346F0000}"/>
    <cellStyle name="样式 1 3 3 4" xfId="7835" xr:uid="{00000000-0005-0000-0000-0000356F0000}"/>
    <cellStyle name="样式 1 3 3 4 2" xfId="7836" xr:uid="{00000000-0005-0000-0000-0000366F0000}"/>
    <cellStyle name="样式 1 3 3 4 3" xfId="7837" xr:uid="{00000000-0005-0000-0000-0000376F0000}"/>
    <cellStyle name="样式 1 3 3 4 3 2" xfId="14809" xr:uid="{00000000-0005-0000-0000-0000386F0000}"/>
    <cellStyle name="样式 1 3 3 4 4" xfId="14808" xr:uid="{00000000-0005-0000-0000-0000396F0000}"/>
    <cellStyle name="样式 1 3 3 5" xfId="7838" xr:uid="{00000000-0005-0000-0000-00003A6F0000}"/>
    <cellStyle name="样式 1 3 3 6" xfId="9704" xr:uid="{00000000-0005-0000-0000-00003B6F0000}"/>
    <cellStyle name="样式 1 3 3 7" xfId="27605" xr:uid="{00000000-0005-0000-0000-00003C6F0000}"/>
    <cellStyle name="样式 1 3 4" xfId="606" xr:uid="{00000000-0005-0000-0000-00003D6F0000}"/>
    <cellStyle name="样式 1 3 4 2" xfId="7839" xr:uid="{00000000-0005-0000-0000-00003E6F0000}"/>
    <cellStyle name="样式 1 3 4 2 2" xfId="7840" xr:uid="{00000000-0005-0000-0000-00003F6F0000}"/>
    <cellStyle name="样式 1 3 4 2 3" xfId="7841" xr:uid="{00000000-0005-0000-0000-0000406F0000}"/>
    <cellStyle name="样式 1 3 4 2 3 2" xfId="14811" xr:uid="{00000000-0005-0000-0000-0000416F0000}"/>
    <cellStyle name="样式 1 3 4 2 4" xfId="14810" xr:uid="{00000000-0005-0000-0000-0000426F0000}"/>
    <cellStyle name="样式 1 3 4 3" xfId="7842" xr:uid="{00000000-0005-0000-0000-0000436F0000}"/>
    <cellStyle name="样式 1 3 4 4" xfId="7843" xr:uid="{00000000-0005-0000-0000-0000446F0000}"/>
    <cellStyle name="样式 1 3 4 4 2" xfId="14812" xr:uid="{00000000-0005-0000-0000-0000456F0000}"/>
    <cellStyle name="样式 1 3 5" xfId="7844" xr:uid="{00000000-0005-0000-0000-0000466F0000}"/>
    <cellStyle name="样式 1 3 5 2" xfId="7845" xr:uid="{00000000-0005-0000-0000-0000476F0000}"/>
    <cellStyle name="样式 1 3 5 3" xfId="7846" xr:uid="{00000000-0005-0000-0000-0000486F0000}"/>
    <cellStyle name="样式 1 3 5 3 2" xfId="14814" xr:uid="{00000000-0005-0000-0000-0000496F0000}"/>
    <cellStyle name="样式 1 3 5 4" xfId="14813" xr:uid="{00000000-0005-0000-0000-00004A6F0000}"/>
    <cellStyle name="样式 1 3 6" xfId="7847" xr:uid="{00000000-0005-0000-0000-00004B6F0000}"/>
    <cellStyle name="样式 1 3 6 2" xfId="7848" xr:uid="{00000000-0005-0000-0000-00004C6F0000}"/>
    <cellStyle name="样式 1 3 6 3" xfId="7849" xr:uid="{00000000-0005-0000-0000-00004D6F0000}"/>
    <cellStyle name="样式 1 3 6 3 2" xfId="14816" xr:uid="{00000000-0005-0000-0000-00004E6F0000}"/>
    <cellStyle name="样式 1 3 6 4" xfId="14815" xr:uid="{00000000-0005-0000-0000-00004F6F0000}"/>
    <cellStyle name="样式 1 3 7" xfId="7850" xr:uid="{00000000-0005-0000-0000-0000506F0000}"/>
    <cellStyle name="样式 1 4" xfId="27260" xr:uid="{00000000-0005-0000-0000-0000516F0000}"/>
    <cellStyle name="样式 1 5" xfId="27261" xr:uid="{00000000-0005-0000-0000-0000526F0000}"/>
    <cellStyle name="样式 1 6" xfId="27262" xr:uid="{00000000-0005-0000-0000-0000536F0000}"/>
    <cellStyle name="样式 1 7" xfId="27263" xr:uid="{00000000-0005-0000-0000-0000546F0000}"/>
    <cellStyle name="一般_Sheet1" xfId="27264" xr:uid="{00000000-0005-0000-0000-0000556F0000}"/>
    <cellStyle name="믅됞 [0.00]_PRODUCT DETAIL Q1" xfId="27265" xr:uid="{00000000-0005-0000-0000-0000566F0000}"/>
    <cellStyle name="믅됞_PRODUCT DETAIL Q1" xfId="27266" xr:uid="{00000000-0005-0000-0000-0000576F0000}"/>
    <cellStyle name="백분율_HOBONG" xfId="27267" xr:uid="{00000000-0005-0000-0000-0000586F0000}"/>
    <cellStyle name="昗弨_Pacific Region P&amp;L" xfId="27268" xr:uid="{00000000-0005-0000-0000-0000596F0000}"/>
    <cellStyle name="着色 1" xfId="27269" xr:uid="{00000000-0005-0000-0000-00005A6F0000}"/>
    <cellStyle name="着色 1 2" xfId="27270" xr:uid="{00000000-0005-0000-0000-00005B6F0000}"/>
    <cellStyle name="着色 1 2 2" xfId="27271" xr:uid="{00000000-0005-0000-0000-00005C6F0000}"/>
    <cellStyle name="着色 1 2 3" xfId="27272" xr:uid="{00000000-0005-0000-0000-00005D6F0000}"/>
    <cellStyle name="着色 1 3" xfId="27273" xr:uid="{00000000-0005-0000-0000-00005E6F0000}"/>
    <cellStyle name="着色 1 4" xfId="27274" xr:uid="{00000000-0005-0000-0000-00005F6F0000}"/>
    <cellStyle name="着色 1 5" xfId="27275" xr:uid="{00000000-0005-0000-0000-0000606F0000}"/>
    <cellStyle name="着色 1 6" xfId="28436" xr:uid="{00000000-0005-0000-0000-0000616F0000}"/>
    <cellStyle name="着色 2" xfId="27276" xr:uid="{00000000-0005-0000-0000-0000626F0000}"/>
    <cellStyle name="着色 2 2" xfId="27277" xr:uid="{00000000-0005-0000-0000-0000636F0000}"/>
    <cellStyle name="着色 2 2 2" xfId="27278" xr:uid="{00000000-0005-0000-0000-0000646F0000}"/>
    <cellStyle name="着色 2 2 3" xfId="27279" xr:uid="{00000000-0005-0000-0000-0000656F0000}"/>
    <cellStyle name="着色 2 3" xfId="27280" xr:uid="{00000000-0005-0000-0000-0000666F0000}"/>
    <cellStyle name="着色 2 4" xfId="27281" xr:uid="{00000000-0005-0000-0000-0000676F0000}"/>
    <cellStyle name="着色 2 5" xfId="27282" xr:uid="{00000000-0005-0000-0000-0000686F0000}"/>
    <cellStyle name="着色 2 6" xfId="28437" xr:uid="{00000000-0005-0000-0000-0000696F0000}"/>
    <cellStyle name="着色 3" xfId="27283" xr:uid="{00000000-0005-0000-0000-00006A6F0000}"/>
    <cellStyle name="着色 3 2" xfId="27284" xr:uid="{00000000-0005-0000-0000-00006B6F0000}"/>
    <cellStyle name="着色 3 2 2" xfId="27285" xr:uid="{00000000-0005-0000-0000-00006C6F0000}"/>
    <cellStyle name="着色 3 2 3" xfId="27286" xr:uid="{00000000-0005-0000-0000-00006D6F0000}"/>
    <cellStyle name="着色 3 3" xfId="27287" xr:uid="{00000000-0005-0000-0000-00006E6F0000}"/>
    <cellStyle name="着色 3 4" xfId="27288" xr:uid="{00000000-0005-0000-0000-00006F6F0000}"/>
    <cellStyle name="着色 3 5" xfId="27289" xr:uid="{00000000-0005-0000-0000-0000706F0000}"/>
    <cellStyle name="着色 3 6" xfId="28438" xr:uid="{00000000-0005-0000-0000-0000716F0000}"/>
    <cellStyle name="着色 4" xfId="27290" xr:uid="{00000000-0005-0000-0000-0000726F0000}"/>
    <cellStyle name="着色 4 2" xfId="27291" xr:uid="{00000000-0005-0000-0000-0000736F0000}"/>
    <cellStyle name="着色 4 2 2" xfId="27292" xr:uid="{00000000-0005-0000-0000-0000746F0000}"/>
    <cellStyle name="着色 4 2 3" xfId="27293" xr:uid="{00000000-0005-0000-0000-0000756F0000}"/>
    <cellStyle name="着色 4 3" xfId="27294" xr:uid="{00000000-0005-0000-0000-0000766F0000}"/>
    <cellStyle name="着色 4 4" xfId="27295" xr:uid="{00000000-0005-0000-0000-0000776F0000}"/>
    <cellStyle name="着色 4 5" xfId="27296" xr:uid="{00000000-0005-0000-0000-0000786F0000}"/>
    <cellStyle name="着色 4 6" xfId="28439" xr:uid="{00000000-0005-0000-0000-0000796F0000}"/>
    <cellStyle name="着色 5" xfId="27297" xr:uid="{00000000-0005-0000-0000-00007A6F0000}"/>
    <cellStyle name="着色 5 2" xfId="27298" xr:uid="{00000000-0005-0000-0000-00007B6F0000}"/>
    <cellStyle name="着色 5 2 2" xfId="27299" xr:uid="{00000000-0005-0000-0000-00007C6F0000}"/>
    <cellStyle name="着色 5 2 3" xfId="27300" xr:uid="{00000000-0005-0000-0000-00007D6F0000}"/>
    <cellStyle name="着色 5 3" xfId="27301" xr:uid="{00000000-0005-0000-0000-00007E6F0000}"/>
    <cellStyle name="着色 5 4" xfId="27302" xr:uid="{00000000-0005-0000-0000-00007F6F0000}"/>
    <cellStyle name="着色 5 5" xfId="27303" xr:uid="{00000000-0005-0000-0000-0000806F0000}"/>
    <cellStyle name="着色 5 6" xfId="28440" xr:uid="{00000000-0005-0000-0000-0000816F0000}"/>
    <cellStyle name="着色 6" xfId="27304" xr:uid="{00000000-0005-0000-0000-0000826F0000}"/>
    <cellStyle name="着色 6 2" xfId="27305" xr:uid="{00000000-0005-0000-0000-0000836F0000}"/>
    <cellStyle name="着色 6 2 2" xfId="27306" xr:uid="{00000000-0005-0000-0000-0000846F0000}"/>
    <cellStyle name="着色 6 2 3" xfId="27307" xr:uid="{00000000-0005-0000-0000-0000856F0000}"/>
    <cellStyle name="着色 6 3" xfId="27308" xr:uid="{00000000-0005-0000-0000-0000866F0000}"/>
    <cellStyle name="着色 6 4" xfId="27309" xr:uid="{00000000-0005-0000-0000-0000876F0000}"/>
    <cellStyle name="着色 6 5" xfId="27310" xr:uid="{00000000-0005-0000-0000-0000886F0000}"/>
    <cellStyle name="着色 6 6" xfId="28441" xr:uid="{00000000-0005-0000-0000-0000896F0000}"/>
    <cellStyle name="寘嬫愗傝 [0.00]_Region Orders (2)" xfId="27311" xr:uid="{00000000-0005-0000-0000-00008A6F0000}"/>
    <cellStyle name="寘嬫愗傝_Region Orders (2)" xfId="27312" xr:uid="{00000000-0005-0000-0000-00008B6F0000}"/>
    <cellStyle name="注释 2" xfId="27313" xr:uid="{00000000-0005-0000-0000-00008C6F0000}"/>
    <cellStyle name="注释 2 2" xfId="27314" xr:uid="{00000000-0005-0000-0000-00008D6F0000}"/>
    <cellStyle name="注释 2 2 2" xfId="27315" xr:uid="{00000000-0005-0000-0000-00008E6F0000}"/>
    <cellStyle name="注释 2 2 3" xfId="27316" xr:uid="{00000000-0005-0000-0000-00008F6F0000}"/>
    <cellStyle name="注释 2 2 4" xfId="27607" xr:uid="{00000000-0005-0000-0000-0000906F0000}"/>
    <cellStyle name="注释 2 2 5" xfId="28443" xr:uid="{00000000-0005-0000-0000-0000916F0000}"/>
    <cellStyle name="注释 2 3" xfId="27317" xr:uid="{00000000-0005-0000-0000-0000926F0000}"/>
    <cellStyle name="注释 2 3 2" xfId="27318" xr:uid="{00000000-0005-0000-0000-0000936F0000}"/>
    <cellStyle name="注释 2 3 3" xfId="27319" xr:uid="{00000000-0005-0000-0000-0000946F0000}"/>
    <cellStyle name="注释 2 4" xfId="27320" xr:uid="{00000000-0005-0000-0000-0000956F0000}"/>
    <cellStyle name="注释 2 5" xfId="27321" xr:uid="{00000000-0005-0000-0000-0000966F0000}"/>
    <cellStyle name="注释 2 6" xfId="27322" xr:uid="{00000000-0005-0000-0000-0000976F0000}"/>
    <cellStyle name="注释 2 7" xfId="27606" xr:uid="{00000000-0005-0000-0000-0000986F0000}"/>
    <cellStyle name="注释 2 8" xfId="28442" xr:uid="{00000000-0005-0000-0000-0000996F0000}"/>
    <cellStyle name="注释 3" xfId="28444" xr:uid="{00000000-0005-0000-0000-00009A6F0000}"/>
    <cellStyle name="注释 3 2" xfId="28445" xr:uid="{00000000-0005-0000-0000-00009B6F0000}"/>
    <cellStyle name="뷭?_BOOKSHIP" xfId="27323" xr:uid="{00000000-0005-0000-0000-00009C6F0000}"/>
    <cellStyle name="콤마 [0]_1202" xfId="27324" xr:uid="{00000000-0005-0000-0000-00009D6F0000}"/>
    <cellStyle name="콤마_1202" xfId="27325" xr:uid="{00000000-0005-0000-0000-00009E6F0000}"/>
    <cellStyle name="통화 [0]_1202" xfId="27326" xr:uid="{00000000-0005-0000-0000-00009F6F0000}"/>
    <cellStyle name="통화_1202" xfId="27327" xr:uid="{00000000-0005-0000-0000-0000A06F0000}"/>
    <cellStyle name="표준_(정보부문)월별인원계획" xfId="27328" xr:uid="{00000000-0005-0000-0000-0000A16F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Formulas="1" workbookViewId="0">
      <selection activeCell="A7" sqref="A7"/>
    </sheetView>
  </sheetViews>
  <sheetFormatPr defaultRowHeight="14.25"/>
  <sheetData/>
  <phoneticPr fontId="9"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0"/>
  <sheetViews>
    <sheetView workbookViewId="0">
      <selection activeCell="E19" sqref="E19"/>
    </sheetView>
  </sheetViews>
  <sheetFormatPr defaultRowHeight="14.25"/>
  <cols>
    <col min="1" max="1" width="16.375" style="598" customWidth="1"/>
    <col min="2" max="2" width="64.375" style="598" bestFit="1" customWidth="1"/>
    <col min="3" max="16384" width="9" style="598"/>
  </cols>
  <sheetData>
    <row r="2" spans="1:2" ht="34.5" customHeight="1">
      <c r="A2" s="867" t="s">
        <v>447</v>
      </c>
      <c r="B2" s="867"/>
    </row>
    <row r="4" spans="1:2" ht="29.25" customHeight="1">
      <c r="A4" s="868" t="s">
        <v>446</v>
      </c>
      <c r="B4" s="868"/>
    </row>
    <row r="5" spans="1:2" ht="24.95" customHeight="1"/>
    <row r="6" spans="1:2" ht="24.95" customHeight="1">
      <c r="A6" s="599" t="s">
        <v>445</v>
      </c>
      <c r="B6" s="599" t="s">
        <v>448</v>
      </c>
    </row>
    <row r="7" spans="1:2" ht="24.95" customHeight="1">
      <c r="A7" s="599" t="s">
        <v>444</v>
      </c>
      <c r="B7" s="599" t="s">
        <v>449</v>
      </c>
    </row>
    <row r="8" spans="1:2" ht="24.95" customHeight="1">
      <c r="A8" s="599" t="s">
        <v>443</v>
      </c>
      <c r="B8" s="599" t="s">
        <v>450</v>
      </c>
    </row>
    <row r="9" spans="1:2" ht="24.95" customHeight="1">
      <c r="A9" s="599" t="s">
        <v>442</v>
      </c>
      <c r="B9" s="599" t="s">
        <v>451</v>
      </c>
    </row>
    <row r="10" spans="1:2" ht="24.95" customHeight="1">
      <c r="A10" s="599" t="s">
        <v>441</v>
      </c>
      <c r="B10" s="599" t="s">
        <v>1651</v>
      </c>
    </row>
    <row r="11" spans="1:2" ht="24.95" customHeight="1">
      <c r="A11" s="599" t="s">
        <v>440</v>
      </c>
      <c r="B11" s="599" t="s">
        <v>452</v>
      </c>
    </row>
    <row r="12" spans="1:2" ht="24.95" customHeight="1">
      <c r="A12" s="599" t="s">
        <v>317</v>
      </c>
      <c r="B12" s="599" t="s">
        <v>1730</v>
      </c>
    </row>
    <row r="13" spans="1:2" ht="24.95" customHeight="1">
      <c r="A13" s="599" t="s">
        <v>439</v>
      </c>
      <c r="B13" s="599" t="s">
        <v>453</v>
      </c>
    </row>
    <row r="14" spans="1:2" ht="24.95" customHeight="1">
      <c r="A14" s="599" t="s">
        <v>438</v>
      </c>
      <c r="B14" s="599" t="s">
        <v>462</v>
      </c>
    </row>
    <row r="15" spans="1:2" ht="24.95" customHeight="1">
      <c r="A15" s="599" t="s">
        <v>437</v>
      </c>
      <c r="B15" s="599" t="s">
        <v>465</v>
      </c>
    </row>
    <row r="16" spans="1:2" ht="24.95" customHeight="1">
      <c r="A16" s="599" t="s">
        <v>436</v>
      </c>
      <c r="B16" s="599" t="s">
        <v>454</v>
      </c>
    </row>
    <row r="17" spans="1:2" ht="24.95" customHeight="1">
      <c r="A17" s="599" t="s">
        <v>435</v>
      </c>
      <c r="B17" s="599" t="s">
        <v>455</v>
      </c>
    </row>
    <row r="18" spans="1:2" ht="24.95" customHeight="1">
      <c r="A18" s="599" t="s">
        <v>434</v>
      </c>
      <c r="B18" s="599" t="s">
        <v>456</v>
      </c>
    </row>
    <row r="19" spans="1:2" ht="24.95" customHeight="1">
      <c r="A19" s="599" t="s">
        <v>466</v>
      </c>
      <c r="B19" s="599" t="s">
        <v>457</v>
      </c>
    </row>
    <row r="20" spans="1:2" ht="24.95" customHeight="1">
      <c r="A20" s="599" t="s">
        <v>558</v>
      </c>
      <c r="B20" s="599" t="s">
        <v>458</v>
      </c>
    </row>
  </sheetData>
  <mergeCells count="2">
    <mergeCell ref="A2:B2"/>
    <mergeCell ref="A4:B4"/>
  </mergeCells>
  <phoneticPr fontId="2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47"/>
  <sheetViews>
    <sheetView showZeros="0" view="pageBreakPreview" zoomScaleNormal="100" zoomScaleSheetLayoutView="100" workbookViewId="0">
      <pane xSplit="1" ySplit="6" topLeftCell="B7" activePane="bottomRight" state="frozen"/>
      <selection sqref="A1:A1048576"/>
      <selection pane="topRight" sqref="A1:A1048576"/>
      <selection pane="bottomLeft" sqref="A1:A1048576"/>
      <selection pane="bottomRight" activeCell="L21" sqref="L21"/>
    </sheetView>
  </sheetViews>
  <sheetFormatPr defaultRowHeight="14.25"/>
  <cols>
    <col min="1" max="1" width="22.625" customWidth="1"/>
    <col min="2" max="2" width="9.625" style="12" customWidth="1"/>
    <col min="3" max="6" width="9.625" customWidth="1"/>
    <col min="7" max="7" width="11.625" customWidth="1"/>
    <col min="8" max="8" width="10.375" customWidth="1"/>
    <col min="11" max="11" width="9.5" customWidth="1"/>
    <col min="12" max="12" width="11.125" customWidth="1"/>
  </cols>
  <sheetData>
    <row r="1" spans="1:10" ht="15" customHeight="1">
      <c r="A1" s="1" t="s">
        <v>28</v>
      </c>
      <c r="B1" s="8"/>
    </row>
    <row r="2" spans="1:10" ht="22.9" customHeight="1">
      <c r="A2" s="872" t="s">
        <v>248</v>
      </c>
      <c r="B2" s="872"/>
      <c r="C2" s="872"/>
      <c r="D2" s="872"/>
      <c r="E2" s="872"/>
      <c r="F2" s="872"/>
      <c r="G2" s="872"/>
    </row>
    <row r="3" spans="1:10" ht="15" customHeight="1" thickBot="1">
      <c r="A3" s="1"/>
      <c r="B3" s="8"/>
      <c r="C3" s="2"/>
      <c r="D3" s="2"/>
      <c r="E3" s="2"/>
      <c r="F3" s="871" t="s">
        <v>10</v>
      </c>
      <c r="G3" s="871"/>
    </row>
    <row r="4" spans="1:10" ht="19.5" customHeight="1">
      <c r="A4" s="873" t="s">
        <v>18</v>
      </c>
      <c r="B4" s="875" t="s">
        <v>249</v>
      </c>
      <c r="C4" s="880" t="s">
        <v>250</v>
      </c>
      <c r="D4" s="877" t="s">
        <v>251</v>
      </c>
      <c r="E4" s="878"/>
      <c r="F4" s="879"/>
      <c r="G4" s="869" t="s">
        <v>420</v>
      </c>
    </row>
    <row r="5" spans="1:10" ht="25.9" customHeight="1">
      <c r="A5" s="874"/>
      <c r="B5" s="876"/>
      <c r="C5" s="881"/>
      <c r="D5" s="17" t="s">
        <v>12</v>
      </c>
      <c r="E5" s="17" t="s">
        <v>37</v>
      </c>
      <c r="F5" s="17" t="s">
        <v>49</v>
      </c>
      <c r="G5" s="870"/>
    </row>
    <row r="6" spans="1:10" s="6" customFormat="1" ht="19.5" customHeight="1">
      <c r="A6" s="66" t="s">
        <v>39</v>
      </c>
      <c r="B6" s="67">
        <f>SUM(B7:B19)</f>
        <v>125619</v>
      </c>
      <c r="C6" s="67">
        <f>SUM(C7:C19)</f>
        <v>138296</v>
      </c>
      <c r="D6" s="68">
        <f>SUM(D7:D19)</f>
        <v>139690</v>
      </c>
      <c r="E6" s="63">
        <f>ROUND(D6/C6*100,1)</f>
        <v>101</v>
      </c>
      <c r="F6" s="69">
        <f t="shared" ref="F6:F28" si="0">(D6/B6-1)*100</f>
        <v>11.201331008844196</v>
      </c>
      <c r="G6" s="70"/>
      <c r="J6" s="14"/>
    </row>
    <row r="7" spans="1:10" s="6" customFormat="1" ht="19.5" customHeight="1">
      <c r="A7" s="263" t="s">
        <v>171</v>
      </c>
      <c r="B7" s="264">
        <v>54825</v>
      </c>
      <c r="C7" s="345">
        <v>51654</v>
      </c>
      <c r="D7" s="264">
        <v>51763</v>
      </c>
      <c r="E7" s="259">
        <f t="shared" ref="E7:E25" si="1">ROUND(D7/C7*100,1)</f>
        <v>100.2</v>
      </c>
      <c r="F7" s="265">
        <f t="shared" si="0"/>
        <v>-5.5850433196534377</v>
      </c>
      <c r="G7" s="185"/>
      <c r="J7" s="14"/>
    </row>
    <row r="8" spans="1:10" s="6" customFormat="1" ht="19.5" customHeight="1">
      <c r="A8" s="263" t="s">
        <v>172</v>
      </c>
      <c r="B8" s="264">
        <v>14867</v>
      </c>
      <c r="C8" s="345">
        <v>16428</v>
      </c>
      <c r="D8" s="342">
        <v>16378</v>
      </c>
      <c r="E8" s="259">
        <f t="shared" si="1"/>
        <v>99.7</v>
      </c>
      <c r="F8" s="265">
        <f t="shared" si="0"/>
        <v>10.163449250016821</v>
      </c>
      <c r="G8" s="73"/>
      <c r="J8" s="14"/>
    </row>
    <row r="9" spans="1:10" s="6" customFormat="1" ht="19.5" customHeight="1">
      <c r="A9" s="263" t="s">
        <v>173</v>
      </c>
      <c r="B9" s="264">
        <v>2802</v>
      </c>
      <c r="C9" s="345">
        <v>3328</v>
      </c>
      <c r="D9" s="342">
        <v>3700</v>
      </c>
      <c r="E9" s="259">
        <f t="shared" si="1"/>
        <v>111.2</v>
      </c>
      <c r="F9" s="265">
        <f t="shared" si="0"/>
        <v>32.048536759457534</v>
      </c>
      <c r="G9" s="73"/>
      <c r="J9" s="14"/>
    </row>
    <row r="10" spans="1:10" s="6" customFormat="1" ht="19.5" customHeight="1">
      <c r="A10" s="263" t="s">
        <v>174</v>
      </c>
      <c r="B10" s="264">
        <v>2584</v>
      </c>
      <c r="C10" s="345">
        <v>2369</v>
      </c>
      <c r="D10" s="342">
        <v>2369</v>
      </c>
      <c r="E10" s="259">
        <f t="shared" si="1"/>
        <v>100</v>
      </c>
      <c r="F10" s="265">
        <f t="shared" si="0"/>
        <v>-8.3204334365325039</v>
      </c>
      <c r="G10" s="100" t="s">
        <v>143</v>
      </c>
      <c r="J10" s="14"/>
    </row>
    <row r="11" spans="1:10" s="6" customFormat="1" ht="19.5" customHeight="1">
      <c r="A11" s="263" t="s">
        <v>175</v>
      </c>
      <c r="B11" s="264">
        <v>8067</v>
      </c>
      <c r="C11" s="345">
        <v>8218</v>
      </c>
      <c r="D11" s="342">
        <v>8301</v>
      </c>
      <c r="E11" s="259">
        <f t="shared" si="1"/>
        <v>101</v>
      </c>
      <c r="F11" s="265">
        <f t="shared" si="0"/>
        <v>2.9007065823726252</v>
      </c>
      <c r="G11" s="73"/>
      <c r="J11" s="14"/>
    </row>
    <row r="12" spans="1:10" s="6" customFormat="1" ht="19.5" customHeight="1">
      <c r="A12" s="263" t="s">
        <v>176</v>
      </c>
      <c r="B12" s="264">
        <v>3177</v>
      </c>
      <c r="C12" s="345">
        <v>3178</v>
      </c>
      <c r="D12" s="342">
        <v>3191</v>
      </c>
      <c r="E12" s="259">
        <f t="shared" si="1"/>
        <v>100.4</v>
      </c>
      <c r="F12" s="265">
        <f t="shared" si="0"/>
        <v>0.44066729619136602</v>
      </c>
      <c r="G12" s="73"/>
      <c r="H12" s="14"/>
      <c r="J12" s="14"/>
    </row>
    <row r="13" spans="1:10" s="6" customFormat="1" ht="19.5" customHeight="1">
      <c r="A13" s="263" t="s">
        <v>177</v>
      </c>
      <c r="B13" s="264">
        <v>2129</v>
      </c>
      <c r="C13" s="345">
        <v>2394</v>
      </c>
      <c r="D13" s="342">
        <v>2515</v>
      </c>
      <c r="E13" s="259">
        <f t="shared" si="1"/>
        <v>105.1</v>
      </c>
      <c r="F13" s="265">
        <f t="shared" si="0"/>
        <v>18.130577736026311</v>
      </c>
      <c r="G13" s="73"/>
      <c r="J13" s="14"/>
    </row>
    <row r="14" spans="1:10" s="6" customFormat="1" ht="19.5" customHeight="1">
      <c r="A14" s="263" t="s">
        <v>178</v>
      </c>
      <c r="B14" s="264">
        <v>6353</v>
      </c>
      <c r="C14" s="345">
        <v>7338</v>
      </c>
      <c r="D14" s="342">
        <v>7343</v>
      </c>
      <c r="E14" s="259">
        <f t="shared" si="1"/>
        <v>100.1</v>
      </c>
      <c r="F14" s="265">
        <f t="shared" si="0"/>
        <v>15.583189044545875</v>
      </c>
      <c r="G14" s="73"/>
      <c r="J14" s="14"/>
    </row>
    <row r="15" spans="1:10" s="6" customFormat="1" ht="19.5" customHeight="1">
      <c r="A15" s="263" t="s">
        <v>179</v>
      </c>
      <c r="B15" s="264">
        <v>9598</v>
      </c>
      <c r="C15" s="345">
        <v>13295</v>
      </c>
      <c r="D15" s="342">
        <v>13312</v>
      </c>
      <c r="E15" s="259">
        <f t="shared" si="1"/>
        <v>100.1</v>
      </c>
      <c r="F15" s="265">
        <f t="shared" si="0"/>
        <v>38.695561575328185</v>
      </c>
      <c r="G15" s="73"/>
      <c r="J15" s="14"/>
    </row>
    <row r="16" spans="1:10" s="6" customFormat="1" ht="19.5" customHeight="1">
      <c r="A16" s="263" t="s">
        <v>180</v>
      </c>
      <c r="B16" s="264">
        <v>9</v>
      </c>
      <c r="C16" s="345">
        <v>0</v>
      </c>
      <c r="D16" s="342">
        <v>14</v>
      </c>
      <c r="E16" s="259"/>
      <c r="F16" s="265">
        <f t="shared" si="0"/>
        <v>55.555555555555557</v>
      </c>
      <c r="G16" s="73"/>
      <c r="J16" s="14"/>
    </row>
    <row r="17" spans="1:10" s="6" customFormat="1" ht="19.5" customHeight="1">
      <c r="A17" s="267" t="s">
        <v>181</v>
      </c>
      <c r="B17" s="264">
        <v>2492</v>
      </c>
      <c r="C17" s="345">
        <v>1146</v>
      </c>
      <c r="D17" s="342">
        <v>1146</v>
      </c>
      <c r="E17" s="259">
        <f t="shared" si="1"/>
        <v>100</v>
      </c>
      <c r="F17" s="265">
        <f t="shared" si="0"/>
        <v>-54.012841091492781</v>
      </c>
      <c r="G17" s="73"/>
      <c r="J17" s="14"/>
    </row>
    <row r="18" spans="1:10" s="6" customFormat="1" ht="19.5" customHeight="1">
      <c r="A18" s="268" t="s">
        <v>182</v>
      </c>
      <c r="B18" s="264">
        <v>17726</v>
      </c>
      <c r="C18" s="345">
        <v>28591</v>
      </c>
      <c r="D18" s="342">
        <v>29301</v>
      </c>
      <c r="E18" s="259">
        <f t="shared" si="1"/>
        <v>102.5</v>
      </c>
      <c r="F18" s="265">
        <f t="shared" si="0"/>
        <v>65.299559968407991</v>
      </c>
      <c r="G18" s="73"/>
      <c r="J18" s="14"/>
    </row>
    <row r="19" spans="1:10" s="6" customFormat="1" ht="19.5" customHeight="1">
      <c r="A19" s="269" t="s">
        <v>183</v>
      </c>
      <c r="B19" s="264">
        <v>990</v>
      </c>
      <c r="C19" s="345">
        <v>357</v>
      </c>
      <c r="D19" s="342">
        <v>357</v>
      </c>
      <c r="E19" s="259">
        <f t="shared" si="1"/>
        <v>100</v>
      </c>
      <c r="F19" s="265">
        <f t="shared" si="0"/>
        <v>-63.939393939393938</v>
      </c>
      <c r="G19" s="100" t="s">
        <v>143</v>
      </c>
      <c r="J19" s="14"/>
    </row>
    <row r="20" spans="1:10" s="6" customFormat="1" ht="19.5" customHeight="1">
      <c r="A20" s="71" t="s">
        <v>40</v>
      </c>
      <c r="B20" s="72">
        <f>B21+B22+B23+B24+B25+B26</f>
        <v>23637</v>
      </c>
      <c r="C20" s="67">
        <f>C21+C22+C23+C24+C25+C26</f>
        <v>22904</v>
      </c>
      <c r="D20" s="72">
        <f>D21+D22+D23+D24+D25+D26</f>
        <v>21510</v>
      </c>
      <c r="E20" s="63">
        <f t="shared" si="1"/>
        <v>93.9</v>
      </c>
      <c r="F20" s="69">
        <f t="shared" si="0"/>
        <v>-8.9986038837415965</v>
      </c>
      <c r="G20" s="73"/>
      <c r="J20" s="14"/>
    </row>
    <row r="21" spans="1:10" s="6" customFormat="1" ht="19.5" customHeight="1">
      <c r="A21" s="263" t="s">
        <v>24</v>
      </c>
      <c r="B21" s="264">
        <v>6279</v>
      </c>
      <c r="C21" s="346">
        <v>6500</v>
      </c>
      <c r="D21" s="264">
        <v>8287</v>
      </c>
      <c r="E21" s="259">
        <f t="shared" si="1"/>
        <v>127.5</v>
      </c>
      <c r="F21" s="265">
        <f t="shared" si="0"/>
        <v>31.979614588310245</v>
      </c>
      <c r="G21" s="73"/>
      <c r="H21" s="14"/>
      <c r="I21" s="21"/>
      <c r="J21" s="22"/>
    </row>
    <row r="22" spans="1:10" s="6" customFormat="1" ht="19.5" customHeight="1">
      <c r="A22" s="263" t="s">
        <v>57</v>
      </c>
      <c r="B22" s="264">
        <v>1580</v>
      </c>
      <c r="C22" s="346">
        <v>1500</v>
      </c>
      <c r="D22" s="264">
        <v>274</v>
      </c>
      <c r="E22" s="259">
        <f t="shared" si="1"/>
        <v>18.3</v>
      </c>
      <c r="F22" s="265">
        <f t="shared" si="0"/>
        <v>-82.658227848101262</v>
      </c>
      <c r="G22" s="73"/>
      <c r="I22" s="21"/>
      <c r="J22" s="22"/>
    </row>
    <row r="23" spans="1:10" s="6" customFormat="1" ht="19.5" customHeight="1">
      <c r="A23" s="263" t="s">
        <v>25</v>
      </c>
      <c r="B23" s="264">
        <v>12679</v>
      </c>
      <c r="C23" s="346">
        <v>10604</v>
      </c>
      <c r="D23" s="264">
        <v>8874</v>
      </c>
      <c r="E23" s="259">
        <f t="shared" si="1"/>
        <v>83.7</v>
      </c>
      <c r="F23" s="265">
        <f t="shared" si="0"/>
        <v>-30.01025317454058</v>
      </c>
      <c r="G23" s="70"/>
      <c r="I23" s="21"/>
      <c r="J23" s="22"/>
    </row>
    <row r="24" spans="1:10" s="6" customFormat="1" ht="19.5" customHeight="1">
      <c r="A24" s="263" t="s">
        <v>41</v>
      </c>
      <c r="B24" s="264">
        <v>2000</v>
      </c>
      <c r="C24" s="346">
        <v>3000</v>
      </c>
      <c r="D24" s="264">
        <v>0</v>
      </c>
      <c r="E24" s="259">
        <f t="shared" si="1"/>
        <v>0</v>
      </c>
      <c r="F24" s="265">
        <f t="shared" si="0"/>
        <v>-100</v>
      </c>
      <c r="G24" s="70"/>
      <c r="I24" s="21"/>
      <c r="J24" s="22"/>
    </row>
    <row r="25" spans="1:10" s="6" customFormat="1" ht="19.5" customHeight="1">
      <c r="A25" s="263" t="s">
        <v>26</v>
      </c>
      <c r="B25" s="264">
        <v>1095</v>
      </c>
      <c r="C25" s="346">
        <v>1300</v>
      </c>
      <c r="D25" s="264">
        <v>4075</v>
      </c>
      <c r="E25" s="259">
        <f t="shared" si="1"/>
        <v>313.5</v>
      </c>
      <c r="F25" s="265">
        <f t="shared" si="0"/>
        <v>272.14611872146122</v>
      </c>
      <c r="G25" s="70"/>
      <c r="I25" s="21"/>
      <c r="J25" s="22"/>
    </row>
    <row r="26" spans="1:10" s="6" customFormat="1" ht="19.5" customHeight="1">
      <c r="A26" s="263" t="s">
        <v>27</v>
      </c>
      <c r="B26" s="264">
        <v>4</v>
      </c>
      <c r="C26" s="266">
        <v>0</v>
      </c>
      <c r="D26" s="264">
        <v>0</v>
      </c>
      <c r="E26" s="259" t="s">
        <v>143</v>
      </c>
      <c r="F26" s="265" t="s">
        <v>143</v>
      </c>
      <c r="G26" s="110"/>
      <c r="I26" s="21"/>
      <c r="J26" s="22"/>
    </row>
    <row r="27" spans="1:10" s="6" customFormat="1" ht="9.9499999999999993" customHeight="1">
      <c r="A27" s="71"/>
      <c r="B27" s="74"/>
      <c r="C27" s="74"/>
      <c r="D27" s="74"/>
      <c r="E27" s="63"/>
      <c r="F27" s="69"/>
      <c r="G27" s="70"/>
      <c r="I27" s="23"/>
      <c r="J27" s="23"/>
    </row>
    <row r="28" spans="1:10" s="6" customFormat="1" ht="19.5" customHeight="1">
      <c r="A28" s="75" t="s">
        <v>42</v>
      </c>
      <c r="B28" s="76">
        <f>B20+B6</f>
        <v>149256</v>
      </c>
      <c r="C28" s="76">
        <f>C20+C6</f>
        <v>161200</v>
      </c>
      <c r="D28" s="62">
        <f>D20+D6</f>
        <v>161200</v>
      </c>
      <c r="E28" s="63">
        <f>ROUND(D28/C28*100,1)</f>
        <v>100</v>
      </c>
      <c r="F28" s="69">
        <f t="shared" si="0"/>
        <v>8.0023583641528617</v>
      </c>
      <c r="G28" s="195"/>
      <c r="H28" s="24"/>
      <c r="I28" s="24"/>
      <c r="J28" s="24"/>
    </row>
    <row r="29" spans="1:10" s="6" customFormat="1" ht="9.9499999999999993" customHeight="1">
      <c r="A29" s="75"/>
      <c r="B29" s="62"/>
      <c r="C29" s="62"/>
      <c r="D29" s="62"/>
      <c r="E29" s="63"/>
      <c r="F29" s="64"/>
      <c r="G29" s="70"/>
    </row>
    <row r="30" spans="1:10" s="6" customFormat="1" ht="19.5" customHeight="1">
      <c r="A30" s="587" t="s">
        <v>430</v>
      </c>
      <c r="B30" s="62">
        <f>SUM(B31:B37)</f>
        <v>172193</v>
      </c>
      <c r="C30" s="62">
        <f>SUM(C31:C37)</f>
        <v>172876</v>
      </c>
      <c r="D30" s="62">
        <f>SUM(D31:D37)</f>
        <v>171926</v>
      </c>
      <c r="E30" s="63"/>
      <c r="F30" s="64"/>
      <c r="G30" s="70"/>
    </row>
    <row r="31" spans="1:10" s="6" customFormat="1" ht="19.5" customHeight="1">
      <c r="A31" s="256" t="s">
        <v>20</v>
      </c>
      <c r="B31" s="257">
        <v>25362</v>
      </c>
      <c r="C31" s="258">
        <v>25362</v>
      </c>
      <c r="D31" s="257">
        <v>25362</v>
      </c>
      <c r="E31" s="259"/>
      <c r="F31" s="64"/>
      <c r="G31" s="110"/>
    </row>
    <row r="32" spans="1:10" s="6" customFormat="1" ht="19.5" customHeight="1">
      <c r="A32" s="256" t="s">
        <v>21</v>
      </c>
      <c r="B32" s="257">
        <v>99492</v>
      </c>
      <c r="C32" s="258">
        <v>95500</v>
      </c>
      <c r="D32" s="257">
        <v>93923</v>
      </c>
      <c r="E32" s="259"/>
      <c r="F32" s="64"/>
      <c r="G32" s="110"/>
    </row>
    <row r="33" spans="1:8" s="6" customFormat="1" ht="19.5" customHeight="1">
      <c r="A33" s="260" t="s">
        <v>22</v>
      </c>
      <c r="B33" s="257">
        <v>6377</v>
      </c>
      <c r="C33" s="258">
        <v>13873</v>
      </c>
      <c r="D33" s="257">
        <v>14500</v>
      </c>
      <c r="E33" s="259"/>
      <c r="F33" s="64"/>
      <c r="G33" s="110"/>
    </row>
    <row r="34" spans="1:8" s="6" customFormat="1" ht="19.5" customHeight="1">
      <c r="A34" s="260" t="s">
        <v>15</v>
      </c>
      <c r="B34" s="257">
        <v>407</v>
      </c>
      <c r="C34" s="258">
        <v>464</v>
      </c>
      <c r="D34" s="257">
        <v>464</v>
      </c>
      <c r="E34" s="259"/>
      <c r="F34" s="64"/>
      <c r="G34" s="70"/>
    </row>
    <row r="35" spans="1:8" s="6" customFormat="1" ht="19.5" customHeight="1">
      <c r="A35" s="347" t="s">
        <v>274</v>
      </c>
      <c r="B35" s="257"/>
      <c r="C35" s="258">
        <v>227</v>
      </c>
      <c r="D35" s="257">
        <v>227</v>
      </c>
      <c r="E35" s="259"/>
      <c r="F35" s="64"/>
      <c r="G35" s="70"/>
    </row>
    <row r="36" spans="1:8" s="6" customFormat="1" ht="19.5" customHeight="1">
      <c r="A36" s="260" t="s">
        <v>114</v>
      </c>
      <c r="B36" s="257">
        <v>23000</v>
      </c>
      <c r="C36" s="261">
        <v>21000</v>
      </c>
      <c r="D36" s="257">
        <v>21000</v>
      </c>
      <c r="E36" s="259"/>
      <c r="F36" s="64"/>
      <c r="G36" s="473" t="s">
        <v>331</v>
      </c>
    </row>
    <row r="37" spans="1:8" s="6" customFormat="1" ht="19.5" customHeight="1">
      <c r="A37" s="260" t="s">
        <v>116</v>
      </c>
      <c r="B37" s="262">
        <v>17555</v>
      </c>
      <c r="C37" s="262">
        <v>16450</v>
      </c>
      <c r="D37" s="262">
        <v>16450</v>
      </c>
      <c r="E37" s="259"/>
      <c r="F37" s="64"/>
      <c r="G37" s="110"/>
    </row>
    <row r="38" spans="1:8" s="6" customFormat="1" ht="9.9499999999999993" customHeight="1">
      <c r="A38" s="75"/>
      <c r="B38" s="62"/>
      <c r="C38" s="62"/>
      <c r="D38" s="62"/>
      <c r="E38" s="63"/>
      <c r="F38" s="64"/>
      <c r="G38" s="70"/>
    </row>
    <row r="39" spans="1:8" s="6" customFormat="1" ht="19.5" customHeight="1" thickBot="1">
      <c r="A39" s="77" t="s">
        <v>43</v>
      </c>
      <c r="B39" s="78">
        <f>B28+B30</f>
        <v>321449</v>
      </c>
      <c r="C39" s="78">
        <f>C28+C30</f>
        <v>334076</v>
      </c>
      <c r="D39" s="78">
        <f>D28+D30</f>
        <v>333126</v>
      </c>
      <c r="E39" s="79">
        <f>ROUND(D39/C39*100,1)</f>
        <v>99.7</v>
      </c>
      <c r="F39" s="291">
        <f>(D39/B39-1)*100</f>
        <v>3.632613571670773</v>
      </c>
      <c r="G39" s="235"/>
      <c r="H39" s="14"/>
    </row>
    <row r="45" spans="1:8">
      <c r="F45" s="13"/>
    </row>
    <row r="47" spans="1:8">
      <c r="B47" s="58"/>
    </row>
  </sheetData>
  <mergeCells count="7">
    <mergeCell ref="G4:G5"/>
    <mergeCell ref="F3:G3"/>
    <mergeCell ref="A2:G2"/>
    <mergeCell ref="A4:A5"/>
    <mergeCell ref="B4:B5"/>
    <mergeCell ref="D4:F4"/>
    <mergeCell ref="C4:C5"/>
  </mergeCells>
  <phoneticPr fontId="9" type="noConversion"/>
  <printOptions horizontalCentered="1"/>
  <pageMargins left="0.78740157480314965" right="0.78740157480314965" top="0.98425196850393704" bottom="0.59055118110236227" header="0.43307086614173229" footer="0.23622047244094491"/>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G46"/>
  <sheetViews>
    <sheetView showZeros="0" view="pageBreakPreview" zoomScaleNormal="100" zoomScaleSheetLayoutView="100" workbookViewId="0">
      <selection activeCell="J14" sqref="J14"/>
    </sheetView>
  </sheetViews>
  <sheetFormatPr defaultRowHeight="14.25"/>
  <cols>
    <col min="1" max="1" width="26.625" customWidth="1"/>
    <col min="2" max="2" width="8.625" style="12" customWidth="1"/>
    <col min="3" max="3" width="9.625" style="12" customWidth="1"/>
    <col min="4" max="6" width="8.625" customWidth="1"/>
    <col min="7" max="7" width="12.625" customWidth="1"/>
  </cols>
  <sheetData>
    <row r="1" spans="1:7" ht="15" customHeight="1">
      <c r="A1" s="1" t="s">
        <v>11</v>
      </c>
      <c r="B1" s="7"/>
    </row>
    <row r="2" spans="1:7" ht="22.9" customHeight="1">
      <c r="A2" s="872" t="s">
        <v>253</v>
      </c>
      <c r="B2" s="872"/>
      <c r="C2" s="872"/>
      <c r="D2" s="872"/>
      <c r="E2" s="872"/>
      <c r="F2" s="872"/>
      <c r="G2" s="872"/>
    </row>
    <row r="3" spans="1:7" ht="15" customHeight="1" thickBot="1">
      <c r="A3" s="1"/>
      <c r="B3" s="8"/>
      <c r="C3" s="15"/>
      <c r="D3" s="2"/>
      <c r="E3" s="871" t="s">
        <v>44</v>
      </c>
      <c r="F3" s="871"/>
      <c r="G3" s="871"/>
    </row>
    <row r="4" spans="1:7" ht="19.5" customHeight="1">
      <c r="A4" s="873" t="s">
        <v>14</v>
      </c>
      <c r="B4" s="875" t="s">
        <v>249</v>
      </c>
      <c r="C4" s="880" t="s">
        <v>250</v>
      </c>
      <c r="D4" s="877" t="s">
        <v>251</v>
      </c>
      <c r="E4" s="878"/>
      <c r="F4" s="879"/>
      <c r="G4" s="882" t="s">
        <v>421</v>
      </c>
    </row>
    <row r="5" spans="1:7" ht="19.5" customHeight="1">
      <c r="A5" s="874"/>
      <c r="B5" s="876"/>
      <c r="C5" s="881"/>
      <c r="D5" s="17" t="s">
        <v>12</v>
      </c>
      <c r="E5" s="17" t="s">
        <v>37</v>
      </c>
      <c r="F5" s="17" t="s">
        <v>49</v>
      </c>
      <c r="G5" s="883"/>
    </row>
    <row r="6" spans="1:7" ht="19.5" customHeight="1">
      <c r="A6" s="271" t="s">
        <v>144</v>
      </c>
      <c r="B6" s="375">
        <v>17108</v>
      </c>
      <c r="C6" s="350">
        <v>16990</v>
      </c>
      <c r="D6" s="272">
        <v>17565</v>
      </c>
      <c r="E6" s="273">
        <f>ROUND(D6/C6*100,1)</f>
        <v>103.4</v>
      </c>
      <c r="F6" s="274">
        <f>(D6/B6-1)*100</f>
        <v>2.6712649053074689</v>
      </c>
      <c r="G6" s="82"/>
    </row>
    <row r="7" spans="1:7" ht="19.5" customHeight="1">
      <c r="A7" s="275" t="s">
        <v>145</v>
      </c>
      <c r="B7" s="257">
        <v>4</v>
      </c>
      <c r="C7" s="350">
        <v>0</v>
      </c>
      <c r="D7" s="272">
        <v>4</v>
      </c>
      <c r="E7" s="273"/>
      <c r="F7" s="274"/>
      <c r="G7" s="83"/>
    </row>
    <row r="8" spans="1:7" ht="19.5" customHeight="1">
      <c r="A8" s="276" t="s">
        <v>146</v>
      </c>
      <c r="B8" s="257">
        <v>6312</v>
      </c>
      <c r="C8" s="350">
        <v>6250</v>
      </c>
      <c r="D8" s="272">
        <v>6267</v>
      </c>
      <c r="E8" s="273">
        <f t="shared" ref="E8:E26" si="0">ROUND(D8/C8*100,1)</f>
        <v>100.3</v>
      </c>
      <c r="F8" s="274">
        <f t="shared" ref="F8:F19" si="1">(D8/B8-1)*100</f>
        <v>-0.71292775665399155</v>
      </c>
      <c r="G8" s="83"/>
    </row>
    <row r="9" spans="1:7" ht="19.5" customHeight="1">
      <c r="A9" s="276" t="s">
        <v>147</v>
      </c>
      <c r="B9" s="257">
        <v>79872</v>
      </c>
      <c r="C9" s="350">
        <v>83028</v>
      </c>
      <c r="D9" s="272">
        <v>82345</v>
      </c>
      <c r="E9" s="273">
        <f t="shared" si="0"/>
        <v>99.2</v>
      </c>
      <c r="F9" s="274">
        <f t="shared" si="1"/>
        <v>3.0962039262820484</v>
      </c>
      <c r="G9" s="83"/>
    </row>
    <row r="10" spans="1:7" ht="19.5" customHeight="1">
      <c r="A10" s="276" t="s">
        <v>148</v>
      </c>
      <c r="B10" s="257">
        <v>2396</v>
      </c>
      <c r="C10" s="350">
        <v>2430</v>
      </c>
      <c r="D10" s="272">
        <v>2465</v>
      </c>
      <c r="E10" s="273">
        <f t="shared" si="0"/>
        <v>101.4</v>
      </c>
      <c r="F10" s="274">
        <f t="shared" si="1"/>
        <v>2.8797996661101832</v>
      </c>
      <c r="G10" s="83"/>
    </row>
    <row r="11" spans="1:7" ht="19.5" customHeight="1">
      <c r="A11" s="276" t="s">
        <v>149</v>
      </c>
      <c r="B11" s="257">
        <v>2779</v>
      </c>
      <c r="C11" s="350">
        <v>2780</v>
      </c>
      <c r="D11" s="272">
        <v>2782</v>
      </c>
      <c r="E11" s="273">
        <f t="shared" si="0"/>
        <v>100.1</v>
      </c>
      <c r="F11" s="274">
        <f t="shared" si="1"/>
        <v>0.10795250089961073</v>
      </c>
      <c r="G11" s="83"/>
    </row>
    <row r="12" spans="1:7" ht="19.5" customHeight="1">
      <c r="A12" s="276" t="s">
        <v>150</v>
      </c>
      <c r="B12" s="257">
        <v>49088</v>
      </c>
      <c r="C12" s="350">
        <v>62330</v>
      </c>
      <c r="D12" s="272">
        <v>55759</v>
      </c>
      <c r="E12" s="273">
        <f t="shared" si="0"/>
        <v>89.5</v>
      </c>
      <c r="F12" s="274">
        <f t="shared" si="1"/>
        <v>13.589879400260752</v>
      </c>
      <c r="G12" s="83"/>
    </row>
    <row r="13" spans="1:7" ht="19.5" customHeight="1">
      <c r="A13" s="276" t="s">
        <v>151</v>
      </c>
      <c r="B13" s="257">
        <v>34516</v>
      </c>
      <c r="C13" s="350">
        <v>21439</v>
      </c>
      <c r="D13" s="272">
        <v>23407</v>
      </c>
      <c r="E13" s="273">
        <f t="shared" si="0"/>
        <v>109.2</v>
      </c>
      <c r="F13" s="274">
        <f t="shared" si="1"/>
        <v>-32.185073589060146</v>
      </c>
      <c r="G13" s="83"/>
    </row>
    <row r="14" spans="1:7" ht="19.5" customHeight="1">
      <c r="A14" s="276" t="s">
        <v>152</v>
      </c>
      <c r="B14" s="257">
        <v>1836</v>
      </c>
      <c r="C14" s="350">
        <v>1750</v>
      </c>
      <c r="D14" s="272">
        <v>3146</v>
      </c>
      <c r="E14" s="273">
        <f t="shared" si="0"/>
        <v>179.8</v>
      </c>
      <c r="F14" s="274">
        <f t="shared" si="1"/>
        <v>71.350762527233115</v>
      </c>
      <c r="G14" s="83"/>
    </row>
    <row r="15" spans="1:7" ht="19.5" customHeight="1">
      <c r="A15" s="276" t="s">
        <v>153</v>
      </c>
      <c r="B15" s="257">
        <v>3191</v>
      </c>
      <c r="C15" s="350">
        <v>3200</v>
      </c>
      <c r="D15" s="272">
        <v>3217</v>
      </c>
      <c r="E15" s="273">
        <f t="shared" si="0"/>
        <v>100.5</v>
      </c>
      <c r="F15" s="274">
        <f t="shared" si="1"/>
        <v>0.81479160137887252</v>
      </c>
      <c r="G15" s="83"/>
    </row>
    <row r="16" spans="1:7" ht="19.5" customHeight="1">
      <c r="A16" s="276" t="s">
        <v>154</v>
      </c>
      <c r="B16" s="257">
        <v>23361</v>
      </c>
      <c r="C16" s="350">
        <v>26950</v>
      </c>
      <c r="D16" s="272">
        <v>23766</v>
      </c>
      <c r="E16" s="273">
        <f t="shared" si="0"/>
        <v>88.2</v>
      </c>
      <c r="F16" s="274">
        <f t="shared" si="1"/>
        <v>1.7336586618723615</v>
      </c>
      <c r="G16" s="83"/>
    </row>
    <row r="17" spans="1:7" ht="19.5" customHeight="1">
      <c r="A17" s="276" t="s">
        <v>155</v>
      </c>
      <c r="B17" s="257">
        <v>3015</v>
      </c>
      <c r="C17" s="350">
        <v>3000</v>
      </c>
      <c r="D17" s="272">
        <v>2642</v>
      </c>
      <c r="E17" s="273">
        <f t="shared" si="0"/>
        <v>88.1</v>
      </c>
      <c r="F17" s="274">
        <f t="shared" si="1"/>
        <v>-12.371475953565502</v>
      </c>
      <c r="G17" s="83"/>
    </row>
    <row r="18" spans="1:7" ht="19.5" customHeight="1">
      <c r="A18" s="277" t="s">
        <v>156</v>
      </c>
      <c r="B18" s="257">
        <v>1206</v>
      </c>
      <c r="C18" s="350">
        <v>1000</v>
      </c>
      <c r="D18" s="272">
        <v>1191</v>
      </c>
      <c r="E18" s="273">
        <f t="shared" si="0"/>
        <v>119.1</v>
      </c>
      <c r="F18" s="274">
        <f t="shared" si="1"/>
        <v>-1.2437810945273631</v>
      </c>
      <c r="G18" s="83"/>
    </row>
    <row r="19" spans="1:7" ht="19.5" customHeight="1">
      <c r="A19" s="276" t="s">
        <v>157</v>
      </c>
      <c r="B19" s="257">
        <v>912</v>
      </c>
      <c r="C19" s="350">
        <v>700</v>
      </c>
      <c r="D19" s="272">
        <v>721</v>
      </c>
      <c r="E19" s="273">
        <f t="shared" si="0"/>
        <v>103</v>
      </c>
      <c r="F19" s="274">
        <f t="shared" si="1"/>
        <v>-20.942982456140346</v>
      </c>
      <c r="G19" s="83"/>
    </row>
    <row r="20" spans="1:7" ht="19.5" customHeight="1">
      <c r="A20" s="276" t="s">
        <v>158</v>
      </c>
      <c r="B20" s="257">
        <v>142</v>
      </c>
      <c r="C20" s="350">
        <v>100</v>
      </c>
      <c r="D20" s="272">
        <v>100</v>
      </c>
      <c r="E20" s="273">
        <f t="shared" si="0"/>
        <v>100</v>
      </c>
      <c r="F20" s="274">
        <f t="shared" ref="F20:F25" si="2">(D20/B20-1)*100</f>
        <v>-29.577464788732399</v>
      </c>
      <c r="G20" s="83"/>
    </row>
    <row r="21" spans="1:7" ht="19.5" customHeight="1">
      <c r="A21" s="276" t="s">
        <v>159</v>
      </c>
      <c r="B21" s="257">
        <v>255</v>
      </c>
      <c r="C21" s="350">
        <v>255</v>
      </c>
      <c r="D21" s="272">
        <v>271</v>
      </c>
      <c r="E21" s="273">
        <f t="shared" si="0"/>
        <v>106.3</v>
      </c>
      <c r="F21" s="274">
        <f t="shared" si="2"/>
        <v>6.2745098039215685</v>
      </c>
      <c r="G21" s="83"/>
    </row>
    <row r="22" spans="1:7" ht="19.5" customHeight="1">
      <c r="A22" s="276" t="s">
        <v>160</v>
      </c>
      <c r="B22" s="257">
        <v>1136</v>
      </c>
      <c r="C22" s="350">
        <v>750</v>
      </c>
      <c r="D22" s="272">
        <v>1885</v>
      </c>
      <c r="E22" s="273">
        <f t="shared" si="0"/>
        <v>251.3</v>
      </c>
      <c r="F22" s="274">
        <f t="shared" si="2"/>
        <v>65.933098591549296</v>
      </c>
      <c r="G22" s="83"/>
    </row>
    <row r="23" spans="1:7" ht="19.5" customHeight="1">
      <c r="A23" s="275" t="s">
        <v>45</v>
      </c>
      <c r="B23" s="257">
        <v>1833</v>
      </c>
      <c r="C23" s="350">
        <v>8255</v>
      </c>
      <c r="D23" s="272">
        <v>8889</v>
      </c>
      <c r="E23" s="273">
        <f t="shared" si="0"/>
        <v>107.7</v>
      </c>
      <c r="F23" s="274">
        <f t="shared" si="2"/>
        <v>384.94271685761043</v>
      </c>
      <c r="G23" s="83"/>
    </row>
    <row r="24" spans="1:7" ht="19.5" customHeight="1">
      <c r="A24" s="275" t="s">
        <v>46</v>
      </c>
      <c r="B24" s="257">
        <v>895</v>
      </c>
      <c r="C24" s="350">
        <v>550</v>
      </c>
      <c r="D24" s="272">
        <v>366</v>
      </c>
      <c r="E24" s="273">
        <f t="shared" si="0"/>
        <v>66.5</v>
      </c>
      <c r="F24" s="274">
        <f t="shared" si="2"/>
        <v>-59.106145251396647</v>
      </c>
      <c r="G24" s="83"/>
    </row>
    <row r="25" spans="1:7" ht="19.5" customHeight="1">
      <c r="A25" s="275" t="s">
        <v>161</v>
      </c>
      <c r="B25" s="257">
        <v>1211</v>
      </c>
      <c r="C25" s="350">
        <v>1197</v>
      </c>
      <c r="D25" s="272">
        <v>937</v>
      </c>
      <c r="E25" s="273">
        <f t="shared" si="0"/>
        <v>78.3</v>
      </c>
      <c r="F25" s="274">
        <f t="shared" si="2"/>
        <v>-22.625928984310484</v>
      </c>
      <c r="G25" s="377" t="s">
        <v>275</v>
      </c>
    </row>
    <row r="26" spans="1:7" ht="21">
      <c r="A26" s="275" t="s">
        <v>162</v>
      </c>
      <c r="B26" s="257"/>
      <c r="C26" s="350">
        <v>3000</v>
      </c>
      <c r="D26" s="272"/>
      <c r="E26" s="273">
        <f t="shared" si="0"/>
        <v>0</v>
      </c>
      <c r="F26" s="274"/>
      <c r="G26" s="376" t="s">
        <v>185</v>
      </c>
    </row>
    <row r="27" spans="1:7" ht="19.5" customHeight="1">
      <c r="A27" s="275" t="s">
        <v>47</v>
      </c>
      <c r="B27" s="257"/>
      <c r="C27" s="350">
        <v>0</v>
      </c>
      <c r="D27" s="272">
        <v>300</v>
      </c>
      <c r="E27" s="273"/>
      <c r="F27" s="274"/>
      <c r="G27" s="376"/>
    </row>
    <row r="28" spans="1:7" ht="19.5" customHeight="1">
      <c r="A28" s="275" t="s">
        <v>163</v>
      </c>
      <c r="B28" s="257">
        <v>7311</v>
      </c>
      <c r="C28" s="349">
        <v>7592</v>
      </c>
      <c r="D28" s="257">
        <v>7592</v>
      </c>
      <c r="E28" s="273">
        <f>ROUND(D28/C28*100,1)</f>
        <v>100</v>
      </c>
      <c r="F28" s="274">
        <f>(D28/B28-1)*100</f>
        <v>3.8435234578032995</v>
      </c>
      <c r="G28" s="85"/>
    </row>
    <row r="29" spans="1:7" ht="19.5" customHeight="1">
      <c r="A29" s="86" t="s">
        <v>13</v>
      </c>
      <c r="B29" s="10">
        <f>SUM(B6:B28)</f>
        <v>238379</v>
      </c>
      <c r="C29" s="10">
        <f>SUM(C6:C28)</f>
        <v>253546</v>
      </c>
      <c r="D29" s="10">
        <f>SUM(D6:D28)</f>
        <v>245617</v>
      </c>
      <c r="E29" s="19">
        <f>ROUND(D29/C29*100,1)</f>
        <v>96.9</v>
      </c>
      <c r="F29" s="16">
        <f>(D29/B29-1)*100</f>
        <v>3.0363412884524266</v>
      </c>
      <c r="G29" s="87"/>
    </row>
    <row r="30" spans="1:7" ht="9.9499999999999993" customHeight="1">
      <c r="A30" s="86"/>
      <c r="B30" s="10"/>
      <c r="C30" s="11"/>
      <c r="D30" s="11"/>
      <c r="E30" s="19"/>
      <c r="F30" s="16"/>
      <c r="G30" s="84"/>
    </row>
    <row r="31" spans="1:7" s="12" customFormat="1" ht="19.5" customHeight="1">
      <c r="A31" s="115" t="s">
        <v>119</v>
      </c>
      <c r="B31" s="96">
        <f>SUM(B32:B32)</f>
        <v>17572</v>
      </c>
      <c r="C31" s="62">
        <f>SUM(C32:C32)</f>
        <v>15550</v>
      </c>
      <c r="D31" s="62">
        <f>SUM(D32:D32)</f>
        <v>15550</v>
      </c>
      <c r="E31" s="98"/>
      <c r="F31" s="97"/>
      <c r="G31" s="61"/>
    </row>
    <row r="32" spans="1:7" s="12" customFormat="1" ht="19.5" customHeight="1">
      <c r="A32" s="279" t="s">
        <v>184</v>
      </c>
      <c r="B32" s="257">
        <v>17572</v>
      </c>
      <c r="C32" s="257">
        <v>15550</v>
      </c>
      <c r="D32" s="257">
        <v>15550</v>
      </c>
      <c r="E32" s="280"/>
      <c r="F32" s="97"/>
      <c r="G32" s="61"/>
    </row>
    <row r="33" spans="1:7" s="12" customFormat="1" ht="9.9499999999999993" customHeight="1">
      <c r="A33" s="81"/>
      <c r="B33" s="96"/>
      <c r="C33" s="62"/>
      <c r="D33" s="62"/>
      <c r="E33" s="99"/>
      <c r="F33" s="97"/>
      <c r="G33" s="61"/>
    </row>
    <row r="34" spans="1:7" ht="19.5" customHeight="1">
      <c r="A34" s="88" t="s">
        <v>16</v>
      </c>
      <c r="B34" s="10">
        <f>SUM(B35:B38)</f>
        <v>65498</v>
      </c>
      <c r="C34" s="11">
        <f>SUM(C35:C38)</f>
        <v>64980</v>
      </c>
      <c r="D34" s="11">
        <f>SUM(D35:D38)</f>
        <v>71959</v>
      </c>
      <c r="E34" s="19"/>
      <c r="F34" s="16"/>
      <c r="G34" s="85"/>
    </row>
    <row r="35" spans="1:7" ht="19.5" customHeight="1">
      <c r="A35" s="281" t="s">
        <v>186</v>
      </c>
      <c r="B35" s="282">
        <v>64978</v>
      </c>
      <c r="C35" s="262">
        <v>64980</v>
      </c>
      <c r="D35" s="282">
        <v>70424</v>
      </c>
      <c r="E35" s="19"/>
      <c r="F35" s="16"/>
      <c r="G35" s="89"/>
    </row>
    <row r="36" spans="1:7" ht="19.5" customHeight="1">
      <c r="A36" s="281" t="s">
        <v>187</v>
      </c>
      <c r="B36" s="284"/>
      <c r="C36" s="278"/>
      <c r="D36" s="284"/>
      <c r="E36" s="20"/>
      <c r="F36" s="16"/>
      <c r="G36" s="89"/>
    </row>
    <row r="37" spans="1:7" ht="19.5" customHeight="1">
      <c r="A37" s="285" t="s">
        <v>188</v>
      </c>
      <c r="B37" s="284">
        <v>56</v>
      </c>
      <c r="C37" s="257"/>
      <c r="D37" s="284">
        <v>0</v>
      </c>
      <c r="E37" s="20"/>
      <c r="F37" s="16"/>
      <c r="G37" s="84"/>
    </row>
    <row r="38" spans="1:7" ht="19.5" customHeight="1">
      <c r="A38" s="281" t="s">
        <v>189</v>
      </c>
      <c r="B38" s="286">
        <v>464</v>
      </c>
      <c r="C38" s="286">
        <v>0</v>
      </c>
      <c r="D38" s="286">
        <f>D39</f>
        <v>1535</v>
      </c>
      <c r="E38" s="20"/>
      <c r="F38" s="16"/>
      <c r="G38" s="85"/>
    </row>
    <row r="39" spans="1:7" ht="19.5" customHeight="1">
      <c r="A39" s="287" t="s">
        <v>190</v>
      </c>
      <c r="B39" s="284">
        <v>464</v>
      </c>
      <c r="C39" s="262"/>
      <c r="D39" s="284">
        <v>1535</v>
      </c>
      <c r="E39" s="20"/>
      <c r="F39" s="16"/>
      <c r="G39" s="84"/>
    </row>
    <row r="40" spans="1:7" ht="19.5" customHeight="1" thickBot="1">
      <c r="A40" s="91" t="s">
        <v>17</v>
      </c>
      <c r="B40" s="92">
        <f>B29++B31+B34</f>
        <v>321449</v>
      </c>
      <c r="C40" s="93">
        <f>C29+C31+C34</f>
        <v>334076</v>
      </c>
      <c r="D40" s="93">
        <f>D29+D31+D34</f>
        <v>333126</v>
      </c>
      <c r="E40" s="65">
        <f>D40/C40*100</f>
        <v>99.715633568409572</v>
      </c>
      <c r="F40" s="94">
        <f>(D40/B40-1)*100</f>
        <v>3.632613571670773</v>
      </c>
      <c r="G40" s="95"/>
    </row>
    <row r="41" spans="1:7" ht="13.5" customHeight="1">
      <c r="B41" s="58"/>
      <c r="C41" s="58"/>
      <c r="D41" s="58"/>
    </row>
    <row r="42" spans="1:7">
      <c r="C42" s="57"/>
      <c r="D42" s="56"/>
      <c r="E42" s="13"/>
    </row>
    <row r="43" spans="1:7">
      <c r="B43" s="58">
        <f>B40-表1全区收入!B39</f>
        <v>0</v>
      </c>
      <c r="C43" s="58">
        <f>C40-表1全区收入!C39</f>
        <v>0</v>
      </c>
      <c r="D43" s="58">
        <f>D40-表1全区收入!D39</f>
        <v>0</v>
      </c>
    </row>
    <row r="44" spans="1:7">
      <c r="B44" s="58"/>
      <c r="C44" s="58"/>
      <c r="D44" s="58"/>
      <c r="E44" s="58"/>
      <c r="F44" s="58"/>
    </row>
    <row r="45" spans="1:7">
      <c r="B45" s="58"/>
    </row>
    <row r="46" spans="1:7">
      <c r="B46" s="58"/>
    </row>
  </sheetData>
  <mergeCells count="7">
    <mergeCell ref="G4:G5"/>
    <mergeCell ref="E3:G3"/>
    <mergeCell ref="A2:G2"/>
    <mergeCell ref="B4:B5"/>
    <mergeCell ref="D4:F4"/>
    <mergeCell ref="A4:A5"/>
    <mergeCell ref="C4:C5"/>
  </mergeCells>
  <phoneticPr fontId="9" type="noConversion"/>
  <printOptions horizontalCentered="1"/>
  <pageMargins left="0.78740157480314965" right="0.78740157480314965" top="0.98425196850393704" bottom="0.59055118110236227" header="0.31496062992125984" footer="0.27559055118110237"/>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
  <sheetViews>
    <sheetView showFormulas="1" workbookViewId="0">
      <selection activeCell="A7" sqref="A7"/>
    </sheetView>
  </sheetViews>
  <sheetFormatPr defaultRowHeight="14.25"/>
  <sheetData/>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L45"/>
  <sheetViews>
    <sheetView showZeros="0" view="pageBreakPreview" zoomScaleNormal="100" zoomScaleSheetLayoutView="100" workbookViewId="0">
      <pane xSplit="1" ySplit="6" topLeftCell="B7" activePane="bottomRight" state="frozen"/>
      <selection sqref="A1:A1048576"/>
      <selection pane="topRight" sqref="A1:A1048576"/>
      <selection pane="bottomLeft" sqref="A1:A1048576"/>
      <selection pane="bottomRight" activeCell="C17" sqref="C17"/>
    </sheetView>
  </sheetViews>
  <sheetFormatPr defaultRowHeight="14.25"/>
  <cols>
    <col min="1" max="1" width="23.625" customWidth="1"/>
    <col min="2" max="2" width="11.625" style="12" customWidth="1"/>
    <col min="3" max="3" width="11.625" customWidth="1"/>
    <col min="4" max="5" width="10.125" customWidth="1"/>
    <col min="6" max="6" width="15.375" customWidth="1"/>
  </cols>
  <sheetData>
    <row r="1" spans="1:6" ht="15" customHeight="1">
      <c r="A1" s="1" t="s">
        <v>23</v>
      </c>
      <c r="B1" s="8"/>
    </row>
    <row r="2" spans="1:6" ht="22.9" customHeight="1">
      <c r="A2" s="872" t="s">
        <v>276</v>
      </c>
      <c r="B2" s="872"/>
      <c r="C2" s="872"/>
      <c r="D2" s="872"/>
      <c r="E2" s="872"/>
      <c r="F2" s="872"/>
    </row>
    <row r="3" spans="1:6" ht="15" customHeight="1" thickBot="1">
      <c r="A3" s="1"/>
      <c r="B3" s="8"/>
      <c r="C3" s="2"/>
      <c r="D3" s="2"/>
      <c r="E3" s="887" t="s">
        <v>10</v>
      </c>
      <c r="F3" s="887"/>
    </row>
    <row r="4" spans="1:6" ht="19.5" customHeight="1">
      <c r="A4" s="873" t="s">
        <v>18</v>
      </c>
      <c r="B4" s="875" t="s">
        <v>318</v>
      </c>
      <c r="C4" s="877" t="s">
        <v>281</v>
      </c>
      <c r="D4" s="878"/>
      <c r="E4" s="879"/>
      <c r="F4" s="869" t="s">
        <v>421</v>
      </c>
    </row>
    <row r="5" spans="1:6" ht="26.25" customHeight="1">
      <c r="A5" s="874"/>
      <c r="B5" s="876"/>
      <c r="C5" s="17" t="s">
        <v>12</v>
      </c>
      <c r="D5" s="474" t="s">
        <v>319</v>
      </c>
      <c r="E5" s="17" t="s">
        <v>49</v>
      </c>
      <c r="F5" s="870"/>
    </row>
    <row r="6" spans="1:6" s="6" customFormat="1" ht="19.5" customHeight="1">
      <c r="A6" s="102" t="s">
        <v>8</v>
      </c>
      <c r="B6" s="4">
        <f>SUM(B7:B19)</f>
        <v>26665</v>
      </c>
      <c r="C6" s="4">
        <f>SUM(C7:C19)</f>
        <v>28594</v>
      </c>
      <c r="D6" s="103">
        <f>ROUND(C6/C28*100,1)</f>
        <v>57.1</v>
      </c>
      <c r="E6" s="104">
        <f t="shared" ref="E6:E25" si="0">(C6/B6-1)*100</f>
        <v>7.2342021376335941</v>
      </c>
      <c r="F6" s="885" t="s">
        <v>431</v>
      </c>
    </row>
    <row r="7" spans="1:6" s="6" customFormat="1" ht="19.5" customHeight="1">
      <c r="A7" s="263" t="s">
        <v>171</v>
      </c>
      <c r="B7" s="264">
        <v>8417</v>
      </c>
      <c r="C7" s="346">
        <v>5768</v>
      </c>
      <c r="D7" s="426">
        <f>ROUND(C7/C28*100,1)</f>
        <v>11.5</v>
      </c>
      <c r="E7" s="265">
        <f t="shared" si="0"/>
        <v>-31.47202091006297</v>
      </c>
      <c r="F7" s="886"/>
    </row>
    <row r="8" spans="1:6" s="6" customFormat="1" ht="19.5" customHeight="1">
      <c r="A8" s="263" t="s">
        <v>172</v>
      </c>
      <c r="B8" s="264">
        <v>1491</v>
      </c>
      <c r="C8" s="389">
        <v>3218</v>
      </c>
      <c r="D8" s="426">
        <f>ROUND(C8/C28*100,1)</f>
        <v>6.4</v>
      </c>
      <c r="E8" s="265">
        <f t="shared" si="0"/>
        <v>115.82830315224682</v>
      </c>
      <c r="F8" s="886"/>
    </row>
    <row r="9" spans="1:6" s="6" customFormat="1" ht="19.5" customHeight="1">
      <c r="A9" s="263" t="s">
        <v>173</v>
      </c>
      <c r="B9" s="264">
        <v>1627</v>
      </c>
      <c r="C9" s="346">
        <v>1276</v>
      </c>
      <c r="D9" s="426">
        <f>ROUND(C9/C28*100,1)</f>
        <v>2.5</v>
      </c>
      <c r="E9" s="265">
        <f t="shared" si="0"/>
        <v>-21.57344806392133</v>
      </c>
      <c r="F9" s="886"/>
    </row>
    <row r="10" spans="1:6" s="6" customFormat="1" ht="19.5" customHeight="1">
      <c r="A10" s="263" t="s">
        <v>174</v>
      </c>
      <c r="B10" s="264">
        <v>410</v>
      </c>
      <c r="C10" s="346">
        <v>437</v>
      </c>
      <c r="D10" s="426">
        <f>ROUND(C10/C28*100,1)</f>
        <v>0.9</v>
      </c>
      <c r="E10" s="265">
        <f t="shared" si="0"/>
        <v>6.5853658536585424</v>
      </c>
      <c r="F10" s="886"/>
    </row>
    <row r="11" spans="1:6" s="6" customFormat="1" ht="19.5" customHeight="1">
      <c r="A11" s="263" t="s">
        <v>175</v>
      </c>
      <c r="B11" s="264">
        <v>1716</v>
      </c>
      <c r="C11" s="346">
        <v>1971</v>
      </c>
      <c r="D11" s="426">
        <f>ROUND(C11/C28*100,1)</f>
        <v>3.9</v>
      </c>
      <c r="E11" s="265">
        <f t="shared" si="0"/>
        <v>14.860139860139853</v>
      </c>
      <c r="F11" s="886"/>
    </row>
    <row r="12" spans="1:6" s="6" customFormat="1" ht="19.5" customHeight="1">
      <c r="A12" s="263" t="s">
        <v>176</v>
      </c>
      <c r="B12" s="264">
        <v>757</v>
      </c>
      <c r="C12" s="346">
        <v>740</v>
      </c>
      <c r="D12" s="426">
        <f>ROUND(C12/C28*100,1)</f>
        <v>1.5</v>
      </c>
      <c r="E12" s="265">
        <f t="shared" si="0"/>
        <v>-2.2457067371202122</v>
      </c>
      <c r="F12" s="886"/>
    </row>
    <row r="13" spans="1:6" s="6" customFormat="1" ht="19.5" customHeight="1">
      <c r="A13" s="263" t="s">
        <v>177</v>
      </c>
      <c r="B13" s="264">
        <v>236</v>
      </c>
      <c r="C13" s="346">
        <v>907</v>
      </c>
      <c r="D13" s="426">
        <f>ROUND(C13/C28*100,1)</f>
        <v>1.8</v>
      </c>
      <c r="E13" s="265">
        <f t="shared" si="0"/>
        <v>284.32203389830511</v>
      </c>
      <c r="F13" s="886"/>
    </row>
    <row r="14" spans="1:6" s="6" customFormat="1" ht="19.5" customHeight="1">
      <c r="A14" s="263" t="s">
        <v>178</v>
      </c>
      <c r="B14" s="264">
        <v>1104</v>
      </c>
      <c r="C14" s="346">
        <v>675</v>
      </c>
      <c r="D14" s="426">
        <f>ROUND(C14/C28*100,1)</f>
        <v>1.3</v>
      </c>
      <c r="E14" s="265">
        <f t="shared" si="0"/>
        <v>-38.858695652173914</v>
      </c>
      <c r="F14" s="886"/>
    </row>
    <row r="15" spans="1:6" s="6" customFormat="1" ht="19.5" customHeight="1">
      <c r="A15" s="263" t="s">
        <v>179</v>
      </c>
      <c r="B15" s="264">
        <v>805</v>
      </c>
      <c r="C15" s="346">
        <v>221</v>
      </c>
      <c r="D15" s="426">
        <f>ROUND(C15/C28*100,1)</f>
        <v>0.4</v>
      </c>
      <c r="E15" s="265">
        <f t="shared" si="0"/>
        <v>-72.546583850931682</v>
      </c>
      <c r="F15" s="886"/>
    </row>
    <row r="16" spans="1:6" s="6" customFormat="1" ht="19.5" customHeight="1">
      <c r="A16" s="263" t="s">
        <v>180</v>
      </c>
      <c r="B16" s="264">
        <v>8</v>
      </c>
      <c r="C16" s="23">
        <v>14</v>
      </c>
      <c r="D16" s="426">
        <f>ROUND(C16/C28*100,1)</f>
        <v>0</v>
      </c>
      <c r="E16" s="265">
        <f t="shared" si="0"/>
        <v>75</v>
      </c>
      <c r="F16" s="886"/>
    </row>
    <row r="17" spans="1:12" s="6" customFormat="1" ht="19.5" customHeight="1">
      <c r="A17" s="267" t="s">
        <v>181</v>
      </c>
      <c r="B17" s="264">
        <v>1573</v>
      </c>
      <c r="C17" s="346">
        <v>0</v>
      </c>
      <c r="D17" s="426">
        <f>ROUND(C17/C28*100,1)</f>
        <v>0</v>
      </c>
      <c r="E17" s="265">
        <f t="shared" si="0"/>
        <v>-100</v>
      </c>
      <c r="F17" s="886"/>
    </row>
    <row r="18" spans="1:12" s="6" customFormat="1" ht="19.5" customHeight="1">
      <c r="A18" s="268" t="s">
        <v>182</v>
      </c>
      <c r="B18" s="266">
        <v>8352</v>
      </c>
      <c r="C18" s="346">
        <v>13324</v>
      </c>
      <c r="D18" s="426">
        <f>ROUND(C18/C28*100,1)</f>
        <v>26.6</v>
      </c>
      <c r="E18" s="265">
        <f t="shared" si="0"/>
        <v>59.530651340996179</v>
      </c>
      <c r="F18" s="886"/>
      <c r="J18" s="421"/>
      <c r="K18" s="421"/>
      <c r="L18" s="421"/>
    </row>
    <row r="19" spans="1:12" s="236" customFormat="1" ht="19.5" customHeight="1">
      <c r="A19" s="290" t="s">
        <v>191</v>
      </c>
      <c r="B19" s="266">
        <v>169</v>
      </c>
      <c r="C19" s="346">
        <v>43</v>
      </c>
      <c r="D19" s="426">
        <f>ROUND(C19/C28*100,1)</f>
        <v>0.1</v>
      </c>
      <c r="E19" s="265">
        <f t="shared" si="0"/>
        <v>-74.556213017751489</v>
      </c>
      <c r="F19" s="886"/>
      <c r="J19" s="422"/>
      <c r="K19" s="421"/>
      <c r="L19" s="427"/>
    </row>
    <row r="20" spans="1:12" s="6" customFormat="1" ht="19.5" customHeight="1">
      <c r="A20" s="106" t="s">
        <v>9</v>
      </c>
      <c r="B20" s="4">
        <f>B21+B22+B23+B24+B25+B26</f>
        <v>23637</v>
      </c>
      <c r="C20" s="4">
        <f>SUM(C21:C26)</f>
        <v>21510</v>
      </c>
      <c r="D20" s="103">
        <f>ROUND(C20/C28*100,1)</f>
        <v>42.9</v>
      </c>
      <c r="E20" s="104">
        <f t="shared" si="0"/>
        <v>-8.9986038837415965</v>
      </c>
      <c r="F20" s="100"/>
      <c r="J20" s="422"/>
      <c r="K20" s="421"/>
      <c r="L20" s="427"/>
    </row>
    <row r="21" spans="1:12" s="6" customFormat="1" ht="19.5" customHeight="1">
      <c r="A21" s="263" t="s">
        <v>24</v>
      </c>
      <c r="B21" s="264">
        <v>6279</v>
      </c>
      <c r="C21" s="264">
        <v>8287</v>
      </c>
      <c r="D21" s="259">
        <f>ROUND(C21/C28*100,1)</f>
        <v>16.5</v>
      </c>
      <c r="E21" s="265">
        <f t="shared" si="0"/>
        <v>31.979614588310245</v>
      </c>
      <c r="F21" s="100"/>
      <c r="J21" s="422"/>
      <c r="K21" s="421"/>
      <c r="L21" s="427"/>
    </row>
    <row r="22" spans="1:12" s="6" customFormat="1" ht="19.5" customHeight="1">
      <c r="A22" s="263" t="s">
        <v>57</v>
      </c>
      <c r="B22" s="264">
        <v>1580</v>
      </c>
      <c r="C22" s="264">
        <v>274</v>
      </c>
      <c r="D22" s="259">
        <f>ROUND(C22/C28*100,1)</f>
        <v>0.5</v>
      </c>
      <c r="E22" s="265">
        <f t="shared" si="0"/>
        <v>-82.658227848101262</v>
      </c>
      <c r="F22" s="100"/>
      <c r="J22" s="422"/>
      <c r="K22" s="421"/>
      <c r="L22" s="427"/>
    </row>
    <row r="23" spans="1:12" s="6" customFormat="1" ht="19.5" customHeight="1">
      <c r="A23" s="263" t="s">
        <v>25</v>
      </c>
      <c r="B23" s="264">
        <v>12679</v>
      </c>
      <c r="C23" s="264">
        <v>8874</v>
      </c>
      <c r="D23" s="259">
        <f>ROUND(C23/C28*100,1)</f>
        <v>17.7</v>
      </c>
      <c r="E23" s="265">
        <f t="shared" si="0"/>
        <v>-30.01025317454058</v>
      </c>
      <c r="F23" s="105"/>
      <c r="J23" s="422"/>
      <c r="K23" s="421"/>
      <c r="L23" s="427"/>
    </row>
    <row r="24" spans="1:12" s="6" customFormat="1" ht="19.5" customHeight="1">
      <c r="A24" s="263" t="s">
        <v>41</v>
      </c>
      <c r="B24" s="264">
        <v>2000</v>
      </c>
      <c r="C24" s="264">
        <v>0</v>
      </c>
      <c r="D24" s="259">
        <f>ROUND(C24/C28*100,1)</f>
        <v>0</v>
      </c>
      <c r="E24" s="265">
        <f t="shared" si="0"/>
        <v>-100</v>
      </c>
      <c r="F24" s="105"/>
      <c r="J24" s="427"/>
      <c r="K24" s="421"/>
      <c r="L24" s="427"/>
    </row>
    <row r="25" spans="1:12" s="6" customFormat="1" ht="19.5" customHeight="1">
      <c r="A25" s="263" t="s">
        <v>26</v>
      </c>
      <c r="B25" s="264">
        <v>1095</v>
      </c>
      <c r="C25" s="264">
        <v>4075</v>
      </c>
      <c r="D25" s="259">
        <f>ROUND(C25/C28*100,1)</f>
        <v>8.1</v>
      </c>
      <c r="E25" s="265">
        <f t="shared" si="0"/>
        <v>272.14611872146122</v>
      </c>
      <c r="F25" s="105"/>
      <c r="J25" s="422"/>
      <c r="K25" s="421"/>
      <c r="L25" s="427"/>
    </row>
    <row r="26" spans="1:12" s="6" customFormat="1" ht="19.5" customHeight="1">
      <c r="A26" s="263" t="s">
        <v>27</v>
      </c>
      <c r="B26" s="264">
        <v>4</v>
      </c>
      <c r="C26" s="264"/>
      <c r="D26" s="259"/>
      <c r="E26" s="265" t="s">
        <v>143</v>
      </c>
      <c r="F26" s="110"/>
      <c r="J26" s="422"/>
      <c r="K26" s="421"/>
      <c r="L26" s="427"/>
    </row>
    <row r="27" spans="1:12" s="6" customFormat="1" ht="9.9499999999999993" customHeight="1">
      <c r="A27" s="106"/>
      <c r="B27" s="107"/>
      <c r="C27" s="107"/>
      <c r="D27" s="103"/>
      <c r="E27" s="104"/>
      <c r="F27" s="105"/>
      <c r="J27" s="422"/>
      <c r="K27" s="421"/>
      <c r="L27" s="427"/>
    </row>
    <row r="28" spans="1:12" s="6" customFormat="1" ht="19.5" customHeight="1">
      <c r="A28" s="108" t="s">
        <v>2</v>
      </c>
      <c r="B28" s="5">
        <f>B20+B6</f>
        <v>50302</v>
      </c>
      <c r="C28" s="11">
        <f>C20+C6</f>
        <v>50104</v>
      </c>
      <c r="D28" s="103">
        <f>ROUND(C28/C28*100,1)</f>
        <v>100</v>
      </c>
      <c r="E28" s="104">
        <f>(C28/B28-1)*100</f>
        <v>-0.39362251997931974</v>
      </c>
      <c r="F28" s="168"/>
      <c r="J28" s="422"/>
      <c r="K28" s="421"/>
      <c r="L28" s="427"/>
    </row>
    <row r="29" spans="1:12" s="6" customFormat="1" ht="9.9499999999999993" customHeight="1">
      <c r="A29" s="108"/>
      <c r="B29" s="11"/>
      <c r="C29" s="11"/>
      <c r="D29" s="103"/>
      <c r="E29" s="19"/>
      <c r="F29" s="105"/>
      <c r="J29" s="422"/>
      <c r="K29" s="420"/>
      <c r="L29" s="427"/>
    </row>
    <row r="30" spans="1:12" s="6" customFormat="1" ht="19.5" customHeight="1">
      <c r="A30" s="109" t="s">
        <v>3</v>
      </c>
      <c r="B30" s="11">
        <f>SUM(B31:B38)</f>
        <v>239257</v>
      </c>
      <c r="C30" s="11">
        <f>SUM(C31:C38)</f>
        <v>249327</v>
      </c>
      <c r="D30" s="103"/>
      <c r="E30" s="19"/>
      <c r="F30" s="105"/>
      <c r="J30" s="422"/>
      <c r="K30" s="421"/>
      <c r="L30" s="427"/>
    </row>
    <row r="31" spans="1:12" s="6" customFormat="1" ht="19.5" customHeight="1">
      <c r="A31" s="256" t="s">
        <v>20</v>
      </c>
      <c r="B31" s="397">
        <v>25362</v>
      </c>
      <c r="C31" s="257">
        <f>25362-2395</f>
        <v>22967</v>
      </c>
      <c r="D31" s="259"/>
      <c r="E31" s="288"/>
      <c r="F31" s="289"/>
      <c r="J31" s="422"/>
      <c r="K31" s="421"/>
      <c r="L31" s="427"/>
    </row>
    <row r="32" spans="1:12" s="6" customFormat="1" ht="19.5" customHeight="1">
      <c r="A32" s="256" t="s">
        <v>21</v>
      </c>
      <c r="B32" s="397">
        <v>69399</v>
      </c>
      <c r="C32" s="388">
        <f>93923-24000</f>
        <v>69923</v>
      </c>
      <c r="D32" s="259"/>
      <c r="E32" s="288"/>
      <c r="F32" s="289"/>
      <c r="J32" s="422"/>
      <c r="K32" s="421"/>
      <c r="L32" s="427"/>
    </row>
    <row r="33" spans="1:10" s="6" customFormat="1" ht="19.5" customHeight="1">
      <c r="A33" s="260" t="s">
        <v>22</v>
      </c>
      <c r="B33" s="397">
        <v>6377</v>
      </c>
      <c r="C33" s="388">
        <v>14500</v>
      </c>
      <c r="D33" s="259"/>
      <c r="E33" s="288"/>
      <c r="F33" s="884" t="s">
        <v>332</v>
      </c>
    </row>
    <row r="34" spans="1:10" s="6" customFormat="1" ht="19.5" customHeight="1">
      <c r="A34" s="260" t="s">
        <v>121</v>
      </c>
      <c r="B34" s="397">
        <v>98000</v>
      </c>
      <c r="C34" s="388">
        <v>103818</v>
      </c>
      <c r="D34" s="259"/>
      <c r="E34" s="288"/>
      <c r="F34" s="884"/>
    </row>
    <row r="35" spans="1:10" s="6" customFormat="1" ht="19.5" customHeight="1">
      <c r="A35" s="260" t="s">
        <v>15</v>
      </c>
      <c r="B35" s="397">
        <v>464</v>
      </c>
      <c r="C35" s="257">
        <v>464</v>
      </c>
      <c r="D35" s="259"/>
      <c r="E35" s="288"/>
      <c r="F35" s="884"/>
    </row>
    <row r="36" spans="1:10" s="390" customFormat="1" ht="19.5" customHeight="1">
      <c r="A36" s="398" t="s">
        <v>280</v>
      </c>
      <c r="B36" s="397">
        <v>205</v>
      </c>
      <c r="C36" s="257">
        <v>205</v>
      </c>
      <c r="D36" s="259"/>
      <c r="E36" s="288"/>
      <c r="F36" s="255"/>
    </row>
    <row r="37" spans="1:10" s="6" customFormat="1" ht="19.5" customHeight="1">
      <c r="A37" s="260" t="s">
        <v>114</v>
      </c>
      <c r="B37" s="397">
        <v>23000</v>
      </c>
      <c r="C37" s="257">
        <v>21000</v>
      </c>
      <c r="D37" s="259"/>
      <c r="E37" s="288"/>
      <c r="F37" s="473" t="s">
        <v>331</v>
      </c>
      <c r="J37" s="194"/>
    </row>
    <row r="38" spans="1:10" s="6" customFormat="1" ht="19.5" customHeight="1">
      <c r="A38" s="260" t="s">
        <v>116</v>
      </c>
      <c r="B38" s="397">
        <v>16450</v>
      </c>
      <c r="C38" s="388">
        <v>16450</v>
      </c>
      <c r="D38" s="259"/>
      <c r="E38" s="288"/>
      <c r="F38" s="255"/>
      <c r="J38" s="14"/>
    </row>
    <row r="39" spans="1:10" s="6" customFormat="1" ht="9.9499999999999993" customHeight="1">
      <c r="A39" s="108"/>
      <c r="B39" s="11"/>
      <c r="C39" s="11"/>
      <c r="D39" s="103"/>
      <c r="E39" s="19"/>
      <c r="F39" s="105"/>
    </row>
    <row r="40" spans="1:10" s="6" customFormat="1" ht="19.5" customHeight="1" thickBot="1">
      <c r="A40" s="111" t="s">
        <v>19</v>
      </c>
      <c r="B40" s="112">
        <f>B28+B30</f>
        <v>289559</v>
      </c>
      <c r="C40" s="112">
        <f>C28+C30</f>
        <v>299431</v>
      </c>
      <c r="D40" s="113"/>
      <c r="E40" s="65">
        <f>(C40/B40-1)*100</f>
        <v>3.409322452419028</v>
      </c>
      <c r="F40" s="114"/>
    </row>
    <row r="45" spans="1:10">
      <c r="B45" s="58"/>
    </row>
  </sheetData>
  <mergeCells count="8">
    <mergeCell ref="F33:F35"/>
    <mergeCell ref="F6:F19"/>
    <mergeCell ref="F4:F5"/>
    <mergeCell ref="E3:F3"/>
    <mergeCell ref="A2:F2"/>
    <mergeCell ref="A4:A5"/>
    <mergeCell ref="B4:B5"/>
    <mergeCell ref="C4:E4"/>
  </mergeCells>
  <phoneticPr fontId="9" type="noConversion"/>
  <printOptions horizontalCentered="1"/>
  <pageMargins left="0.78740157480314965" right="0.78740157480314965" top="0.98425196850393704" bottom="0.59055118110236227" header="0.35433070866141736" footer="0.39370078740157483"/>
  <pageSetup paperSize="9" scale="94" orientation="portrait"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46"/>
  <sheetViews>
    <sheetView showZeros="0" view="pageBreakPreview" zoomScaleNormal="100" zoomScaleSheetLayoutView="100" workbookViewId="0">
      <selection activeCell="L13" sqref="L13"/>
    </sheetView>
  </sheetViews>
  <sheetFormatPr defaultRowHeight="14.25"/>
  <cols>
    <col min="1" max="1" width="26.625" style="12" customWidth="1"/>
    <col min="2" max="5" width="10.125" style="12" customWidth="1"/>
    <col min="6" max="6" width="12.625" style="12" customWidth="1"/>
    <col min="7" max="16384" width="9" style="12"/>
  </cols>
  <sheetData>
    <row r="1" spans="1:6" ht="15" customHeight="1">
      <c r="A1" s="8" t="s">
        <v>68</v>
      </c>
      <c r="B1" s="7"/>
    </row>
    <row r="2" spans="1:6" ht="22.9" customHeight="1">
      <c r="A2" s="890" t="s">
        <v>278</v>
      </c>
      <c r="B2" s="890"/>
      <c r="C2" s="890"/>
      <c r="D2" s="890"/>
      <c r="E2" s="890"/>
      <c r="F2" s="890"/>
    </row>
    <row r="3" spans="1:6" ht="15" customHeight="1" thickBot="1">
      <c r="A3" s="8"/>
      <c r="B3" s="8"/>
      <c r="C3" s="15"/>
      <c r="D3" s="889" t="s">
        <v>58</v>
      </c>
      <c r="E3" s="889"/>
      <c r="F3" s="889"/>
    </row>
    <row r="4" spans="1:6" ht="19.5" customHeight="1">
      <c r="A4" s="892" t="s">
        <v>59</v>
      </c>
      <c r="B4" s="875" t="s">
        <v>277</v>
      </c>
      <c r="C4" s="891" t="s">
        <v>282</v>
      </c>
      <c r="D4" s="878"/>
      <c r="E4" s="879"/>
      <c r="F4" s="882" t="s">
        <v>60</v>
      </c>
    </row>
    <row r="5" spans="1:6" ht="24">
      <c r="A5" s="893"/>
      <c r="B5" s="876"/>
      <c r="C5" s="17" t="s">
        <v>61</v>
      </c>
      <c r="D5" s="474" t="s">
        <v>320</v>
      </c>
      <c r="E5" s="17" t="s">
        <v>63</v>
      </c>
      <c r="F5" s="883"/>
    </row>
    <row r="6" spans="1:6" ht="18" customHeight="1">
      <c r="A6" s="271" t="s">
        <v>97</v>
      </c>
      <c r="B6" s="272">
        <v>13815</v>
      </c>
      <c r="C6" s="272">
        <v>14497</v>
      </c>
      <c r="D6" s="273">
        <f>ROUND(C6/207751*100,1)</f>
        <v>7</v>
      </c>
      <c r="E6" s="274">
        <f>(C6/B6-1)*100</f>
        <v>4.9366630474122264</v>
      </c>
      <c r="F6" s="82"/>
    </row>
    <row r="7" spans="1:6" ht="18" customHeight="1">
      <c r="A7" s="275" t="s">
        <v>98</v>
      </c>
      <c r="B7" s="272">
        <v>4</v>
      </c>
      <c r="C7" s="272">
        <v>4</v>
      </c>
      <c r="D7" s="273">
        <f t="shared" ref="D7:D30" si="0">ROUND(C7/207751*100,1)</f>
        <v>0</v>
      </c>
      <c r="E7" s="274"/>
      <c r="F7" s="83"/>
    </row>
    <row r="8" spans="1:6" ht="18" customHeight="1">
      <c r="A8" s="276" t="s">
        <v>99</v>
      </c>
      <c r="B8" s="272">
        <v>5857</v>
      </c>
      <c r="C8" s="272">
        <v>6191</v>
      </c>
      <c r="D8" s="273">
        <f t="shared" si="0"/>
        <v>3</v>
      </c>
      <c r="E8" s="274">
        <f t="shared" ref="E8:E25" si="1">(C8/B8-1)*100</f>
        <v>5.7025781116612606</v>
      </c>
      <c r="F8" s="83"/>
    </row>
    <row r="9" spans="1:6" ht="18" customHeight="1">
      <c r="A9" s="276" t="s">
        <v>100</v>
      </c>
      <c r="B9" s="272">
        <v>79113</v>
      </c>
      <c r="C9" s="272">
        <v>81019</v>
      </c>
      <c r="D9" s="273">
        <f t="shared" si="0"/>
        <v>39</v>
      </c>
      <c r="E9" s="274">
        <f t="shared" si="1"/>
        <v>2.4092121395977939</v>
      </c>
      <c r="F9" s="83"/>
    </row>
    <row r="10" spans="1:6" ht="18" customHeight="1">
      <c r="A10" s="276" t="s">
        <v>101</v>
      </c>
      <c r="B10" s="272">
        <v>2225</v>
      </c>
      <c r="C10" s="272">
        <v>2228</v>
      </c>
      <c r="D10" s="273">
        <f t="shared" si="0"/>
        <v>1.1000000000000001</v>
      </c>
      <c r="E10" s="274">
        <f t="shared" si="1"/>
        <v>0.1348314606741674</v>
      </c>
      <c r="F10" s="83"/>
    </row>
    <row r="11" spans="1:6" ht="18" customHeight="1">
      <c r="A11" s="276" t="s">
        <v>135</v>
      </c>
      <c r="B11" s="272">
        <v>2500</v>
      </c>
      <c r="C11" s="272">
        <v>2458</v>
      </c>
      <c r="D11" s="273">
        <f t="shared" si="0"/>
        <v>1.2</v>
      </c>
      <c r="E11" s="274">
        <f t="shared" si="1"/>
        <v>-1.6800000000000037</v>
      </c>
      <c r="F11" s="83"/>
    </row>
    <row r="12" spans="1:6" ht="18" customHeight="1">
      <c r="A12" s="276" t="s">
        <v>102</v>
      </c>
      <c r="B12" s="272">
        <v>39319</v>
      </c>
      <c r="C12" s="272">
        <v>43012</v>
      </c>
      <c r="D12" s="273">
        <f t="shared" si="0"/>
        <v>20.7</v>
      </c>
      <c r="E12" s="274">
        <f t="shared" si="1"/>
        <v>9.3924057071644853</v>
      </c>
      <c r="F12" s="83"/>
    </row>
    <row r="13" spans="1:6" ht="18" customHeight="1">
      <c r="A13" s="276" t="s">
        <v>136</v>
      </c>
      <c r="B13" s="272">
        <v>30919</v>
      </c>
      <c r="C13" s="272">
        <v>19511</v>
      </c>
      <c r="D13" s="273">
        <f t="shared" si="0"/>
        <v>9.4</v>
      </c>
      <c r="E13" s="274">
        <f t="shared" si="1"/>
        <v>-36.896406740192113</v>
      </c>
      <c r="F13" s="83"/>
    </row>
    <row r="14" spans="1:6" ht="18" customHeight="1">
      <c r="A14" s="276" t="s">
        <v>103</v>
      </c>
      <c r="B14" s="272">
        <v>1679</v>
      </c>
      <c r="C14" s="272">
        <v>2973</v>
      </c>
      <c r="D14" s="273">
        <f t="shared" si="0"/>
        <v>1.4</v>
      </c>
      <c r="E14" s="274">
        <f t="shared" si="1"/>
        <v>77.069684335914232</v>
      </c>
      <c r="F14" s="83"/>
    </row>
    <row r="15" spans="1:6" ht="18" customHeight="1">
      <c r="A15" s="276" t="s">
        <v>104</v>
      </c>
      <c r="B15" s="272">
        <v>2441</v>
      </c>
      <c r="C15" s="272">
        <v>3164</v>
      </c>
      <c r="D15" s="273">
        <f t="shared" si="0"/>
        <v>1.5</v>
      </c>
      <c r="E15" s="274">
        <f t="shared" si="1"/>
        <v>29.619008603031549</v>
      </c>
      <c r="F15" s="83"/>
    </row>
    <row r="16" spans="1:6" ht="18" customHeight="1">
      <c r="A16" s="276" t="s">
        <v>105</v>
      </c>
      <c r="B16" s="272">
        <v>8040</v>
      </c>
      <c r="C16" s="272">
        <v>8141</v>
      </c>
      <c r="D16" s="273">
        <f t="shared" si="0"/>
        <v>3.9</v>
      </c>
      <c r="E16" s="274">
        <f t="shared" si="1"/>
        <v>1.256218905472628</v>
      </c>
      <c r="F16" s="83"/>
    </row>
    <row r="17" spans="1:7" ht="18" customHeight="1">
      <c r="A17" s="276" t="s">
        <v>106</v>
      </c>
      <c r="B17" s="272">
        <v>3015</v>
      </c>
      <c r="C17" s="272">
        <v>2642</v>
      </c>
      <c r="D17" s="273">
        <f t="shared" si="0"/>
        <v>1.3</v>
      </c>
      <c r="E17" s="274">
        <f t="shared" si="1"/>
        <v>-12.371475953565502</v>
      </c>
      <c r="F17" s="83"/>
      <c r="G17" s="272"/>
    </row>
    <row r="18" spans="1:7" ht="18" customHeight="1">
      <c r="A18" s="277" t="s">
        <v>137</v>
      </c>
      <c r="B18" s="272">
        <v>1206</v>
      </c>
      <c r="C18" s="272">
        <v>888</v>
      </c>
      <c r="D18" s="273">
        <f t="shared" si="0"/>
        <v>0.4</v>
      </c>
      <c r="E18" s="274">
        <f t="shared" si="1"/>
        <v>-26.368159203980102</v>
      </c>
      <c r="F18" s="83"/>
      <c r="G18" s="272"/>
    </row>
    <row r="19" spans="1:7" ht="18" customHeight="1">
      <c r="A19" s="276" t="s">
        <v>107</v>
      </c>
      <c r="B19" s="272">
        <v>907</v>
      </c>
      <c r="C19" s="272">
        <v>721</v>
      </c>
      <c r="D19" s="273">
        <f t="shared" si="0"/>
        <v>0.3</v>
      </c>
      <c r="E19" s="274">
        <f t="shared" si="1"/>
        <v>-20.507166482910698</v>
      </c>
      <c r="F19" s="83"/>
      <c r="G19" s="272"/>
    </row>
    <row r="20" spans="1:7" ht="18" customHeight="1">
      <c r="A20" s="276" t="s">
        <v>108</v>
      </c>
      <c r="B20" s="272">
        <v>142</v>
      </c>
      <c r="C20" s="272">
        <v>100</v>
      </c>
      <c r="D20" s="273">
        <f t="shared" si="0"/>
        <v>0</v>
      </c>
      <c r="E20" s="274">
        <f t="shared" si="1"/>
        <v>-29.577464788732399</v>
      </c>
      <c r="F20" s="83"/>
      <c r="G20" s="272"/>
    </row>
    <row r="21" spans="1:7" ht="18" customHeight="1">
      <c r="A21" s="276" t="s">
        <v>96</v>
      </c>
      <c r="B21" s="272">
        <v>255</v>
      </c>
      <c r="C21" s="272">
        <v>271</v>
      </c>
      <c r="D21" s="273">
        <f t="shared" si="0"/>
        <v>0.1</v>
      </c>
      <c r="E21" s="274">
        <f t="shared" si="1"/>
        <v>6.2745098039215685</v>
      </c>
      <c r="F21" s="83"/>
      <c r="G21" s="272"/>
    </row>
    <row r="22" spans="1:7" ht="18" customHeight="1">
      <c r="A22" s="276" t="s">
        <v>138</v>
      </c>
      <c r="B22" s="272">
        <v>1044</v>
      </c>
      <c r="C22" s="272">
        <v>1885</v>
      </c>
      <c r="D22" s="273">
        <f t="shared" si="0"/>
        <v>0.9</v>
      </c>
      <c r="E22" s="274">
        <f t="shared" si="1"/>
        <v>80.555555555555557</v>
      </c>
      <c r="F22" s="83"/>
      <c r="G22" s="272"/>
    </row>
    <row r="23" spans="1:7" ht="18" customHeight="1">
      <c r="A23" s="275" t="s">
        <v>45</v>
      </c>
      <c r="B23" s="272">
        <v>1790</v>
      </c>
      <c r="C23" s="272">
        <v>8871</v>
      </c>
      <c r="D23" s="273">
        <f t="shared" si="0"/>
        <v>4.3</v>
      </c>
      <c r="E23" s="274">
        <f t="shared" si="1"/>
        <v>395.58659217877096</v>
      </c>
      <c r="F23" s="83"/>
      <c r="G23" s="272"/>
    </row>
    <row r="24" spans="1:7" ht="18" customHeight="1">
      <c r="A24" s="275" t="s">
        <v>46</v>
      </c>
      <c r="B24" s="272">
        <v>583</v>
      </c>
      <c r="C24" s="272">
        <v>366</v>
      </c>
      <c r="D24" s="273">
        <f t="shared" si="0"/>
        <v>0.2</v>
      </c>
      <c r="E24" s="274">
        <f t="shared" si="1"/>
        <v>-37.221269296740999</v>
      </c>
      <c r="F24" s="83"/>
      <c r="G24" s="272"/>
    </row>
    <row r="25" spans="1:7" ht="18" customHeight="1">
      <c r="A25" s="275" t="s">
        <v>139</v>
      </c>
      <c r="B25" s="272">
        <v>980</v>
      </c>
      <c r="C25" s="272">
        <v>917</v>
      </c>
      <c r="D25" s="273">
        <f t="shared" si="0"/>
        <v>0.4</v>
      </c>
      <c r="E25" s="274">
        <f t="shared" si="1"/>
        <v>-6.4285714285714279</v>
      </c>
      <c r="F25" s="888" t="s">
        <v>185</v>
      </c>
      <c r="G25" s="272"/>
    </row>
    <row r="26" spans="1:7" ht="19.5" customHeight="1">
      <c r="A26" s="275" t="s">
        <v>140</v>
      </c>
      <c r="B26" s="272"/>
      <c r="C26" s="272"/>
      <c r="D26" s="273">
        <f t="shared" si="0"/>
        <v>0</v>
      </c>
      <c r="E26" s="274" t="s">
        <v>143</v>
      </c>
      <c r="F26" s="888"/>
      <c r="G26" s="272"/>
    </row>
    <row r="27" spans="1:7" ht="18" customHeight="1">
      <c r="A27" s="275" t="s">
        <v>141</v>
      </c>
      <c r="B27" s="272"/>
      <c r="C27" s="272">
        <v>300</v>
      </c>
      <c r="D27" s="273">
        <f t="shared" si="0"/>
        <v>0.1</v>
      </c>
      <c r="E27" s="274"/>
      <c r="F27" s="888"/>
      <c r="G27" s="272"/>
    </row>
    <row r="28" spans="1:7" ht="18" customHeight="1">
      <c r="A28" s="275" t="s">
        <v>142</v>
      </c>
      <c r="B28" s="272">
        <v>7311</v>
      </c>
      <c r="C28" s="272">
        <v>7592</v>
      </c>
      <c r="D28" s="273">
        <f t="shared" si="0"/>
        <v>3.7</v>
      </c>
      <c r="E28" s="274"/>
      <c r="F28" s="84"/>
      <c r="G28" s="278"/>
    </row>
    <row r="29" spans="1:7" ht="15" customHeight="1">
      <c r="A29" s="229"/>
      <c r="B29" s="10"/>
      <c r="C29" s="11"/>
      <c r="D29" s="273">
        <f t="shared" si="0"/>
        <v>0</v>
      </c>
      <c r="E29" s="16"/>
      <c r="F29" s="85"/>
    </row>
    <row r="30" spans="1:7" ht="18" customHeight="1">
      <c r="A30" s="230" t="s">
        <v>64</v>
      </c>
      <c r="B30" s="11">
        <f>SUM(B6:B28)</f>
        <v>203145</v>
      </c>
      <c r="C30" s="11">
        <f>SUM(C6:C28)</f>
        <v>207751</v>
      </c>
      <c r="D30" s="418">
        <f t="shared" si="0"/>
        <v>100</v>
      </c>
      <c r="E30" s="16">
        <f>(C30/B30-1)*100</f>
        <v>2.2673459843953747</v>
      </c>
      <c r="F30" s="84"/>
    </row>
    <row r="31" spans="1:7" ht="18" customHeight="1">
      <c r="A31" s="230"/>
      <c r="B31" s="10"/>
      <c r="C31" s="11"/>
      <c r="D31" s="19"/>
      <c r="E31" s="16"/>
      <c r="F31" s="84"/>
    </row>
    <row r="32" spans="1:7" ht="18" customHeight="1">
      <c r="A32" s="115" t="s">
        <v>119</v>
      </c>
      <c r="B32" s="10">
        <f>SUM(B33:B33)</f>
        <v>17572</v>
      </c>
      <c r="C32" s="11">
        <f>SUM(C33:C33)</f>
        <v>15550</v>
      </c>
      <c r="D32" s="59"/>
      <c r="E32" s="97"/>
      <c r="F32" s="61"/>
    </row>
    <row r="33" spans="1:6" ht="18" customHeight="1">
      <c r="A33" s="279" t="s">
        <v>184</v>
      </c>
      <c r="B33" s="257">
        <v>17572</v>
      </c>
      <c r="C33" s="257">
        <v>15550</v>
      </c>
      <c r="D33" s="280"/>
      <c r="E33" s="97"/>
      <c r="F33" s="61"/>
    </row>
    <row r="34" spans="1:6" ht="18" customHeight="1">
      <c r="A34" s="116"/>
      <c r="B34" s="10"/>
      <c r="C34" s="11"/>
      <c r="D34" s="117"/>
      <c r="E34" s="97"/>
      <c r="F34" s="61"/>
    </row>
    <row r="35" spans="1:6" ht="18" customHeight="1">
      <c r="A35" s="231" t="s">
        <v>65</v>
      </c>
      <c r="B35" s="10">
        <f>SUM(B36:B39)</f>
        <v>68842</v>
      </c>
      <c r="C35" s="11">
        <f>SUM(C36:C39)</f>
        <v>76130</v>
      </c>
      <c r="D35" s="19"/>
      <c r="E35" s="16"/>
      <c r="F35" s="85"/>
    </row>
    <row r="36" spans="1:6" ht="18" customHeight="1">
      <c r="A36" s="292" t="s">
        <v>186</v>
      </c>
      <c r="B36" s="282">
        <v>42536</v>
      </c>
      <c r="C36" s="282">
        <v>44029</v>
      </c>
      <c r="D36" s="19"/>
      <c r="E36" s="16"/>
      <c r="F36" s="89"/>
    </row>
    <row r="37" spans="1:6" ht="18" customHeight="1">
      <c r="A37" s="292" t="s">
        <v>192</v>
      </c>
      <c r="B37" s="284">
        <v>25786</v>
      </c>
      <c r="C37" s="284">
        <v>30566</v>
      </c>
      <c r="D37" s="20"/>
      <c r="E37" s="16"/>
      <c r="F37" s="270" t="s">
        <v>193</v>
      </c>
    </row>
    <row r="38" spans="1:6" ht="18" customHeight="1">
      <c r="A38" s="293" t="s">
        <v>188</v>
      </c>
      <c r="B38" s="284">
        <v>56</v>
      </c>
      <c r="C38" s="284"/>
      <c r="D38" s="20"/>
      <c r="E38" s="16"/>
      <c r="F38" s="89"/>
    </row>
    <row r="39" spans="1:6" ht="18" customHeight="1">
      <c r="A39" s="292" t="s">
        <v>189</v>
      </c>
      <c r="B39" s="283">
        <f>B40</f>
        <v>464</v>
      </c>
      <c r="C39" s="284">
        <f>C40</f>
        <v>1535</v>
      </c>
      <c r="D39" s="20"/>
      <c r="E39" s="16"/>
      <c r="F39" s="85"/>
    </row>
    <row r="40" spans="1:6" ht="18" customHeight="1">
      <c r="A40" s="294" t="s">
        <v>190</v>
      </c>
      <c r="B40" s="283">
        <v>464</v>
      </c>
      <c r="C40" s="284">
        <v>1535</v>
      </c>
      <c r="D40" s="20"/>
      <c r="E40" s="16"/>
      <c r="F40" s="84"/>
    </row>
    <row r="41" spans="1:6" ht="18" customHeight="1">
      <c r="A41" s="116"/>
      <c r="B41" s="10"/>
      <c r="C41" s="11"/>
      <c r="D41" s="117"/>
      <c r="E41" s="97"/>
      <c r="F41" s="61"/>
    </row>
    <row r="42" spans="1:6" ht="18" customHeight="1" thickBot="1">
      <c r="A42" s="232" t="s">
        <v>66</v>
      </c>
      <c r="B42" s="92">
        <f>B30+B32+B35</f>
        <v>289559</v>
      </c>
      <c r="C42" s="93">
        <f>C30+C32+C35</f>
        <v>299431</v>
      </c>
      <c r="D42" s="65"/>
      <c r="E42" s="94">
        <f>(C42/B42-1)*100</f>
        <v>3.409322452419028</v>
      </c>
      <c r="F42" s="95"/>
    </row>
    <row r="43" spans="1:6" ht="13.5" customHeight="1">
      <c r="B43" s="58"/>
      <c r="C43" s="58"/>
    </row>
    <row r="44" spans="1:6">
      <c r="B44" s="56"/>
      <c r="C44" s="56"/>
      <c r="D44" s="58"/>
    </row>
    <row r="45" spans="1:6">
      <c r="B45" s="58"/>
      <c r="C45" s="58"/>
    </row>
    <row r="46" spans="1:6">
      <c r="B46" s="58"/>
      <c r="C46" s="58"/>
      <c r="D46" s="58"/>
      <c r="E46" s="58"/>
    </row>
  </sheetData>
  <mergeCells count="7">
    <mergeCell ref="F25:F27"/>
    <mergeCell ref="F4:F5"/>
    <mergeCell ref="D3:F3"/>
    <mergeCell ref="A2:F2"/>
    <mergeCell ref="B4:B5"/>
    <mergeCell ref="C4:E4"/>
    <mergeCell ref="A4:A5"/>
  </mergeCells>
  <phoneticPr fontId="9" type="noConversion"/>
  <printOptions horizontalCentered="1"/>
  <pageMargins left="0.78740157480314965" right="0.78740157480314965" top="0.98425196850393704" bottom="0.59055118110236227" header="0.31496062992125984" footer="0.27559055118110237"/>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92D050"/>
  </sheetPr>
  <dimension ref="A1:C1349"/>
  <sheetViews>
    <sheetView showZeros="0" zoomScaleNormal="100" workbookViewId="0">
      <pane xSplit="2" ySplit="5" topLeftCell="C6" activePane="bottomRight" state="frozen"/>
      <selection pane="topRight" activeCell="G1" sqref="G1"/>
      <selection pane="bottomLeft" activeCell="A6" sqref="A6"/>
      <selection pane="bottomRight" activeCell="D21" sqref="D21"/>
    </sheetView>
  </sheetViews>
  <sheetFormatPr defaultColWidth="13.875" defaultRowHeight="14.25"/>
  <cols>
    <col min="1" max="1" width="13.75" style="686" customWidth="1"/>
    <col min="2" max="2" width="36.25" style="686" customWidth="1"/>
    <col min="3" max="3" width="18.75" style="686" customWidth="1"/>
    <col min="4" max="239" width="13.875" style="686"/>
    <col min="240" max="240" width="10.125" style="686" customWidth="1"/>
    <col min="241" max="241" width="29.75" style="686" customWidth="1"/>
    <col min="242" max="242" width="13.875" style="686" customWidth="1"/>
    <col min="243" max="243" width="9.625" style="686" customWidth="1"/>
    <col min="244" max="244" width="9.25" style="686" customWidth="1"/>
    <col min="245" max="245" width="32.125" style="686" customWidth="1"/>
    <col min="246" max="247" width="8" style="686" customWidth="1"/>
    <col min="248" max="248" width="9.5" style="686" customWidth="1"/>
    <col min="249" max="249" width="7.625" style="686" customWidth="1"/>
    <col min="250" max="256" width="8" style="686" customWidth="1"/>
    <col min="257" max="257" width="5.25" style="686" customWidth="1"/>
    <col min="258" max="258" width="8" style="686" customWidth="1"/>
    <col min="259" max="259" width="9" style="686" customWidth="1"/>
    <col min="260" max="495" width="13.875" style="686"/>
    <col min="496" max="496" width="10.125" style="686" customWidth="1"/>
    <col min="497" max="497" width="29.75" style="686" customWidth="1"/>
    <col min="498" max="498" width="13.875" style="686" customWidth="1"/>
    <col min="499" max="499" width="9.625" style="686" customWidth="1"/>
    <col min="500" max="500" width="9.25" style="686" customWidth="1"/>
    <col min="501" max="501" width="32.125" style="686" customWidth="1"/>
    <col min="502" max="503" width="8" style="686" customWidth="1"/>
    <col min="504" max="504" width="9.5" style="686" customWidth="1"/>
    <col min="505" max="505" width="7.625" style="686" customWidth="1"/>
    <col min="506" max="512" width="8" style="686" customWidth="1"/>
    <col min="513" max="513" width="5.25" style="686" customWidth="1"/>
    <col min="514" max="514" width="8" style="686" customWidth="1"/>
    <col min="515" max="515" width="9" style="686" customWidth="1"/>
    <col min="516" max="751" width="13.875" style="686"/>
    <col min="752" max="752" width="10.125" style="686" customWidth="1"/>
    <col min="753" max="753" width="29.75" style="686" customWidth="1"/>
    <col min="754" max="754" width="13.875" style="686" customWidth="1"/>
    <col min="755" max="755" width="9.625" style="686" customWidth="1"/>
    <col min="756" max="756" width="9.25" style="686" customWidth="1"/>
    <col min="757" max="757" width="32.125" style="686" customWidth="1"/>
    <col min="758" max="759" width="8" style="686" customWidth="1"/>
    <col min="760" max="760" width="9.5" style="686" customWidth="1"/>
    <col min="761" max="761" width="7.625" style="686" customWidth="1"/>
    <col min="762" max="768" width="8" style="686" customWidth="1"/>
    <col min="769" max="769" width="5.25" style="686" customWidth="1"/>
    <col min="770" max="770" width="8" style="686" customWidth="1"/>
    <col min="771" max="771" width="9" style="686" customWidth="1"/>
    <col min="772" max="1007" width="13.875" style="686"/>
    <col min="1008" max="1008" width="10.125" style="686" customWidth="1"/>
    <col min="1009" max="1009" width="29.75" style="686" customWidth="1"/>
    <col min="1010" max="1010" width="13.875" style="686" customWidth="1"/>
    <col min="1011" max="1011" width="9.625" style="686" customWidth="1"/>
    <col min="1012" max="1012" width="9.25" style="686" customWidth="1"/>
    <col min="1013" max="1013" width="32.125" style="686" customWidth="1"/>
    <col min="1014" max="1015" width="8" style="686" customWidth="1"/>
    <col min="1016" max="1016" width="9.5" style="686" customWidth="1"/>
    <col min="1017" max="1017" width="7.625" style="686" customWidth="1"/>
    <col min="1018" max="1024" width="8" style="686" customWidth="1"/>
    <col min="1025" max="1025" width="5.25" style="686" customWidth="1"/>
    <col min="1026" max="1026" width="8" style="686" customWidth="1"/>
    <col min="1027" max="1027" width="9" style="686" customWidth="1"/>
    <col min="1028" max="1263" width="13.875" style="686"/>
    <col min="1264" max="1264" width="10.125" style="686" customWidth="1"/>
    <col min="1265" max="1265" width="29.75" style="686" customWidth="1"/>
    <col min="1266" max="1266" width="13.875" style="686" customWidth="1"/>
    <col min="1267" max="1267" width="9.625" style="686" customWidth="1"/>
    <col min="1268" max="1268" width="9.25" style="686" customWidth="1"/>
    <col min="1269" max="1269" width="32.125" style="686" customWidth="1"/>
    <col min="1270" max="1271" width="8" style="686" customWidth="1"/>
    <col min="1272" max="1272" width="9.5" style="686" customWidth="1"/>
    <col min="1273" max="1273" width="7.625" style="686" customWidth="1"/>
    <col min="1274" max="1280" width="8" style="686" customWidth="1"/>
    <col min="1281" max="1281" width="5.25" style="686" customWidth="1"/>
    <col min="1282" max="1282" width="8" style="686" customWidth="1"/>
    <col min="1283" max="1283" width="9" style="686" customWidth="1"/>
    <col min="1284" max="1519" width="13.875" style="686"/>
    <col min="1520" max="1520" width="10.125" style="686" customWidth="1"/>
    <col min="1521" max="1521" width="29.75" style="686" customWidth="1"/>
    <col min="1522" max="1522" width="13.875" style="686" customWidth="1"/>
    <col min="1523" max="1523" width="9.625" style="686" customWidth="1"/>
    <col min="1524" max="1524" width="9.25" style="686" customWidth="1"/>
    <col min="1525" max="1525" width="32.125" style="686" customWidth="1"/>
    <col min="1526" max="1527" width="8" style="686" customWidth="1"/>
    <col min="1528" max="1528" width="9.5" style="686" customWidth="1"/>
    <col min="1529" max="1529" width="7.625" style="686" customWidth="1"/>
    <col min="1530" max="1536" width="8" style="686" customWidth="1"/>
    <col min="1537" max="1537" width="5.25" style="686" customWidth="1"/>
    <col min="1538" max="1538" width="8" style="686" customWidth="1"/>
    <col min="1539" max="1539" width="9" style="686" customWidth="1"/>
    <col min="1540" max="1775" width="13.875" style="686"/>
    <col min="1776" max="1776" width="10.125" style="686" customWidth="1"/>
    <col min="1777" max="1777" width="29.75" style="686" customWidth="1"/>
    <col min="1778" max="1778" width="13.875" style="686" customWidth="1"/>
    <col min="1779" max="1779" width="9.625" style="686" customWidth="1"/>
    <col min="1780" max="1780" width="9.25" style="686" customWidth="1"/>
    <col min="1781" max="1781" width="32.125" style="686" customWidth="1"/>
    <col min="1782" max="1783" width="8" style="686" customWidth="1"/>
    <col min="1784" max="1784" width="9.5" style="686" customWidth="1"/>
    <col min="1785" max="1785" width="7.625" style="686" customWidth="1"/>
    <col min="1786" max="1792" width="8" style="686" customWidth="1"/>
    <col min="1793" max="1793" width="5.25" style="686" customWidth="1"/>
    <col min="1794" max="1794" width="8" style="686" customWidth="1"/>
    <col min="1795" max="1795" width="9" style="686" customWidth="1"/>
    <col min="1796" max="2031" width="13.875" style="686"/>
    <col min="2032" max="2032" width="10.125" style="686" customWidth="1"/>
    <col min="2033" max="2033" width="29.75" style="686" customWidth="1"/>
    <col min="2034" max="2034" width="13.875" style="686" customWidth="1"/>
    <col min="2035" max="2035" width="9.625" style="686" customWidth="1"/>
    <col min="2036" max="2036" width="9.25" style="686" customWidth="1"/>
    <col min="2037" max="2037" width="32.125" style="686" customWidth="1"/>
    <col min="2038" max="2039" width="8" style="686" customWidth="1"/>
    <col min="2040" max="2040" width="9.5" style="686" customWidth="1"/>
    <col min="2041" max="2041" width="7.625" style="686" customWidth="1"/>
    <col min="2042" max="2048" width="8" style="686" customWidth="1"/>
    <col min="2049" max="2049" width="5.25" style="686" customWidth="1"/>
    <col min="2050" max="2050" width="8" style="686" customWidth="1"/>
    <col min="2051" max="2051" width="9" style="686" customWidth="1"/>
    <col min="2052" max="2287" width="13.875" style="686"/>
    <col min="2288" max="2288" width="10.125" style="686" customWidth="1"/>
    <col min="2289" max="2289" width="29.75" style="686" customWidth="1"/>
    <col min="2290" max="2290" width="13.875" style="686" customWidth="1"/>
    <col min="2291" max="2291" width="9.625" style="686" customWidth="1"/>
    <col min="2292" max="2292" width="9.25" style="686" customWidth="1"/>
    <col min="2293" max="2293" width="32.125" style="686" customWidth="1"/>
    <col min="2294" max="2295" width="8" style="686" customWidth="1"/>
    <col min="2296" max="2296" width="9.5" style="686" customWidth="1"/>
    <col min="2297" max="2297" width="7.625" style="686" customWidth="1"/>
    <col min="2298" max="2304" width="8" style="686" customWidth="1"/>
    <col min="2305" max="2305" width="5.25" style="686" customWidth="1"/>
    <col min="2306" max="2306" width="8" style="686" customWidth="1"/>
    <col min="2307" max="2307" width="9" style="686" customWidth="1"/>
    <col min="2308" max="2543" width="13.875" style="686"/>
    <col min="2544" max="2544" width="10.125" style="686" customWidth="1"/>
    <col min="2545" max="2545" width="29.75" style="686" customWidth="1"/>
    <col min="2546" max="2546" width="13.875" style="686" customWidth="1"/>
    <col min="2547" max="2547" width="9.625" style="686" customWidth="1"/>
    <col min="2548" max="2548" width="9.25" style="686" customWidth="1"/>
    <col min="2549" max="2549" width="32.125" style="686" customWidth="1"/>
    <col min="2550" max="2551" width="8" style="686" customWidth="1"/>
    <col min="2552" max="2552" width="9.5" style="686" customWidth="1"/>
    <col min="2553" max="2553" width="7.625" style="686" customWidth="1"/>
    <col min="2554" max="2560" width="8" style="686" customWidth="1"/>
    <col min="2561" max="2561" width="5.25" style="686" customWidth="1"/>
    <col min="2562" max="2562" width="8" style="686" customWidth="1"/>
    <col min="2563" max="2563" width="9" style="686" customWidth="1"/>
    <col min="2564" max="2799" width="13.875" style="686"/>
    <col min="2800" max="2800" width="10.125" style="686" customWidth="1"/>
    <col min="2801" max="2801" width="29.75" style="686" customWidth="1"/>
    <col min="2802" max="2802" width="13.875" style="686" customWidth="1"/>
    <col min="2803" max="2803" width="9.625" style="686" customWidth="1"/>
    <col min="2804" max="2804" width="9.25" style="686" customWidth="1"/>
    <col min="2805" max="2805" width="32.125" style="686" customWidth="1"/>
    <col min="2806" max="2807" width="8" style="686" customWidth="1"/>
    <col min="2808" max="2808" width="9.5" style="686" customWidth="1"/>
    <col min="2809" max="2809" width="7.625" style="686" customWidth="1"/>
    <col min="2810" max="2816" width="8" style="686" customWidth="1"/>
    <col min="2817" max="2817" width="5.25" style="686" customWidth="1"/>
    <col min="2818" max="2818" width="8" style="686" customWidth="1"/>
    <col min="2819" max="2819" width="9" style="686" customWidth="1"/>
    <col min="2820" max="3055" width="13.875" style="686"/>
    <col min="3056" max="3056" width="10.125" style="686" customWidth="1"/>
    <col min="3057" max="3057" width="29.75" style="686" customWidth="1"/>
    <col min="3058" max="3058" width="13.875" style="686" customWidth="1"/>
    <col min="3059" max="3059" width="9.625" style="686" customWidth="1"/>
    <col min="3060" max="3060" width="9.25" style="686" customWidth="1"/>
    <col min="3061" max="3061" width="32.125" style="686" customWidth="1"/>
    <col min="3062" max="3063" width="8" style="686" customWidth="1"/>
    <col min="3064" max="3064" width="9.5" style="686" customWidth="1"/>
    <col min="3065" max="3065" width="7.625" style="686" customWidth="1"/>
    <col min="3066" max="3072" width="8" style="686" customWidth="1"/>
    <col min="3073" max="3073" width="5.25" style="686" customWidth="1"/>
    <col min="3074" max="3074" width="8" style="686" customWidth="1"/>
    <col min="3075" max="3075" width="9" style="686" customWidth="1"/>
    <col min="3076" max="3311" width="13.875" style="686"/>
    <col min="3312" max="3312" width="10.125" style="686" customWidth="1"/>
    <col min="3313" max="3313" width="29.75" style="686" customWidth="1"/>
    <col min="3314" max="3314" width="13.875" style="686" customWidth="1"/>
    <col min="3315" max="3315" width="9.625" style="686" customWidth="1"/>
    <col min="3316" max="3316" width="9.25" style="686" customWidth="1"/>
    <col min="3317" max="3317" width="32.125" style="686" customWidth="1"/>
    <col min="3318" max="3319" width="8" style="686" customWidth="1"/>
    <col min="3320" max="3320" width="9.5" style="686" customWidth="1"/>
    <col min="3321" max="3321" width="7.625" style="686" customWidth="1"/>
    <col min="3322" max="3328" width="8" style="686" customWidth="1"/>
    <col min="3329" max="3329" width="5.25" style="686" customWidth="1"/>
    <col min="3330" max="3330" width="8" style="686" customWidth="1"/>
    <col min="3331" max="3331" width="9" style="686" customWidth="1"/>
    <col min="3332" max="3567" width="13.875" style="686"/>
    <col min="3568" max="3568" width="10.125" style="686" customWidth="1"/>
    <col min="3569" max="3569" width="29.75" style="686" customWidth="1"/>
    <col min="3570" max="3570" width="13.875" style="686" customWidth="1"/>
    <col min="3571" max="3571" width="9.625" style="686" customWidth="1"/>
    <col min="3572" max="3572" width="9.25" style="686" customWidth="1"/>
    <col min="3573" max="3573" width="32.125" style="686" customWidth="1"/>
    <col min="3574" max="3575" width="8" style="686" customWidth="1"/>
    <col min="3576" max="3576" width="9.5" style="686" customWidth="1"/>
    <col min="3577" max="3577" width="7.625" style="686" customWidth="1"/>
    <col min="3578" max="3584" width="8" style="686" customWidth="1"/>
    <col min="3585" max="3585" width="5.25" style="686" customWidth="1"/>
    <col min="3586" max="3586" width="8" style="686" customWidth="1"/>
    <col min="3587" max="3587" width="9" style="686" customWidth="1"/>
    <col min="3588" max="3823" width="13.875" style="686"/>
    <col min="3824" max="3824" width="10.125" style="686" customWidth="1"/>
    <col min="3825" max="3825" width="29.75" style="686" customWidth="1"/>
    <col min="3826" max="3826" width="13.875" style="686" customWidth="1"/>
    <col min="3827" max="3827" width="9.625" style="686" customWidth="1"/>
    <col min="3828" max="3828" width="9.25" style="686" customWidth="1"/>
    <col min="3829" max="3829" width="32.125" style="686" customWidth="1"/>
    <col min="3830" max="3831" width="8" style="686" customWidth="1"/>
    <col min="3832" max="3832" width="9.5" style="686" customWidth="1"/>
    <col min="3833" max="3833" width="7.625" style="686" customWidth="1"/>
    <col min="3834" max="3840" width="8" style="686" customWidth="1"/>
    <col min="3841" max="3841" width="5.25" style="686" customWidth="1"/>
    <col min="3842" max="3842" width="8" style="686" customWidth="1"/>
    <col min="3843" max="3843" width="9" style="686" customWidth="1"/>
    <col min="3844" max="4079" width="13.875" style="686"/>
    <col min="4080" max="4080" width="10.125" style="686" customWidth="1"/>
    <col min="4081" max="4081" width="29.75" style="686" customWidth="1"/>
    <col min="4082" max="4082" width="13.875" style="686" customWidth="1"/>
    <col min="4083" max="4083" width="9.625" style="686" customWidth="1"/>
    <col min="4084" max="4084" width="9.25" style="686" customWidth="1"/>
    <col min="4085" max="4085" width="32.125" style="686" customWidth="1"/>
    <col min="4086" max="4087" width="8" style="686" customWidth="1"/>
    <col min="4088" max="4088" width="9.5" style="686" customWidth="1"/>
    <col min="4089" max="4089" width="7.625" style="686" customWidth="1"/>
    <col min="4090" max="4096" width="8" style="686" customWidth="1"/>
    <col min="4097" max="4097" width="5.25" style="686" customWidth="1"/>
    <col min="4098" max="4098" width="8" style="686" customWidth="1"/>
    <col min="4099" max="4099" width="9" style="686" customWidth="1"/>
    <col min="4100" max="4335" width="13.875" style="686"/>
    <col min="4336" max="4336" width="10.125" style="686" customWidth="1"/>
    <col min="4337" max="4337" width="29.75" style="686" customWidth="1"/>
    <col min="4338" max="4338" width="13.875" style="686" customWidth="1"/>
    <col min="4339" max="4339" width="9.625" style="686" customWidth="1"/>
    <col min="4340" max="4340" width="9.25" style="686" customWidth="1"/>
    <col min="4341" max="4341" width="32.125" style="686" customWidth="1"/>
    <col min="4342" max="4343" width="8" style="686" customWidth="1"/>
    <col min="4344" max="4344" width="9.5" style="686" customWidth="1"/>
    <col min="4345" max="4345" width="7.625" style="686" customWidth="1"/>
    <col min="4346" max="4352" width="8" style="686" customWidth="1"/>
    <col min="4353" max="4353" width="5.25" style="686" customWidth="1"/>
    <col min="4354" max="4354" width="8" style="686" customWidth="1"/>
    <col min="4355" max="4355" width="9" style="686" customWidth="1"/>
    <col min="4356" max="4591" width="13.875" style="686"/>
    <col min="4592" max="4592" width="10.125" style="686" customWidth="1"/>
    <col min="4593" max="4593" width="29.75" style="686" customWidth="1"/>
    <col min="4594" max="4594" width="13.875" style="686" customWidth="1"/>
    <col min="4595" max="4595" width="9.625" style="686" customWidth="1"/>
    <col min="4596" max="4596" width="9.25" style="686" customWidth="1"/>
    <col min="4597" max="4597" width="32.125" style="686" customWidth="1"/>
    <col min="4598" max="4599" width="8" style="686" customWidth="1"/>
    <col min="4600" max="4600" width="9.5" style="686" customWidth="1"/>
    <col min="4601" max="4601" width="7.625" style="686" customWidth="1"/>
    <col min="4602" max="4608" width="8" style="686" customWidth="1"/>
    <col min="4609" max="4609" width="5.25" style="686" customWidth="1"/>
    <col min="4610" max="4610" width="8" style="686" customWidth="1"/>
    <col min="4611" max="4611" width="9" style="686" customWidth="1"/>
    <col min="4612" max="4847" width="13.875" style="686"/>
    <col min="4848" max="4848" width="10.125" style="686" customWidth="1"/>
    <col min="4849" max="4849" width="29.75" style="686" customWidth="1"/>
    <col min="4850" max="4850" width="13.875" style="686" customWidth="1"/>
    <col min="4851" max="4851" width="9.625" style="686" customWidth="1"/>
    <col min="4852" max="4852" width="9.25" style="686" customWidth="1"/>
    <col min="4853" max="4853" width="32.125" style="686" customWidth="1"/>
    <col min="4854" max="4855" width="8" style="686" customWidth="1"/>
    <col min="4856" max="4856" width="9.5" style="686" customWidth="1"/>
    <col min="4857" max="4857" width="7.625" style="686" customWidth="1"/>
    <col min="4858" max="4864" width="8" style="686" customWidth="1"/>
    <col min="4865" max="4865" width="5.25" style="686" customWidth="1"/>
    <col min="4866" max="4866" width="8" style="686" customWidth="1"/>
    <col min="4867" max="4867" width="9" style="686" customWidth="1"/>
    <col min="4868" max="5103" width="13.875" style="686"/>
    <col min="5104" max="5104" width="10.125" style="686" customWidth="1"/>
    <col min="5105" max="5105" width="29.75" style="686" customWidth="1"/>
    <col min="5106" max="5106" width="13.875" style="686" customWidth="1"/>
    <col min="5107" max="5107" width="9.625" style="686" customWidth="1"/>
    <col min="5108" max="5108" width="9.25" style="686" customWidth="1"/>
    <col min="5109" max="5109" width="32.125" style="686" customWidth="1"/>
    <col min="5110" max="5111" width="8" style="686" customWidth="1"/>
    <col min="5112" max="5112" width="9.5" style="686" customWidth="1"/>
    <col min="5113" max="5113" width="7.625" style="686" customWidth="1"/>
    <col min="5114" max="5120" width="8" style="686" customWidth="1"/>
    <col min="5121" max="5121" width="5.25" style="686" customWidth="1"/>
    <col min="5122" max="5122" width="8" style="686" customWidth="1"/>
    <col min="5123" max="5123" width="9" style="686" customWidth="1"/>
    <col min="5124" max="5359" width="13.875" style="686"/>
    <col min="5360" max="5360" width="10.125" style="686" customWidth="1"/>
    <col min="5361" max="5361" width="29.75" style="686" customWidth="1"/>
    <col min="5362" max="5362" width="13.875" style="686" customWidth="1"/>
    <col min="5363" max="5363" width="9.625" style="686" customWidth="1"/>
    <col min="5364" max="5364" width="9.25" style="686" customWidth="1"/>
    <col min="5365" max="5365" width="32.125" style="686" customWidth="1"/>
    <col min="5366" max="5367" width="8" style="686" customWidth="1"/>
    <col min="5368" max="5368" width="9.5" style="686" customWidth="1"/>
    <col min="5369" max="5369" width="7.625" style="686" customWidth="1"/>
    <col min="5370" max="5376" width="8" style="686" customWidth="1"/>
    <col min="5377" max="5377" width="5.25" style="686" customWidth="1"/>
    <col min="5378" max="5378" width="8" style="686" customWidth="1"/>
    <col min="5379" max="5379" width="9" style="686" customWidth="1"/>
    <col min="5380" max="5615" width="13.875" style="686"/>
    <col min="5616" max="5616" width="10.125" style="686" customWidth="1"/>
    <col min="5617" max="5617" width="29.75" style="686" customWidth="1"/>
    <col min="5618" max="5618" width="13.875" style="686" customWidth="1"/>
    <col min="5619" max="5619" width="9.625" style="686" customWidth="1"/>
    <col min="5620" max="5620" width="9.25" style="686" customWidth="1"/>
    <col min="5621" max="5621" width="32.125" style="686" customWidth="1"/>
    <col min="5622" max="5623" width="8" style="686" customWidth="1"/>
    <col min="5624" max="5624" width="9.5" style="686" customWidth="1"/>
    <col min="5625" max="5625" width="7.625" style="686" customWidth="1"/>
    <col min="5626" max="5632" width="8" style="686" customWidth="1"/>
    <col min="5633" max="5633" width="5.25" style="686" customWidth="1"/>
    <col min="5634" max="5634" width="8" style="686" customWidth="1"/>
    <col min="5635" max="5635" width="9" style="686" customWidth="1"/>
    <col min="5636" max="5871" width="13.875" style="686"/>
    <col min="5872" max="5872" width="10.125" style="686" customWidth="1"/>
    <col min="5873" max="5873" width="29.75" style="686" customWidth="1"/>
    <col min="5874" max="5874" width="13.875" style="686" customWidth="1"/>
    <col min="5875" max="5875" width="9.625" style="686" customWidth="1"/>
    <col min="5876" max="5876" width="9.25" style="686" customWidth="1"/>
    <col min="5877" max="5877" width="32.125" style="686" customWidth="1"/>
    <col min="5878" max="5879" width="8" style="686" customWidth="1"/>
    <col min="5880" max="5880" width="9.5" style="686" customWidth="1"/>
    <col min="5881" max="5881" width="7.625" style="686" customWidth="1"/>
    <col min="5882" max="5888" width="8" style="686" customWidth="1"/>
    <col min="5889" max="5889" width="5.25" style="686" customWidth="1"/>
    <col min="5890" max="5890" width="8" style="686" customWidth="1"/>
    <col min="5891" max="5891" width="9" style="686" customWidth="1"/>
    <col min="5892" max="6127" width="13.875" style="686"/>
    <col min="6128" max="6128" width="10.125" style="686" customWidth="1"/>
    <col min="6129" max="6129" width="29.75" style="686" customWidth="1"/>
    <col min="6130" max="6130" width="13.875" style="686" customWidth="1"/>
    <col min="6131" max="6131" width="9.625" style="686" customWidth="1"/>
    <col min="6132" max="6132" width="9.25" style="686" customWidth="1"/>
    <col min="6133" max="6133" width="32.125" style="686" customWidth="1"/>
    <col min="6134" max="6135" width="8" style="686" customWidth="1"/>
    <col min="6136" max="6136" width="9.5" style="686" customWidth="1"/>
    <col min="6137" max="6137" width="7.625" style="686" customWidth="1"/>
    <col min="6138" max="6144" width="8" style="686" customWidth="1"/>
    <col min="6145" max="6145" width="5.25" style="686" customWidth="1"/>
    <col min="6146" max="6146" width="8" style="686" customWidth="1"/>
    <col min="6147" max="6147" width="9" style="686" customWidth="1"/>
    <col min="6148" max="6383" width="13.875" style="686"/>
    <col min="6384" max="6384" width="10.125" style="686" customWidth="1"/>
    <col min="6385" max="6385" width="29.75" style="686" customWidth="1"/>
    <col min="6386" max="6386" width="13.875" style="686" customWidth="1"/>
    <col min="6387" max="6387" width="9.625" style="686" customWidth="1"/>
    <col min="6388" max="6388" width="9.25" style="686" customWidth="1"/>
    <col min="6389" max="6389" width="32.125" style="686" customWidth="1"/>
    <col min="6390" max="6391" width="8" style="686" customWidth="1"/>
    <col min="6392" max="6392" width="9.5" style="686" customWidth="1"/>
    <col min="6393" max="6393" width="7.625" style="686" customWidth="1"/>
    <col min="6394" max="6400" width="8" style="686" customWidth="1"/>
    <col min="6401" max="6401" width="5.25" style="686" customWidth="1"/>
    <col min="6402" max="6402" width="8" style="686" customWidth="1"/>
    <col min="6403" max="6403" width="9" style="686" customWidth="1"/>
    <col min="6404" max="6639" width="13.875" style="686"/>
    <col min="6640" max="6640" width="10.125" style="686" customWidth="1"/>
    <col min="6641" max="6641" width="29.75" style="686" customWidth="1"/>
    <col min="6642" max="6642" width="13.875" style="686" customWidth="1"/>
    <col min="6643" max="6643" width="9.625" style="686" customWidth="1"/>
    <col min="6644" max="6644" width="9.25" style="686" customWidth="1"/>
    <col min="6645" max="6645" width="32.125" style="686" customWidth="1"/>
    <col min="6646" max="6647" width="8" style="686" customWidth="1"/>
    <col min="6648" max="6648" width="9.5" style="686" customWidth="1"/>
    <col min="6649" max="6649" width="7.625" style="686" customWidth="1"/>
    <col min="6650" max="6656" width="8" style="686" customWidth="1"/>
    <col min="6657" max="6657" width="5.25" style="686" customWidth="1"/>
    <col min="6658" max="6658" width="8" style="686" customWidth="1"/>
    <col min="6659" max="6659" width="9" style="686" customWidth="1"/>
    <col min="6660" max="6895" width="13.875" style="686"/>
    <col min="6896" max="6896" width="10.125" style="686" customWidth="1"/>
    <col min="6897" max="6897" width="29.75" style="686" customWidth="1"/>
    <col min="6898" max="6898" width="13.875" style="686" customWidth="1"/>
    <col min="6899" max="6899" width="9.625" style="686" customWidth="1"/>
    <col min="6900" max="6900" width="9.25" style="686" customWidth="1"/>
    <col min="6901" max="6901" width="32.125" style="686" customWidth="1"/>
    <col min="6902" max="6903" width="8" style="686" customWidth="1"/>
    <col min="6904" max="6904" width="9.5" style="686" customWidth="1"/>
    <col min="6905" max="6905" width="7.625" style="686" customWidth="1"/>
    <col min="6906" max="6912" width="8" style="686" customWidth="1"/>
    <col min="6913" max="6913" width="5.25" style="686" customWidth="1"/>
    <col min="6914" max="6914" width="8" style="686" customWidth="1"/>
    <col min="6915" max="6915" width="9" style="686" customWidth="1"/>
    <col min="6916" max="7151" width="13.875" style="686"/>
    <col min="7152" max="7152" width="10.125" style="686" customWidth="1"/>
    <col min="7153" max="7153" width="29.75" style="686" customWidth="1"/>
    <col min="7154" max="7154" width="13.875" style="686" customWidth="1"/>
    <col min="7155" max="7155" width="9.625" style="686" customWidth="1"/>
    <col min="7156" max="7156" width="9.25" style="686" customWidth="1"/>
    <col min="7157" max="7157" width="32.125" style="686" customWidth="1"/>
    <col min="7158" max="7159" width="8" style="686" customWidth="1"/>
    <col min="7160" max="7160" width="9.5" style="686" customWidth="1"/>
    <col min="7161" max="7161" width="7.625" style="686" customWidth="1"/>
    <col min="7162" max="7168" width="8" style="686" customWidth="1"/>
    <col min="7169" max="7169" width="5.25" style="686" customWidth="1"/>
    <col min="7170" max="7170" width="8" style="686" customWidth="1"/>
    <col min="7171" max="7171" width="9" style="686" customWidth="1"/>
    <col min="7172" max="7407" width="13.875" style="686"/>
    <col min="7408" max="7408" width="10.125" style="686" customWidth="1"/>
    <col min="7409" max="7409" width="29.75" style="686" customWidth="1"/>
    <col min="7410" max="7410" width="13.875" style="686" customWidth="1"/>
    <col min="7411" max="7411" width="9.625" style="686" customWidth="1"/>
    <col min="7412" max="7412" width="9.25" style="686" customWidth="1"/>
    <col min="7413" max="7413" width="32.125" style="686" customWidth="1"/>
    <col min="7414" max="7415" width="8" style="686" customWidth="1"/>
    <col min="7416" max="7416" width="9.5" style="686" customWidth="1"/>
    <col min="7417" max="7417" width="7.625" style="686" customWidth="1"/>
    <col min="7418" max="7424" width="8" style="686" customWidth="1"/>
    <col min="7425" max="7425" width="5.25" style="686" customWidth="1"/>
    <col min="7426" max="7426" width="8" style="686" customWidth="1"/>
    <col min="7427" max="7427" width="9" style="686" customWidth="1"/>
    <col min="7428" max="7663" width="13.875" style="686"/>
    <col min="7664" max="7664" width="10.125" style="686" customWidth="1"/>
    <col min="7665" max="7665" width="29.75" style="686" customWidth="1"/>
    <col min="7666" max="7666" width="13.875" style="686" customWidth="1"/>
    <col min="7667" max="7667" width="9.625" style="686" customWidth="1"/>
    <col min="7668" max="7668" width="9.25" style="686" customWidth="1"/>
    <col min="7669" max="7669" width="32.125" style="686" customWidth="1"/>
    <col min="7670" max="7671" width="8" style="686" customWidth="1"/>
    <col min="7672" max="7672" width="9.5" style="686" customWidth="1"/>
    <col min="7673" max="7673" width="7.625" style="686" customWidth="1"/>
    <col min="7674" max="7680" width="8" style="686" customWidth="1"/>
    <col min="7681" max="7681" width="5.25" style="686" customWidth="1"/>
    <col min="7682" max="7682" width="8" style="686" customWidth="1"/>
    <col min="7683" max="7683" width="9" style="686" customWidth="1"/>
    <col min="7684" max="7919" width="13.875" style="686"/>
    <col min="7920" max="7920" width="10.125" style="686" customWidth="1"/>
    <col min="7921" max="7921" width="29.75" style="686" customWidth="1"/>
    <col min="7922" max="7922" width="13.875" style="686" customWidth="1"/>
    <col min="7923" max="7923" width="9.625" style="686" customWidth="1"/>
    <col min="7924" max="7924" width="9.25" style="686" customWidth="1"/>
    <col min="7925" max="7925" width="32.125" style="686" customWidth="1"/>
    <col min="7926" max="7927" width="8" style="686" customWidth="1"/>
    <col min="7928" max="7928" width="9.5" style="686" customWidth="1"/>
    <col min="7929" max="7929" width="7.625" style="686" customWidth="1"/>
    <col min="7930" max="7936" width="8" style="686" customWidth="1"/>
    <col min="7937" max="7937" width="5.25" style="686" customWidth="1"/>
    <col min="7938" max="7938" width="8" style="686" customWidth="1"/>
    <col min="7939" max="7939" width="9" style="686" customWidth="1"/>
    <col min="7940" max="8175" width="13.875" style="686"/>
    <col min="8176" max="8176" width="10.125" style="686" customWidth="1"/>
    <col min="8177" max="8177" width="29.75" style="686" customWidth="1"/>
    <col min="8178" max="8178" width="13.875" style="686" customWidth="1"/>
    <col min="8179" max="8179" width="9.625" style="686" customWidth="1"/>
    <col min="8180" max="8180" width="9.25" style="686" customWidth="1"/>
    <col min="8181" max="8181" width="32.125" style="686" customWidth="1"/>
    <col min="8182" max="8183" width="8" style="686" customWidth="1"/>
    <col min="8184" max="8184" width="9.5" style="686" customWidth="1"/>
    <col min="8185" max="8185" width="7.625" style="686" customWidth="1"/>
    <col min="8186" max="8192" width="8" style="686" customWidth="1"/>
    <col min="8193" max="8193" width="5.25" style="686" customWidth="1"/>
    <col min="8194" max="8194" width="8" style="686" customWidth="1"/>
    <col min="8195" max="8195" width="9" style="686" customWidth="1"/>
    <col min="8196" max="8431" width="13.875" style="686"/>
    <col min="8432" max="8432" width="10.125" style="686" customWidth="1"/>
    <col min="8433" max="8433" width="29.75" style="686" customWidth="1"/>
    <col min="8434" max="8434" width="13.875" style="686" customWidth="1"/>
    <col min="8435" max="8435" width="9.625" style="686" customWidth="1"/>
    <col min="8436" max="8436" width="9.25" style="686" customWidth="1"/>
    <col min="8437" max="8437" width="32.125" style="686" customWidth="1"/>
    <col min="8438" max="8439" width="8" style="686" customWidth="1"/>
    <col min="8440" max="8440" width="9.5" style="686" customWidth="1"/>
    <col min="8441" max="8441" width="7.625" style="686" customWidth="1"/>
    <col min="8442" max="8448" width="8" style="686" customWidth="1"/>
    <col min="8449" max="8449" width="5.25" style="686" customWidth="1"/>
    <col min="8450" max="8450" width="8" style="686" customWidth="1"/>
    <col min="8451" max="8451" width="9" style="686" customWidth="1"/>
    <col min="8452" max="8687" width="13.875" style="686"/>
    <col min="8688" max="8688" width="10.125" style="686" customWidth="1"/>
    <col min="8689" max="8689" width="29.75" style="686" customWidth="1"/>
    <col min="8690" max="8690" width="13.875" style="686" customWidth="1"/>
    <col min="8691" max="8691" width="9.625" style="686" customWidth="1"/>
    <col min="8692" max="8692" width="9.25" style="686" customWidth="1"/>
    <col min="8693" max="8693" width="32.125" style="686" customWidth="1"/>
    <col min="8694" max="8695" width="8" style="686" customWidth="1"/>
    <col min="8696" max="8696" width="9.5" style="686" customWidth="1"/>
    <col min="8697" max="8697" width="7.625" style="686" customWidth="1"/>
    <col min="8698" max="8704" width="8" style="686" customWidth="1"/>
    <col min="8705" max="8705" width="5.25" style="686" customWidth="1"/>
    <col min="8706" max="8706" width="8" style="686" customWidth="1"/>
    <col min="8707" max="8707" width="9" style="686" customWidth="1"/>
    <col min="8708" max="8943" width="13.875" style="686"/>
    <col min="8944" max="8944" width="10.125" style="686" customWidth="1"/>
    <col min="8945" max="8945" width="29.75" style="686" customWidth="1"/>
    <col min="8946" max="8946" width="13.875" style="686" customWidth="1"/>
    <col min="8947" max="8947" width="9.625" style="686" customWidth="1"/>
    <col min="8948" max="8948" width="9.25" style="686" customWidth="1"/>
    <col min="8949" max="8949" width="32.125" style="686" customWidth="1"/>
    <col min="8950" max="8951" width="8" style="686" customWidth="1"/>
    <col min="8952" max="8952" width="9.5" style="686" customWidth="1"/>
    <col min="8953" max="8953" width="7.625" style="686" customWidth="1"/>
    <col min="8954" max="8960" width="8" style="686" customWidth="1"/>
    <col min="8961" max="8961" width="5.25" style="686" customWidth="1"/>
    <col min="8962" max="8962" width="8" style="686" customWidth="1"/>
    <col min="8963" max="8963" width="9" style="686" customWidth="1"/>
    <col min="8964" max="9199" width="13.875" style="686"/>
    <col min="9200" max="9200" width="10.125" style="686" customWidth="1"/>
    <col min="9201" max="9201" width="29.75" style="686" customWidth="1"/>
    <col min="9202" max="9202" width="13.875" style="686" customWidth="1"/>
    <col min="9203" max="9203" width="9.625" style="686" customWidth="1"/>
    <col min="9204" max="9204" width="9.25" style="686" customWidth="1"/>
    <col min="9205" max="9205" width="32.125" style="686" customWidth="1"/>
    <col min="9206" max="9207" width="8" style="686" customWidth="1"/>
    <col min="9208" max="9208" width="9.5" style="686" customWidth="1"/>
    <col min="9209" max="9209" width="7.625" style="686" customWidth="1"/>
    <col min="9210" max="9216" width="8" style="686" customWidth="1"/>
    <col min="9217" max="9217" width="5.25" style="686" customWidth="1"/>
    <col min="9218" max="9218" width="8" style="686" customWidth="1"/>
    <col min="9219" max="9219" width="9" style="686" customWidth="1"/>
    <col min="9220" max="9455" width="13.875" style="686"/>
    <col min="9456" max="9456" width="10.125" style="686" customWidth="1"/>
    <col min="9457" max="9457" width="29.75" style="686" customWidth="1"/>
    <col min="9458" max="9458" width="13.875" style="686" customWidth="1"/>
    <col min="9459" max="9459" width="9.625" style="686" customWidth="1"/>
    <col min="9460" max="9460" width="9.25" style="686" customWidth="1"/>
    <col min="9461" max="9461" width="32.125" style="686" customWidth="1"/>
    <col min="9462" max="9463" width="8" style="686" customWidth="1"/>
    <col min="9464" max="9464" width="9.5" style="686" customWidth="1"/>
    <col min="9465" max="9465" width="7.625" style="686" customWidth="1"/>
    <col min="9466" max="9472" width="8" style="686" customWidth="1"/>
    <col min="9473" max="9473" width="5.25" style="686" customWidth="1"/>
    <col min="9474" max="9474" width="8" style="686" customWidth="1"/>
    <col min="9475" max="9475" width="9" style="686" customWidth="1"/>
    <col min="9476" max="9711" width="13.875" style="686"/>
    <col min="9712" max="9712" width="10.125" style="686" customWidth="1"/>
    <col min="9713" max="9713" width="29.75" style="686" customWidth="1"/>
    <col min="9714" max="9714" width="13.875" style="686" customWidth="1"/>
    <col min="9715" max="9715" width="9.625" style="686" customWidth="1"/>
    <col min="9716" max="9716" width="9.25" style="686" customWidth="1"/>
    <col min="9717" max="9717" width="32.125" style="686" customWidth="1"/>
    <col min="9718" max="9719" width="8" style="686" customWidth="1"/>
    <col min="9720" max="9720" width="9.5" style="686" customWidth="1"/>
    <col min="9721" max="9721" width="7.625" style="686" customWidth="1"/>
    <col min="9722" max="9728" width="8" style="686" customWidth="1"/>
    <col min="9729" max="9729" width="5.25" style="686" customWidth="1"/>
    <col min="9730" max="9730" width="8" style="686" customWidth="1"/>
    <col min="9731" max="9731" width="9" style="686" customWidth="1"/>
    <col min="9732" max="9967" width="13.875" style="686"/>
    <col min="9968" max="9968" width="10.125" style="686" customWidth="1"/>
    <col min="9969" max="9969" width="29.75" style="686" customWidth="1"/>
    <col min="9970" max="9970" width="13.875" style="686" customWidth="1"/>
    <col min="9971" max="9971" width="9.625" style="686" customWidth="1"/>
    <col min="9972" max="9972" width="9.25" style="686" customWidth="1"/>
    <col min="9973" max="9973" width="32.125" style="686" customWidth="1"/>
    <col min="9974" max="9975" width="8" style="686" customWidth="1"/>
    <col min="9976" max="9976" width="9.5" style="686" customWidth="1"/>
    <col min="9977" max="9977" width="7.625" style="686" customWidth="1"/>
    <col min="9978" max="9984" width="8" style="686" customWidth="1"/>
    <col min="9985" max="9985" width="5.25" style="686" customWidth="1"/>
    <col min="9986" max="9986" width="8" style="686" customWidth="1"/>
    <col min="9987" max="9987" width="9" style="686" customWidth="1"/>
    <col min="9988" max="10223" width="13.875" style="686"/>
    <col min="10224" max="10224" width="10.125" style="686" customWidth="1"/>
    <col min="10225" max="10225" width="29.75" style="686" customWidth="1"/>
    <col min="10226" max="10226" width="13.875" style="686" customWidth="1"/>
    <col min="10227" max="10227" width="9.625" style="686" customWidth="1"/>
    <col min="10228" max="10228" width="9.25" style="686" customWidth="1"/>
    <col min="10229" max="10229" width="32.125" style="686" customWidth="1"/>
    <col min="10230" max="10231" width="8" style="686" customWidth="1"/>
    <col min="10232" max="10232" width="9.5" style="686" customWidth="1"/>
    <col min="10233" max="10233" width="7.625" style="686" customWidth="1"/>
    <col min="10234" max="10240" width="8" style="686" customWidth="1"/>
    <col min="10241" max="10241" width="5.25" style="686" customWidth="1"/>
    <col min="10242" max="10242" width="8" style="686" customWidth="1"/>
    <col min="10243" max="10243" width="9" style="686" customWidth="1"/>
    <col min="10244" max="10479" width="13.875" style="686"/>
    <col min="10480" max="10480" width="10.125" style="686" customWidth="1"/>
    <col min="10481" max="10481" width="29.75" style="686" customWidth="1"/>
    <col min="10482" max="10482" width="13.875" style="686" customWidth="1"/>
    <col min="10483" max="10483" width="9.625" style="686" customWidth="1"/>
    <col min="10484" max="10484" width="9.25" style="686" customWidth="1"/>
    <col min="10485" max="10485" width="32.125" style="686" customWidth="1"/>
    <col min="10486" max="10487" width="8" style="686" customWidth="1"/>
    <col min="10488" max="10488" width="9.5" style="686" customWidth="1"/>
    <col min="10489" max="10489" width="7.625" style="686" customWidth="1"/>
    <col min="10490" max="10496" width="8" style="686" customWidth="1"/>
    <col min="10497" max="10497" width="5.25" style="686" customWidth="1"/>
    <col min="10498" max="10498" width="8" style="686" customWidth="1"/>
    <col min="10499" max="10499" width="9" style="686" customWidth="1"/>
    <col min="10500" max="10735" width="13.875" style="686"/>
    <col min="10736" max="10736" width="10.125" style="686" customWidth="1"/>
    <col min="10737" max="10737" width="29.75" style="686" customWidth="1"/>
    <col min="10738" max="10738" width="13.875" style="686" customWidth="1"/>
    <col min="10739" max="10739" width="9.625" style="686" customWidth="1"/>
    <col min="10740" max="10740" width="9.25" style="686" customWidth="1"/>
    <col min="10741" max="10741" width="32.125" style="686" customWidth="1"/>
    <col min="10742" max="10743" width="8" style="686" customWidth="1"/>
    <col min="10744" max="10744" width="9.5" style="686" customWidth="1"/>
    <col min="10745" max="10745" width="7.625" style="686" customWidth="1"/>
    <col min="10746" max="10752" width="8" style="686" customWidth="1"/>
    <col min="10753" max="10753" width="5.25" style="686" customWidth="1"/>
    <col min="10754" max="10754" width="8" style="686" customWidth="1"/>
    <col min="10755" max="10755" width="9" style="686" customWidth="1"/>
    <col min="10756" max="10991" width="13.875" style="686"/>
    <col min="10992" max="10992" width="10.125" style="686" customWidth="1"/>
    <col min="10993" max="10993" width="29.75" style="686" customWidth="1"/>
    <col min="10994" max="10994" width="13.875" style="686" customWidth="1"/>
    <col min="10995" max="10995" width="9.625" style="686" customWidth="1"/>
    <col min="10996" max="10996" width="9.25" style="686" customWidth="1"/>
    <col min="10997" max="10997" width="32.125" style="686" customWidth="1"/>
    <col min="10998" max="10999" width="8" style="686" customWidth="1"/>
    <col min="11000" max="11000" width="9.5" style="686" customWidth="1"/>
    <col min="11001" max="11001" width="7.625" style="686" customWidth="1"/>
    <col min="11002" max="11008" width="8" style="686" customWidth="1"/>
    <col min="11009" max="11009" width="5.25" style="686" customWidth="1"/>
    <col min="11010" max="11010" width="8" style="686" customWidth="1"/>
    <col min="11011" max="11011" width="9" style="686" customWidth="1"/>
    <col min="11012" max="11247" width="13.875" style="686"/>
    <col min="11248" max="11248" width="10.125" style="686" customWidth="1"/>
    <col min="11249" max="11249" width="29.75" style="686" customWidth="1"/>
    <col min="11250" max="11250" width="13.875" style="686" customWidth="1"/>
    <col min="11251" max="11251" width="9.625" style="686" customWidth="1"/>
    <col min="11252" max="11252" width="9.25" style="686" customWidth="1"/>
    <col min="11253" max="11253" width="32.125" style="686" customWidth="1"/>
    <col min="11254" max="11255" width="8" style="686" customWidth="1"/>
    <col min="11256" max="11256" width="9.5" style="686" customWidth="1"/>
    <col min="11257" max="11257" width="7.625" style="686" customWidth="1"/>
    <col min="11258" max="11264" width="8" style="686" customWidth="1"/>
    <col min="11265" max="11265" width="5.25" style="686" customWidth="1"/>
    <col min="11266" max="11266" width="8" style="686" customWidth="1"/>
    <col min="11267" max="11267" width="9" style="686" customWidth="1"/>
    <col min="11268" max="11503" width="13.875" style="686"/>
    <col min="11504" max="11504" width="10.125" style="686" customWidth="1"/>
    <col min="11505" max="11505" width="29.75" style="686" customWidth="1"/>
    <col min="11506" max="11506" width="13.875" style="686" customWidth="1"/>
    <col min="11507" max="11507" width="9.625" style="686" customWidth="1"/>
    <col min="11508" max="11508" width="9.25" style="686" customWidth="1"/>
    <col min="11509" max="11509" width="32.125" style="686" customWidth="1"/>
    <col min="11510" max="11511" width="8" style="686" customWidth="1"/>
    <col min="11512" max="11512" width="9.5" style="686" customWidth="1"/>
    <col min="11513" max="11513" width="7.625" style="686" customWidth="1"/>
    <col min="11514" max="11520" width="8" style="686" customWidth="1"/>
    <col min="11521" max="11521" width="5.25" style="686" customWidth="1"/>
    <col min="11522" max="11522" width="8" style="686" customWidth="1"/>
    <col min="11523" max="11523" width="9" style="686" customWidth="1"/>
    <col min="11524" max="11759" width="13.875" style="686"/>
    <col min="11760" max="11760" width="10.125" style="686" customWidth="1"/>
    <col min="11761" max="11761" width="29.75" style="686" customWidth="1"/>
    <col min="11762" max="11762" width="13.875" style="686" customWidth="1"/>
    <col min="11763" max="11763" width="9.625" style="686" customWidth="1"/>
    <col min="11764" max="11764" width="9.25" style="686" customWidth="1"/>
    <col min="11765" max="11765" width="32.125" style="686" customWidth="1"/>
    <col min="11766" max="11767" width="8" style="686" customWidth="1"/>
    <col min="11768" max="11768" width="9.5" style="686" customWidth="1"/>
    <col min="11769" max="11769" width="7.625" style="686" customWidth="1"/>
    <col min="11770" max="11776" width="8" style="686" customWidth="1"/>
    <col min="11777" max="11777" width="5.25" style="686" customWidth="1"/>
    <col min="11778" max="11778" width="8" style="686" customWidth="1"/>
    <col min="11779" max="11779" width="9" style="686" customWidth="1"/>
    <col min="11780" max="12015" width="13.875" style="686"/>
    <col min="12016" max="12016" width="10.125" style="686" customWidth="1"/>
    <col min="12017" max="12017" width="29.75" style="686" customWidth="1"/>
    <col min="12018" max="12018" width="13.875" style="686" customWidth="1"/>
    <col min="12019" max="12019" width="9.625" style="686" customWidth="1"/>
    <col min="12020" max="12020" width="9.25" style="686" customWidth="1"/>
    <col min="12021" max="12021" width="32.125" style="686" customWidth="1"/>
    <col min="12022" max="12023" width="8" style="686" customWidth="1"/>
    <col min="12024" max="12024" width="9.5" style="686" customWidth="1"/>
    <col min="12025" max="12025" width="7.625" style="686" customWidth="1"/>
    <col min="12026" max="12032" width="8" style="686" customWidth="1"/>
    <col min="12033" max="12033" width="5.25" style="686" customWidth="1"/>
    <col min="12034" max="12034" width="8" style="686" customWidth="1"/>
    <col min="12035" max="12035" width="9" style="686" customWidth="1"/>
    <col min="12036" max="12271" width="13.875" style="686"/>
    <col min="12272" max="12272" width="10.125" style="686" customWidth="1"/>
    <col min="12273" max="12273" width="29.75" style="686" customWidth="1"/>
    <col min="12274" max="12274" width="13.875" style="686" customWidth="1"/>
    <col min="12275" max="12275" width="9.625" style="686" customWidth="1"/>
    <col min="12276" max="12276" width="9.25" style="686" customWidth="1"/>
    <col min="12277" max="12277" width="32.125" style="686" customWidth="1"/>
    <col min="12278" max="12279" width="8" style="686" customWidth="1"/>
    <col min="12280" max="12280" width="9.5" style="686" customWidth="1"/>
    <col min="12281" max="12281" width="7.625" style="686" customWidth="1"/>
    <col min="12282" max="12288" width="8" style="686" customWidth="1"/>
    <col min="12289" max="12289" width="5.25" style="686" customWidth="1"/>
    <col min="12290" max="12290" width="8" style="686" customWidth="1"/>
    <col min="12291" max="12291" width="9" style="686" customWidth="1"/>
    <col min="12292" max="12527" width="13.875" style="686"/>
    <col min="12528" max="12528" width="10.125" style="686" customWidth="1"/>
    <col min="12529" max="12529" width="29.75" style="686" customWidth="1"/>
    <col min="12530" max="12530" width="13.875" style="686" customWidth="1"/>
    <col min="12531" max="12531" width="9.625" style="686" customWidth="1"/>
    <col min="12532" max="12532" width="9.25" style="686" customWidth="1"/>
    <col min="12533" max="12533" width="32.125" style="686" customWidth="1"/>
    <col min="12534" max="12535" width="8" style="686" customWidth="1"/>
    <col min="12536" max="12536" width="9.5" style="686" customWidth="1"/>
    <col min="12537" max="12537" width="7.625" style="686" customWidth="1"/>
    <col min="12538" max="12544" width="8" style="686" customWidth="1"/>
    <col min="12545" max="12545" width="5.25" style="686" customWidth="1"/>
    <col min="12546" max="12546" width="8" style="686" customWidth="1"/>
    <col min="12547" max="12547" width="9" style="686" customWidth="1"/>
    <col min="12548" max="12783" width="13.875" style="686"/>
    <col min="12784" max="12784" width="10.125" style="686" customWidth="1"/>
    <col min="12785" max="12785" width="29.75" style="686" customWidth="1"/>
    <col min="12786" max="12786" width="13.875" style="686" customWidth="1"/>
    <col min="12787" max="12787" width="9.625" style="686" customWidth="1"/>
    <col min="12788" max="12788" width="9.25" style="686" customWidth="1"/>
    <col min="12789" max="12789" width="32.125" style="686" customWidth="1"/>
    <col min="12790" max="12791" width="8" style="686" customWidth="1"/>
    <col min="12792" max="12792" width="9.5" style="686" customWidth="1"/>
    <col min="12793" max="12793" width="7.625" style="686" customWidth="1"/>
    <col min="12794" max="12800" width="8" style="686" customWidth="1"/>
    <col min="12801" max="12801" width="5.25" style="686" customWidth="1"/>
    <col min="12802" max="12802" width="8" style="686" customWidth="1"/>
    <col min="12803" max="12803" width="9" style="686" customWidth="1"/>
    <col min="12804" max="13039" width="13.875" style="686"/>
    <col min="13040" max="13040" width="10.125" style="686" customWidth="1"/>
    <col min="13041" max="13041" width="29.75" style="686" customWidth="1"/>
    <col min="13042" max="13042" width="13.875" style="686" customWidth="1"/>
    <col min="13043" max="13043" width="9.625" style="686" customWidth="1"/>
    <col min="13044" max="13044" width="9.25" style="686" customWidth="1"/>
    <col min="13045" max="13045" width="32.125" style="686" customWidth="1"/>
    <col min="13046" max="13047" width="8" style="686" customWidth="1"/>
    <col min="13048" max="13048" width="9.5" style="686" customWidth="1"/>
    <col min="13049" max="13049" width="7.625" style="686" customWidth="1"/>
    <col min="13050" max="13056" width="8" style="686" customWidth="1"/>
    <col min="13057" max="13057" width="5.25" style="686" customWidth="1"/>
    <col min="13058" max="13058" width="8" style="686" customWidth="1"/>
    <col min="13059" max="13059" width="9" style="686" customWidth="1"/>
    <col min="13060" max="13295" width="13.875" style="686"/>
    <col min="13296" max="13296" width="10.125" style="686" customWidth="1"/>
    <col min="13297" max="13297" width="29.75" style="686" customWidth="1"/>
    <col min="13298" max="13298" width="13.875" style="686" customWidth="1"/>
    <col min="13299" max="13299" width="9.625" style="686" customWidth="1"/>
    <col min="13300" max="13300" width="9.25" style="686" customWidth="1"/>
    <col min="13301" max="13301" width="32.125" style="686" customWidth="1"/>
    <col min="13302" max="13303" width="8" style="686" customWidth="1"/>
    <col min="13304" max="13304" width="9.5" style="686" customWidth="1"/>
    <col min="13305" max="13305" width="7.625" style="686" customWidth="1"/>
    <col min="13306" max="13312" width="8" style="686" customWidth="1"/>
    <col min="13313" max="13313" width="5.25" style="686" customWidth="1"/>
    <col min="13314" max="13314" width="8" style="686" customWidth="1"/>
    <col min="13315" max="13315" width="9" style="686" customWidth="1"/>
    <col min="13316" max="13551" width="13.875" style="686"/>
    <col min="13552" max="13552" width="10.125" style="686" customWidth="1"/>
    <col min="13553" max="13553" width="29.75" style="686" customWidth="1"/>
    <col min="13554" max="13554" width="13.875" style="686" customWidth="1"/>
    <col min="13555" max="13555" width="9.625" style="686" customWidth="1"/>
    <col min="13556" max="13556" width="9.25" style="686" customWidth="1"/>
    <col min="13557" max="13557" width="32.125" style="686" customWidth="1"/>
    <col min="13558" max="13559" width="8" style="686" customWidth="1"/>
    <col min="13560" max="13560" width="9.5" style="686" customWidth="1"/>
    <col min="13561" max="13561" width="7.625" style="686" customWidth="1"/>
    <col min="13562" max="13568" width="8" style="686" customWidth="1"/>
    <col min="13569" max="13569" width="5.25" style="686" customWidth="1"/>
    <col min="13570" max="13570" width="8" style="686" customWidth="1"/>
    <col min="13571" max="13571" width="9" style="686" customWidth="1"/>
    <col min="13572" max="13807" width="13.875" style="686"/>
    <col min="13808" max="13808" width="10.125" style="686" customWidth="1"/>
    <col min="13809" max="13809" width="29.75" style="686" customWidth="1"/>
    <col min="13810" max="13810" width="13.875" style="686" customWidth="1"/>
    <col min="13811" max="13811" width="9.625" style="686" customWidth="1"/>
    <col min="13812" max="13812" width="9.25" style="686" customWidth="1"/>
    <col min="13813" max="13813" width="32.125" style="686" customWidth="1"/>
    <col min="13814" max="13815" width="8" style="686" customWidth="1"/>
    <col min="13816" max="13816" width="9.5" style="686" customWidth="1"/>
    <col min="13817" max="13817" width="7.625" style="686" customWidth="1"/>
    <col min="13818" max="13824" width="8" style="686" customWidth="1"/>
    <col min="13825" max="13825" width="5.25" style="686" customWidth="1"/>
    <col min="13826" max="13826" width="8" style="686" customWidth="1"/>
    <col min="13827" max="13827" width="9" style="686" customWidth="1"/>
    <col min="13828" max="14063" width="13.875" style="686"/>
    <col min="14064" max="14064" width="10.125" style="686" customWidth="1"/>
    <col min="14065" max="14065" width="29.75" style="686" customWidth="1"/>
    <col min="14066" max="14066" width="13.875" style="686" customWidth="1"/>
    <col min="14067" max="14067" width="9.625" style="686" customWidth="1"/>
    <col min="14068" max="14068" width="9.25" style="686" customWidth="1"/>
    <col min="14069" max="14069" width="32.125" style="686" customWidth="1"/>
    <col min="14070" max="14071" width="8" style="686" customWidth="1"/>
    <col min="14072" max="14072" width="9.5" style="686" customWidth="1"/>
    <col min="14073" max="14073" width="7.625" style="686" customWidth="1"/>
    <col min="14074" max="14080" width="8" style="686" customWidth="1"/>
    <col min="14081" max="14081" width="5.25" style="686" customWidth="1"/>
    <col min="14082" max="14082" width="8" style="686" customWidth="1"/>
    <col min="14083" max="14083" width="9" style="686" customWidth="1"/>
    <col min="14084" max="14319" width="13.875" style="686"/>
    <col min="14320" max="14320" width="10.125" style="686" customWidth="1"/>
    <col min="14321" max="14321" width="29.75" style="686" customWidth="1"/>
    <col min="14322" max="14322" width="13.875" style="686" customWidth="1"/>
    <col min="14323" max="14323" width="9.625" style="686" customWidth="1"/>
    <col min="14324" max="14324" width="9.25" style="686" customWidth="1"/>
    <col min="14325" max="14325" width="32.125" style="686" customWidth="1"/>
    <col min="14326" max="14327" width="8" style="686" customWidth="1"/>
    <col min="14328" max="14328" width="9.5" style="686" customWidth="1"/>
    <col min="14329" max="14329" width="7.625" style="686" customWidth="1"/>
    <col min="14330" max="14336" width="8" style="686" customWidth="1"/>
    <col min="14337" max="14337" width="5.25" style="686" customWidth="1"/>
    <col min="14338" max="14338" width="8" style="686" customWidth="1"/>
    <col min="14339" max="14339" width="9" style="686" customWidth="1"/>
    <col min="14340" max="14575" width="13.875" style="686"/>
    <col min="14576" max="14576" width="10.125" style="686" customWidth="1"/>
    <col min="14577" max="14577" width="29.75" style="686" customWidth="1"/>
    <col min="14578" max="14578" width="13.875" style="686" customWidth="1"/>
    <col min="14579" max="14579" width="9.625" style="686" customWidth="1"/>
    <col min="14580" max="14580" width="9.25" style="686" customWidth="1"/>
    <col min="14581" max="14581" width="32.125" style="686" customWidth="1"/>
    <col min="14582" max="14583" width="8" style="686" customWidth="1"/>
    <col min="14584" max="14584" width="9.5" style="686" customWidth="1"/>
    <col min="14585" max="14585" width="7.625" style="686" customWidth="1"/>
    <col min="14586" max="14592" width="8" style="686" customWidth="1"/>
    <col min="14593" max="14593" width="5.25" style="686" customWidth="1"/>
    <col min="14594" max="14594" width="8" style="686" customWidth="1"/>
    <col min="14595" max="14595" width="9" style="686" customWidth="1"/>
    <col min="14596" max="14831" width="13.875" style="686"/>
    <col min="14832" max="14832" width="10.125" style="686" customWidth="1"/>
    <col min="14833" max="14833" width="29.75" style="686" customWidth="1"/>
    <col min="14834" max="14834" width="13.875" style="686" customWidth="1"/>
    <col min="14835" max="14835" width="9.625" style="686" customWidth="1"/>
    <col min="14836" max="14836" width="9.25" style="686" customWidth="1"/>
    <col min="14837" max="14837" width="32.125" style="686" customWidth="1"/>
    <col min="14838" max="14839" width="8" style="686" customWidth="1"/>
    <col min="14840" max="14840" width="9.5" style="686" customWidth="1"/>
    <col min="14841" max="14841" width="7.625" style="686" customWidth="1"/>
    <col min="14842" max="14848" width="8" style="686" customWidth="1"/>
    <col min="14849" max="14849" width="5.25" style="686" customWidth="1"/>
    <col min="14850" max="14850" width="8" style="686" customWidth="1"/>
    <col min="14851" max="14851" width="9" style="686" customWidth="1"/>
    <col min="14852" max="15087" width="13.875" style="686"/>
    <col min="15088" max="15088" width="10.125" style="686" customWidth="1"/>
    <col min="15089" max="15089" width="29.75" style="686" customWidth="1"/>
    <col min="15090" max="15090" width="13.875" style="686" customWidth="1"/>
    <col min="15091" max="15091" width="9.625" style="686" customWidth="1"/>
    <col min="15092" max="15092" width="9.25" style="686" customWidth="1"/>
    <col min="15093" max="15093" width="32.125" style="686" customWidth="1"/>
    <col min="15094" max="15095" width="8" style="686" customWidth="1"/>
    <col min="15096" max="15096" width="9.5" style="686" customWidth="1"/>
    <col min="15097" max="15097" width="7.625" style="686" customWidth="1"/>
    <col min="15098" max="15104" width="8" style="686" customWidth="1"/>
    <col min="15105" max="15105" width="5.25" style="686" customWidth="1"/>
    <col min="15106" max="15106" width="8" style="686" customWidth="1"/>
    <col min="15107" max="15107" width="9" style="686" customWidth="1"/>
    <col min="15108" max="15343" width="13.875" style="686"/>
    <col min="15344" max="15344" width="10.125" style="686" customWidth="1"/>
    <col min="15345" max="15345" width="29.75" style="686" customWidth="1"/>
    <col min="15346" max="15346" width="13.875" style="686" customWidth="1"/>
    <col min="15347" max="15347" width="9.625" style="686" customWidth="1"/>
    <col min="15348" max="15348" width="9.25" style="686" customWidth="1"/>
    <col min="15349" max="15349" width="32.125" style="686" customWidth="1"/>
    <col min="15350" max="15351" width="8" style="686" customWidth="1"/>
    <col min="15352" max="15352" width="9.5" style="686" customWidth="1"/>
    <col min="15353" max="15353" width="7.625" style="686" customWidth="1"/>
    <col min="15354" max="15360" width="8" style="686" customWidth="1"/>
    <col min="15361" max="15361" width="5.25" style="686" customWidth="1"/>
    <col min="15362" max="15362" width="8" style="686" customWidth="1"/>
    <col min="15363" max="15363" width="9" style="686" customWidth="1"/>
    <col min="15364" max="15599" width="13.875" style="686"/>
    <col min="15600" max="15600" width="10.125" style="686" customWidth="1"/>
    <col min="15601" max="15601" width="29.75" style="686" customWidth="1"/>
    <col min="15602" max="15602" width="13.875" style="686" customWidth="1"/>
    <col min="15603" max="15603" width="9.625" style="686" customWidth="1"/>
    <col min="15604" max="15604" width="9.25" style="686" customWidth="1"/>
    <col min="15605" max="15605" width="32.125" style="686" customWidth="1"/>
    <col min="15606" max="15607" width="8" style="686" customWidth="1"/>
    <col min="15608" max="15608" width="9.5" style="686" customWidth="1"/>
    <col min="15609" max="15609" width="7.625" style="686" customWidth="1"/>
    <col min="15610" max="15616" width="8" style="686" customWidth="1"/>
    <col min="15617" max="15617" width="5.25" style="686" customWidth="1"/>
    <col min="15618" max="15618" width="8" style="686" customWidth="1"/>
    <col min="15619" max="15619" width="9" style="686" customWidth="1"/>
    <col min="15620" max="15855" width="13.875" style="686"/>
    <col min="15856" max="15856" width="10.125" style="686" customWidth="1"/>
    <col min="15857" max="15857" width="29.75" style="686" customWidth="1"/>
    <col min="15858" max="15858" width="13.875" style="686" customWidth="1"/>
    <col min="15859" max="15859" width="9.625" style="686" customWidth="1"/>
    <col min="15860" max="15860" width="9.25" style="686" customWidth="1"/>
    <col min="15861" max="15861" width="32.125" style="686" customWidth="1"/>
    <col min="15862" max="15863" width="8" style="686" customWidth="1"/>
    <col min="15864" max="15864" width="9.5" style="686" customWidth="1"/>
    <col min="15865" max="15865" width="7.625" style="686" customWidth="1"/>
    <col min="15866" max="15872" width="8" style="686" customWidth="1"/>
    <col min="15873" max="15873" width="5.25" style="686" customWidth="1"/>
    <col min="15874" max="15874" width="8" style="686" customWidth="1"/>
    <col min="15875" max="15875" width="9" style="686" customWidth="1"/>
    <col min="15876" max="16111" width="13.875" style="686"/>
    <col min="16112" max="16112" width="10.125" style="686" customWidth="1"/>
    <col min="16113" max="16113" width="29.75" style="686" customWidth="1"/>
    <col min="16114" max="16114" width="13.875" style="686" customWidth="1"/>
    <col min="16115" max="16115" width="9.625" style="686" customWidth="1"/>
    <col min="16116" max="16116" width="9.25" style="686" customWidth="1"/>
    <col min="16117" max="16117" width="32.125" style="686" customWidth="1"/>
    <col min="16118" max="16119" width="8" style="686" customWidth="1"/>
    <col min="16120" max="16120" width="9.5" style="686" customWidth="1"/>
    <col min="16121" max="16121" width="7.625" style="686" customWidth="1"/>
    <col min="16122" max="16128" width="8" style="686" customWidth="1"/>
    <col min="16129" max="16129" width="5.25" style="686" customWidth="1"/>
    <col min="16130" max="16130" width="8" style="686" customWidth="1"/>
    <col min="16131" max="16131" width="9" style="686" customWidth="1"/>
    <col min="16132" max="16384" width="13.875" style="686"/>
  </cols>
  <sheetData>
    <row r="1" spans="1:3">
      <c r="A1" s="644" t="s">
        <v>1650</v>
      </c>
    </row>
    <row r="2" spans="1:3" ht="24">
      <c r="A2" s="894" t="s">
        <v>1647</v>
      </c>
      <c r="B2" s="894"/>
      <c r="C2" s="894"/>
    </row>
    <row r="3" spans="1:3" ht="23.25" customHeight="1">
      <c r="C3" s="709" t="s">
        <v>1649</v>
      </c>
    </row>
    <row r="4" spans="1:3" ht="16.899999999999999" customHeight="1">
      <c r="A4" s="708" t="s">
        <v>1645</v>
      </c>
      <c r="B4" s="708" t="s">
        <v>607</v>
      </c>
      <c r="C4" s="707" t="s">
        <v>1646</v>
      </c>
    </row>
    <row r="5" spans="1:3" ht="16.899999999999999" customHeight="1">
      <c r="A5" s="706"/>
      <c r="B5" s="705" t="s">
        <v>608</v>
      </c>
      <c r="C5" s="704">
        <f>C6+C250+C290+C309+C400+C454+C508+C565+C686+C758+C836+C859+C970+C1034+C1100+C1120+C1149+C1159+C1204+C1224+C1278+C1335+C1338</f>
        <v>207751</v>
      </c>
    </row>
    <row r="6" spans="1:3" ht="17.25" customHeight="1">
      <c r="A6" s="706">
        <v>201</v>
      </c>
      <c r="B6" s="705" t="s">
        <v>609</v>
      </c>
      <c r="C6" s="703">
        <f>C7+C19+C28+C39+C50+C61+C72+C84+C93+C106+C116+C125+C136+C149+C156+C164+C170+C177+C184+C191+C198+C205+C213+C219+C225+C232+C247</f>
        <v>14497</v>
      </c>
    </row>
    <row r="7" spans="1:3" ht="16.899999999999999" customHeight="1">
      <c r="A7" s="706">
        <v>20101</v>
      </c>
      <c r="B7" s="705" t="s">
        <v>610</v>
      </c>
      <c r="C7" s="704">
        <f>SUM(C8:C18)</f>
        <v>813</v>
      </c>
    </row>
    <row r="8" spans="1:3" ht="16.899999999999999" customHeight="1">
      <c r="A8" s="706">
        <v>2010101</v>
      </c>
      <c r="B8" s="702" t="s">
        <v>611</v>
      </c>
      <c r="C8" s="704">
        <v>783</v>
      </c>
    </row>
    <row r="9" spans="1:3" ht="16.899999999999999" customHeight="1">
      <c r="A9" s="706">
        <v>2010102</v>
      </c>
      <c r="B9" s="702" t="s">
        <v>612</v>
      </c>
      <c r="C9" s="704">
        <v>30</v>
      </c>
    </row>
    <row r="10" spans="1:3" ht="16.899999999999999" hidden="1" customHeight="1">
      <c r="A10" s="688">
        <v>2010103</v>
      </c>
      <c r="B10" s="690" t="s">
        <v>613</v>
      </c>
      <c r="C10" s="694"/>
    </row>
    <row r="11" spans="1:3" ht="16.899999999999999" hidden="1" customHeight="1">
      <c r="A11" s="688">
        <v>2010104</v>
      </c>
      <c r="B11" s="690" t="s">
        <v>614</v>
      </c>
      <c r="C11" s="694"/>
    </row>
    <row r="12" spans="1:3" ht="16.899999999999999" hidden="1" customHeight="1">
      <c r="A12" s="688">
        <v>2010105</v>
      </c>
      <c r="B12" s="690" t="s">
        <v>615</v>
      </c>
      <c r="C12" s="694"/>
    </row>
    <row r="13" spans="1:3" ht="16.899999999999999" hidden="1" customHeight="1">
      <c r="A13" s="688">
        <v>2010106</v>
      </c>
      <c r="B13" s="690" t="s">
        <v>616</v>
      </c>
      <c r="C13" s="694"/>
    </row>
    <row r="14" spans="1:3" ht="16.899999999999999" hidden="1" customHeight="1">
      <c r="A14" s="688">
        <v>2010107</v>
      </c>
      <c r="B14" s="690" t="s">
        <v>617</v>
      </c>
      <c r="C14" s="694"/>
    </row>
    <row r="15" spans="1:3" ht="16.899999999999999" hidden="1" customHeight="1">
      <c r="A15" s="688">
        <v>2010108</v>
      </c>
      <c r="B15" s="690" t="s">
        <v>618</v>
      </c>
      <c r="C15" s="694"/>
    </row>
    <row r="16" spans="1:3" ht="16.899999999999999" hidden="1" customHeight="1">
      <c r="A16" s="688">
        <v>2010109</v>
      </c>
      <c r="B16" s="690" t="s">
        <v>619</v>
      </c>
      <c r="C16" s="694"/>
    </row>
    <row r="17" spans="1:3" ht="16.899999999999999" hidden="1" customHeight="1">
      <c r="A17" s="688">
        <v>2010150</v>
      </c>
      <c r="B17" s="690" t="s">
        <v>620</v>
      </c>
      <c r="C17" s="694"/>
    </row>
    <row r="18" spans="1:3" ht="16.899999999999999" hidden="1" customHeight="1">
      <c r="A18" s="688">
        <v>2010199</v>
      </c>
      <c r="B18" s="690" t="s">
        <v>621</v>
      </c>
      <c r="C18" s="694"/>
    </row>
    <row r="19" spans="1:3" ht="16.899999999999999" customHeight="1">
      <c r="A19" s="706">
        <v>20102</v>
      </c>
      <c r="B19" s="705" t="s">
        <v>622</v>
      </c>
      <c r="C19" s="704">
        <f>SUM(C20:C27)</f>
        <v>499</v>
      </c>
    </row>
    <row r="20" spans="1:3" ht="16.899999999999999" customHeight="1">
      <c r="A20" s="706">
        <v>2010201</v>
      </c>
      <c r="B20" s="702" t="s">
        <v>611</v>
      </c>
      <c r="C20" s="704">
        <v>459</v>
      </c>
    </row>
    <row r="21" spans="1:3" ht="16.899999999999999" customHeight="1">
      <c r="A21" s="706">
        <v>2010202</v>
      </c>
      <c r="B21" s="702" t="s">
        <v>612</v>
      </c>
      <c r="C21" s="704">
        <v>40</v>
      </c>
    </row>
    <row r="22" spans="1:3" ht="16.899999999999999" hidden="1" customHeight="1">
      <c r="A22" s="688">
        <v>2010203</v>
      </c>
      <c r="B22" s="690" t="s">
        <v>613</v>
      </c>
      <c r="C22" s="694"/>
    </row>
    <row r="23" spans="1:3" ht="16.899999999999999" hidden="1" customHeight="1">
      <c r="A23" s="688">
        <v>2010204</v>
      </c>
      <c r="B23" s="690" t="s">
        <v>623</v>
      </c>
      <c r="C23" s="694"/>
    </row>
    <row r="24" spans="1:3" ht="16.899999999999999" hidden="1" customHeight="1">
      <c r="A24" s="688">
        <v>2010205</v>
      </c>
      <c r="B24" s="690" t="s">
        <v>624</v>
      </c>
      <c r="C24" s="694"/>
    </row>
    <row r="25" spans="1:3" ht="16.899999999999999" hidden="1" customHeight="1">
      <c r="A25" s="688">
        <v>2010206</v>
      </c>
      <c r="B25" s="690" t="s">
        <v>625</v>
      </c>
      <c r="C25" s="694"/>
    </row>
    <row r="26" spans="1:3" ht="16.899999999999999" hidden="1" customHeight="1">
      <c r="A26" s="688">
        <v>2010250</v>
      </c>
      <c r="B26" s="690" t="s">
        <v>620</v>
      </c>
      <c r="C26" s="694"/>
    </row>
    <row r="27" spans="1:3" ht="16.899999999999999" hidden="1" customHeight="1">
      <c r="A27" s="688">
        <v>2010299</v>
      </c>
      <c r="B27" s="690" t="s">
        <v>626</v>
      </c>
      <c r="C27" s="694"/>
    </row>
    <row r="28" spans="1:3" ht="16.899999999999999" customHeight="1">
      <c r="A28" s="706">
        <v>20103</v>
      </c>
      <c r="B28" s="705" t="s">
        <v>627</v>
      </c>
      <c r="C28" s="704">
        <f>SUM(C29:C38)</f>
        <v>2277</v>
      </c>
    </row>
    <row r="29" spans="1:3" ht="16.899999999999999" customHeight="1">
      <c r="A29" s="706">
        <v>2010301</v>
      </c>
      <c r="B29" s="702" t="s">
        <v>611</v>
      </c>
      <c r="C29" s="704">
        <v>1316</v>
      </c>
    </row>
    <row r="30" spans="1:3" ht="16.899999999999999" customHeight="1">
      <c r="A30" s="706">
        <v>2010302</v>
      </c>
      <c r="B30" s="702" t="s">
        <v>612</v>
      </c>
      <c r="C30" s="704">
        <v>50</v>
      </c>
    </row>
    <row r="31" spans="1:3" ht="16.899999999999999" customHeight="1">
      <c r="A31" s="706">
        <v>2010303</v>
      </c>
      <c r="B31" s="702" t="s">
        <v>613</v>
      </c>
      <c r="C31" s="704">
        <v>281</v>
      </c>
    </row>
    <row r="32" spans="1:3" ht="16.899999999999999" hidden="1" customHeight="1">
      <c r="A32" s="688">
        <v>2010304</v>
      </c>
      <c r="B32" s="690" t="s">
        <v>628</v>
      </c>
      <c r="C32" s="694"/>
    </row>
    <row r="33" spans="1:3" ht="16.899999999999999" hidden="1" customHeight="1">
      <c r="A33" s="688">
        <v>2010305</v>
      </c>
      <c r="B33" s="690" t="s">
        <v>629</v>
      </c>
      <c r="C33" s="694"/>
    </row>
    <row r="34" spans="1:3" ht="16.899999999999999" customHeight="1">
      <c r="A34" s="706">
        <v>2010306</v>
      </c>
      <c r="B34" s="702" t="s">
        <v>630</v>
      </c>
      <c r="C34" s="704">
        <v>32</v>
      </c>
    </row>
    <row r="35" spans="1:3" ht="16.899999999999999" customHeight="1">
      <c r="A35" s="706">
        <v>2010308</v>
      </c>
      <c r="B35" s="702" t="s">
        <v>631</v>
      </c>
      <c r="C35" s="704">
        <v>86</v>
      </c>
    </row>
    <row r="36" spans="1:3" ht="16.899999999999999" hidden="1" customHeight="1">
      <c r="A36" s="688">
        <v>2010309</v>
      </c>
      <c r="B36" s="690" t="s">
        <v>632</v>
      </c>
      <c r="C36" s="694"/>
    </row>
    <row r="37" spans="1:3" ht="16.899999999999999" customHeight="1">
      <c r="A37" s="706">
        <v>2010350</v>
      </c>
      <c r="B37" s="702" t="s">
        <v>620</v>
      </c>
      <c r="C37" s="704">
        <v>329</v>
      </c>
    </row>
    <row r="38" spans="1:3" ht="16.899999999999999" customHeight="1">
      <c r="A38" s="706">
        <v>2010399</v>
      </c>
      <c r="B38" s="702" t="s">
        <v>633</v>
      </c>
      <c r="C38" s="704">
        <v>183</v>
      </c>
    </row>
    <row r="39" spans="1:3" ht="16.899999999999999" customHeight="1">
      <c r="A39" s="706">
        <v>20104</v>
      </c>
      <c r="B39" s="705" t="s">
        <v>634</v>
      </c>
      <c r="C39" s="704">
        <f>SUM(C40:C49)</f>
        <v>588</v>
      </c>
    </row>
    <row r="40" spans="1:3" ht="16.899999999999999" customHeight="1">
      <c r="A40" s="706">
        <v>2010401</v>
      </c>
      <c r="B40" s="702" t="s">
        <v>611</v>
      </c>
      <c r="C40" s="704">
        <v>540</v>
      </c>
    </row>
    <row r="41" spans="1:3" ht="16.899999999999999" customHeight="1">
      <c r="A41" s="706">
        <v>2010402</v>
      </c>
      <c r="B41" s="702" t="s">
        <v>612</v>
      </c>
      <c r="C41" s="704">
        <v>48</v>
      </c>
    </row>
    <row r="42" spans="1:3" ht="16.899999999999999" hidden="1" customHeight="1">
      <c r="A42" s="688">
        <v>2010403</v>
      </c>
      <c r="B42" s="690" t="s">
        <v>613</v>
      </c>
      <c r="C42" s="694"/>
    </row>
    <row r="43" spans="1:3" ht="16.899999999999999" hidden="1" customHeight="1">
      <c r="A43" s="688">
        <v>2010404</v>
      </c>
      <c r="B43" s="690" t="s">
        <v>635</v>
      </c>
      <c r="C43" s="694"/>
    </row>
    <row r="44" spans="1:3" ht="16.899999999999999" hidden="1" customHeight="1">
      <c r="A44" s="688">
        <v>2010405</v>
      </c>
      <c r="B44" s="690" t="s">
        <v>636</v>
      </c>
      <c r="C44" s="694"/>
    </row>
    <row r="45" spans="1:3" ht="16.899999999999999" hidden="1" customHeight="1">
      <c r="A45" s="688">
        <v>2010406</v>
      </c>
      <c r="B45" s="690" t="s">
        <v>637</v>
      </c>
      <c r="C45" s="694"/>
    </row>
    <row r="46" spans="1:3" ht="16.899999999999999" hidden="1" customHeight="1">
      <c r="A46" s="688">
        <v>2010407</v>
      </c>
      <c r="B46" s="690" t="s">
        <v>638</v>
      </c>
      <c r="C46" s="694"/>
    </row>
    <row r="47" spans="1:3" ht="16.899999999999999" hidden="1" customHeight="1">
      <c r="A47" s="688">
        <v>2010408</v>
      </c>
      <c r="B47" s="690" t="s">
        <v>639</v>
      </c>
      <c r="C47" s="694"/>
    </row>
    <row r="48" spans="1:3" ht="16.899999999999999" hidden="1" customHeight="1">
      <c r="A48" s="688">
        <v>2010450</v>
      </c>
      <c r="B48" s="690" t="s">
        <v>620</v>
      </c>
      <c r="C48" s="694"/>
    </row>
    <row r="49" spans="1:3" ht="16.899999999999999" hidden="1" customHeight="1">
      <c r="A49" s="688">
        <v>2010499</v>
      </c>
      <c r="B49" s="690" t="s">
        <v>640</v>
      </c>
      <c r="C49" s="694"/>
    </row>
    <row r="50" spans="1:3" ht="16.899999999999999" customHeight="1">
      <c r="A50" s="706">
        <v>20105</v>
      </c>
      <c r="B50" s="705" t="s">
        <v>641</v>
      </c>
      <c r="C50" s="704">
        <f>SUM(C51:C60)</f>
        <v>389</v>
      </c>
    </row>
    <row r="51" spans="1:3" ht="16.899999999999999" customHeight="1">
      <c r="A51" s="706">
        <v>2010501</v>
      </c>
      <c r="B51" s="702" t="s">
        <v>611</v>
      </c>
      <c r="C51" s="704">
        <v>189</v>
      </c>
    </row>
    <row r="52" spans="1:3" ht="16.899999999999999" customHeight="1">
      <c r="A52" s="706">
        <v>2010502</v>
      </c>
      <c r="B52" s="702" t="s">
        <v>612</v>
      </c>
      <c r="C52" s="704">
        <v>15</v>
      </c>
    </row>
    <row r="53" spans="1:3" ht="16.899999999999999" hidden="1" customHeight="1">
      <c r="A53" s="688">
        <v>2010503</v>
      </c>
      <c r="B53" s="690" t="s">
        <v>613</v>
      </c>
      <c r="C53" s="694"/>
    </row>
    <row r="54" spans="1:3" ht="16.899999999999999" hidden="1" customHeight="1">
      <c r="A54" s="688">
        <v>2010504</v>
      </c>
      <c r="B54" s="690" t="s">
        <v>642</v>
      </c>
      <c r="C54" s="694"/>
    </row>
    <row r="55" spans="1:3" ht="16.899999999999999" customHeight="1">
      <c r="A55" s="706">
        <v>2010505</v>
      </c>
      <c r="B55" s="702" t="s">
        <v>643</v>
      </c>
      <c r="C55" s="704">
        <v>11</v>
      </c>
    </row>
    <row r="56" spans="1:3" ht="16.899999999999999" hidden="1" customHeight="1">
      <c r="A56" s="688">
        <v>2010506</v>
      </c>
      <c r="B56" s="690" t="s">
        <v>644</v>
      </c>
      <c r="C56" s="694"/>
    </row>
    <row r="57" spans="1:3" ht="16.899999999999999" customHeight="1">
      <c r="A57" s="706">
        <v>2010507</v>
      </c>
      <c r="B57" s="702" t="s">
        <v>645</v>
      </c>
      <c r="C57" s="704">
        <v>174</v>
      </c>
    </row>
    <row r="58" spans="1:3" ht="16.899999999999999" hidden="1" customHeight="1">
      <c r="A58" s="688">
        <v>2010508</v>
      </c>
      <c r="B58" s="690" t="s">
        <v>646</v>
      </c>
      <c r="C58" s="694"/>
    </row>
    <row r="59" spans="1:3" ht="16.899999999999999" hidden="1" customHeight="1">
      <c r="A59" s="688">
        <v>2010550</v>
      </c>
      <c r="B59" s="690" t="s">
        <v>620</v>
      </c>
      <c r="C59" s="694"/>
    </row>
    <row r="60" spans="1:3" ht="16.899999999999999" hidden="1" customHeight="1">
      <c r="A60" s="688">
        <v>2010599</v>
      </c>
      <c r="B60" s="690" t="s">
        <v>647</v>
      </c>
      <c r="C60" s="694"/>
    </row>
    <row r="61" spans="1:3" ht="16.899999999999999" customHeight="1">
      <c r="A61" s="706">
        <v>20106</v>
      </c>
      <c r="B61" s="705" t="s">
        <v>648</v>
      </c>
      <c r="C61" s="704">
        <f>SUM(C62:C71)</f>
        <v>2124</v>
      </c>
    </row>
    <row r="62" spans="1:3" ht="16.899999999999999" customHeight="1">
      <c r="A62" s="706">
        <v>2010601</v>
      </c>
      <c r="B62" s="702" t="s">
        <v>611</v>
      </c>
      <c r="C62" s="704">
        <v>1516</v>
      </c>
    </row>
    <row r="63" spans="1:3" ht="16.899999999999999" customHeight="1">
      <c r="A63" s="706">
        <v>2010602</v>
      </c>
      <c r="B63" s="702" t="s">
        <v>612</v>
      </c>
      <c r="C63" s="704">
        <v>18</v>
      </c>
    </row>
    <row r="64" spans="1:3" ht="16.899999999999999" hidden="1" customHeight="1">
      <c r="A64" s="688">
        <v>2010603</v>
      </c>
      <c r="B64" s="690" t="s">
        <v>613</v>
      </c>
      <c r="C64" s="694"/>
    </row>
    <row r="65" spans="1:3" ht="16.899999999999999" hidden="1" customHeight="1">
      <c r="A65" s="688">
        <v>2010604</v>
      </c>
      <c r="B65" s="690" t="s">
        <v>649</v>
      </c>
      <c r="C65" s="694"/>
    </row>
    <row r="66" spans="1:3" ht="16.899999999999999" hidden="1" customHeight="1">
      <c r="A66" s="688">
        <v>2010605</v>
      </c>
      <c r="B66" s="690" t="s">
        <v>650</v>
      </c>
      <c r="C66" s="694"/>
    </row>
    <row r="67" spans="1:3" ht="16.899999999999999" hidden="1" customHeight="1">
      <c r="A67" s="688">
        <v>2010606</v>
      </c>
      <c r="B67" s="690" t="s">
        <v>651</v>
      </c>
      <c r="C67" s="694"/>
    </row>
    <row r="68" spans="1:3" ht="16.899999999999999" hidden="1" customHeight="1">
      <c r="A68" s="688">
        <v>2010607</v>
      </c>
      <c r="B68" s="690" t="s">
        <v>652</v>
      </c>
      <c r="C68" s="694"/>
    </row>
    <row r="69" spans="1:3" ht="16.899999999999999" hidden="1" customHeight="1">
      <c r="A69" s="688">
        <v>2010608</v>
      </c>
      <c r="B69" s="690" t="s">
        <v>653</v>
      </c>
      <c r="C69" s="694"/>
    </row>
    <row r="70" spans="1:3" ht="16.899999999999999" customHeight="1">
      <c r="A70" s="706">
        <v>2010650</v>
      </c>
      <c r="B70" s="702" t="s">
        <v>620</v>
      </c>
      <c r="C70" s="704">
        <v>581</v>
      </c>
    </row>
    <row r="71" spans="1:3" ht="16.899999999999999" customHeight="1">
      <c r="A71" s="706">
        <v>2010699</v>
      </c>
      <c r="B71" s="702" t="s">
        <v>654</v>
      </c>
      <c r="C71" s="704">
        <v>9</v>
      </c>
    </row>
    <row r="72" spans="1:3" ht="16.899999999999999" hidden="1" customHeight="1">
      <c r="A72" s="688">
        <v>20107</v>
      </c>
      <c r="B72" s="689" t="s">
        <v>655</v>
      </c>
      <c r="C72" s="692">
        <f>SUM(C73:C83)</f>
        <v>0</v>
      </c>
    </row>
    <row r="73" spans="1:3" ht="16.899999999999999" hidden="1" customHeight="1">
      <c r="A73" s="688">
        <v>2010701</v>
      </c>
      <c r="B73" s="690" t="s">
        <v>611</v>
      </c>
      <c r="C73" s="694"/>
    </row>
    <row r="74" spans="1:3" ht="16.899999999999999" hidden="1" customHeight="1">
      <c r="A74" s="688">
        <v>2010702</v>
      </c>
      <c r="B74" s="690" t="s">
        <v>612</v>
      </c>
      <c r="C74" s="694"/>
    </row>
    <row r="75" spans="1:3" ht="16.899999999999999" hidden="1" customHeight="1">
      <c r="A75" s="688">
        <v>2010703</v>
      </c>
      <c r="B75" s="690" t="s">
        <v>613</v>
      </c>
      <c r="C75" s="694"/>
    </row>
    <row r="76" spans="1:3" ht="16.899999999999999" hidden="1" customHeight="1">
      <c r="A76" s="688">
        <v>2010704</v>
      </c>
      <c r="B76" s="690" t="s">
        <v>656</v>
      </c>
      <c r="C76" s="694"/>
    </row>
    <row r="77" spans="1:3" ht="16.899999999999999" hidden="1" customHeight="1">
      <c r="A77" s="688">
        <v>2010705</v>
      </c>
      <c r="B77" s="690" t="s">
        <v>657</v>
      </c>
      <c r="C77" s="694"/>
    </row>
    <row r="78" spans="1:3" ht="16.899999999999999" hidden="1" customHeight="1">
      <c r="A78" s="688">
        <v>2010706</v>
      </c>
      <c r="B78" s="690" t="s">
        <v>658</v>
      </c>
      <c r="C78" s="694"/>
    </row>
    <row r="79" spans="1:3" ht="16.899999999999999" hidden="1" customHeight="1">
      <c r="A79" s="688">
        <v>2010707</v>
      </c>
      <c r="B79" s="690" t="s">
        <v>659</v>
      </c>
      <c r="C79" s="694"/>
    </row>
    <row r="80" spans="1:3" ht="16.899999999999999" hidden="1" customHeight="1">
      <c r="A80" s="688">
        <v>2010708</v>
      </c>
      <c r="B80" s="690" t="s">
        <v>660</v>
      </c>
      <c r="C80" s="694"/>
    </row>
    <row r="81" spans="1:3" ht="16.899999999999999" hidden="1" customHeight="1">
      <c r="A81" s="688">
        <v>2010709</v>
      </c>
      <c r="B81" s="690" t="s">
        <v>652</v>
      </c>
      <c r="C81" s="694"/>
    </row>
    <row r="82" spans="1:3" ht="16.899999999999999" hidden="1" customHeight="1">
      <c r="A82" s="688">
        <v>2010750</v>
      </c>
      <c r="B82" s="690" t="s">
        <v>620</v>
      </c>
      <c r="C82" s="694"/>
    </row>
    <row r="83" spans="1:3" ht="16.899999999999999" hidden="1" customHeight="1">
      <c r="A83" s="688">
        <v>2010799</v>
      </c>
      <c r="B83" s="690" t="s">
        <v>661</v>
      </c>
      <c r="C83" s="694"/>
    </row>
    <row r="84" spans="1:3" ht="16.899999999999999" customHeight="1">
      <c r="A84" s="706">
        <v>20108</v>
      </c>
      <c r="B84" s="705" t="s">
        <v>662</v>
      </c>
      <c r="C84" s="704">
        <f>SUM(C85:C92)</f>
        <v>384</v>
      </c>
    </row>
    <row r="85" spans="1:3" ht="16.899999999999999" customHeight="1">
      <c r="A85" s="706">
        <v>2010801</v>
      </c>
      <c r="B85" s="702" t="s">
        <v>611</v>
      </c>
      <c r="C85" s="704">
        <v>374</v>
      </c>
    </row>
    <row r="86" spans="1:3" ht="16.899999999999999" customHeight="1">
      <c r="A86" s="706">
        <v>2010802</v>
      </c>
      <c r="B86" s="702" t="s">
        <v>612</v>
      </c>
      <c r="C86" s="704">
        <v>10</v>
      </c>
    </row>
    <row r="87" spans="1:3" ht="16.899999999999999" hidden="1" customHeight="1">
      <c r="A87" s="688">
        <v>2010803</v>
      </c>
      <c r="B87" s="690" t="s">
        <v>613</v>
      </c>
      <c r="C87" s="694"/>
    </row>
    <row r="88" spans="1:3" ht="16.899999999999999" hidden="1" customHeight="1">
      <c r="A88" s="688">
        <v>2010804</v>
      </c>
      <c r="B88" s="690" t="s">
        <v>663</v>
      </c>
      <c r="C88" s="694"/>
    </row>
    <row r="89" spans="1:3" ht="16.899999999999999" hidden="1" customHeight="1">
      <c r="A89" s="688">
        <v>2010805</v>
      </c>
      <c r="B89" s="690" t="s">
        <v>664</v>
      </c>
      <c r="C89" s="694"/>
    </row>
    <row r="90" spans="1:3" ht="16.899999999999999" hidden="1" customHeight="1">
      <c r="A90" s="688">
        <v>2010806</v>
      </c>
      <c r="B90" s="690" t="s">
        <v>652</v>
      </c>
      <c r="C90" s="694"/>
    </row>
    <row r="91" spans="1:3" ht="16.899999999999999" hidden="1" customHeight="1">
      <c r="A91" s="688">
        <v>2010850</v>
      </c>
      <c r="B91" s="690" t="s">
        <v>620</v>
      </c>
      <c r="C91" s="694"/>
    </row>
    <row r="92" spans="1:3" ht="16.899999999999999" hidden="1" customHeight="1">
      <c r="A92" s="688">
        <v>2010899</v>
      </c>
      <c r="B92" s="690" t="s">
        <v>665</v>
      </c>
      <c r="C92" s="694"/>
    </row>
    <row r="93" spans="1:3" ht="16.899999999999999" hidden="1" customHeight="1">
      <c r="A93" s="688">
        <v>20109</v>
      </c>
      <c r="B93" s="689" t="s">
        <v>666</v>
      </c>
      <c r="C93" s="692">
        <f>SUM(C94:C105)</f>
        <v>0</v>
      </c>
    </row>
    <row r="94" spans="1:3" ht="17.25" hidden="1" customHeight="1">
      <c r="A94" s="688">
        <v>2010901</v>
      </c>
      <c r="B94" s="690" t="s">
        <v>611</v>
      </c>
      <c r="C94" s="694"/>
    </row>
    <row r="95" spans="1:3" ht="16.899999999999999" hidden="1" customHeight="1">
      <c r="A95" s="688">
        <v>2010902</v>
      </c>
      <c r="B95" s="690" t="s">
        <v>612</v>
      </c>
      <c r="C95" s="694"/>
    </row>
    <row r="96" spans="1:3" ht="16.899999999999999" hidden="1" customHeight="1">
      <c r="A96" s="688">
        <v>2010903</v>
      </c>
      <c r="B96" s="690" t="s">
        <v>613</v>
      </c>
      <c r="C96" s="694"/>
    </row>
    <row r="97" spans="1:3" ht="16.899999999999999" hidden="1" customHeight="1">
      <c r="A97" s="688">
        <v>2010905</v>
      </c>
      <c r="B97" s="690" t="s">
        <v>667</v>
      </c>
      <c r="C97" s="694"/>
    </row>
    <row r="98" spans="1:3" ht="16.899999999999999" hidden="1" customHeight="1">
      <c r="A98" s="688">
        <v>2010907</v>
      </c>
      <c r="B98" s="690" t="s">
        <v>668</v>
      </c>
      <c r="C98" s="694"/>
    </row>
    <row r="99" spans="1:3" ht="16.899999999999999" hidden="1" customHeight="1">
      <c r="A99" s="688">
        <v>2010908</v>
      </c>
      <c r="B99" s="690" t="s">
        <v>652</v>
      </c>
      <c r="C99" s="694"/>
    </row>
    <row r="100" spans="1:3" ht="16.899999999999999" hidden="1" customHeight="1">
      <c r="A100" s="688">
        <v>2010909</v>
      </c>
      <c r="B100" s="690" t="s">
        <v>669</v>
      </c>
      <c r="C100" s="694"/>
    </row>
    <row r="101" spans="1:3" ht="16.899999999999999" hidden="1" customHeight="1">
      <c r="A101" s="688">
        <v>2010910</v>
      </c>
      <c r="B101" s="690" t="s">
        <v>670</v>
      </c>
      <c r="C101" s="694"/>
    </row>
    <row r="102" spans="1:3" ht="16.899999999999999" hidden="1" customHeight="1">
      <c r="A102" s="688">
        <v>2010911</v>
      </c>
      <c r="B102" s="690" t="s">
        <v>671</v>
      </c>
      <c r="C102" s="694"/>
    </row>
    <row r="103" spans="1:3" ht="16.899999999999999" hidden="1" customHeight="1">
      <c r="A103" s="688">
        <v>2010912</v>
      </c>
      <c r="B103" s="690" t="s">
        <v>672</v>
      </c>
      <c r="C103" s="694"/>
    </row>
    <row r="104" spans="1:3" ht="16.899999999999999" hidden="1" customHeight="1">
      <c r="A104" s="688">
        <v>2010950</v>
      </c>
      <c r="B104" s="690" t="s">
        <v>620</v>
      </c>
      <c r="C104" s="694"/>
    </row>
    <row r="105" spans="1:3" ht="16.899999999999999" hidden="1" customHeight="1">
      <c r="A105" s="688">
        <v>2010999</v>
      </c>
      <c r="B105" s="690" t="s">
        <v>673</v>
      </c>
      <c r="C105" s="694"/>
    </row>
    <row r="106" spans="1:3" ht="16.899999999999999" customHeight="1">
      <c r="A106" s="706">
        <v>20110</v>
      </c>
      <c r="B106" s="705" t="s">
        <v>674</v>
      </c>
      <c r="C106" s="704">
        <f>SUM(C107:C115)</f>
        <v>397</v>
      </c>
    </row>
    <row r="107" spans="1:3" ht="16.899999999999999" customHeight="1">
      <c r="A107" s="706">
        <v>2011001</v>
      </c>
      <c r="B107" s="702" t="s">
        <v>611</v>
      </c>
      <c r="C107" s="704">
        <v>133</v>
      </c>
    </row>
    <row r="108" spans="1:3" ht="16.899999999999999" customHeight="1">
      <c r="A108" s="706">
        <v>2011002</v>
      </c>
      <c r="B108" s="702" t="s">
        <v>612</v>
      </c>
      <c r="C108" s="704">
        <v>67</v>
      </c>
    </row>
    <row r="109" spans="1:3" ht="16.899999999999999" hidden="1" customHeight="1">
      <c r="A109" s="688">
        <v>2011003</v>
      </c>
      <c r="B109" s="690" t="s">
        <v>613</v>
      </c>
      <c r="C109" s="694"/>
    </row>
    <row r="110" spans="1:3" ht="16.899999999999999" hidden="1" customHeight="1">
      <c r="A110" s="688">
        <v>2011004</v>
      </c>
      <c r="B110" s="690" t="s">
        <v>675</v>
      </c>
      <c r="C110" s="694"/>
    </row>
    <row r="111" spans="1:3" ht="16.899999999999999" hidden="1" customHeight="1">
      <c r="A111" s="688">
        <v>2011005</v>
      </c>
      <c r="B111" s="690" t="s">
        <v>676</v>
      </c>
      <c r="C111" s="694"/>
    </row>
    <row r="112" spans="1:3" ht="16.899999999999999" hidden="1" customHeight="1">
      <c r="A112" s="688">
        <v>2011007</v>
      </c>
      <c r="B112" s="690" t="s">
        <v>677</v>
      </c>
      <c r="C112" s="694"/>
    </row>
    <row r="113" spans="1:3" ht="16.899999999999999" customHeight="1">
      <c r="A113" s="706">
        <v>2011008</v>
      </c>
      <c r="B113" s="702" t="s">
        <v>678</v>
      </c>
      <c r="C113" s="704">
        <v>35</v>
      </c>
    </row>
    <row r="114" spans="1:3" ht="16.899999999999999" hidden="1" customHeight="1">
      <c r="A114" s="688">
        <v>2011050</v>
      </c>
      <c r="B114" s="690" t="s">
        <v>620</v>
      </c>
      <c r="C114" s="694"/>
    </row>
    <row r="115" spans="1:3" ht="16.899999999999999" customHeight="1">
      <c r="A115" s="706">
        <v>2011099</v>
      </c>
      <c r="B115" s="702" t="s">
        <v>679</v>
      </c>
      <c r="C115" s="704">
        <v>162</v>
      </c>
    </row>
    <row r="116" spans="1:3" ht="16.899999999999999" customHeight="1">
      <c r="A116" s="706">
        <v>20111</v>
      </c>
      <c r="B116" s="705" t="s">
        <v>680</v>
      </c>
      <c r="C116" s="704">
        <f>SUM(C117:C124)</f>
        <v>1220</v>
      </c>
    </row>
    <row r="117" spans="1:3" ht="16.899999999999999" customHeight="1">
      <c r="A117" s="706">
        <v>2011101</v>
      </c>
      <c r="B117" s="702" t="s">
        <v>611</v>
      </c>
      <c r="C117" s="704">
        <v>1168</v>
      </c>
    </row>
    <row r="118" spans="1:3" ht="16.899999999999999" customHeight="1">
      <c r="A118" s="706">
        <v>2011102</v>
      </c>
      <c r="B118" s="702" t="s">
        <v>612</v>
      </c>
      <c r="C118" s="704">
        <v>52</v>
      </c>
    </row>
    <row r="119" spans="1:3" ht="16.899999999999999" hidden="1" customHeight="1">
      <c r="A119" s="688">
        <v>2011103</v>
      </c>
      <c r="B119" s="690" t="s">
        <v>613</v>
      </c>
      <c r="C119" s="694"/>
    </row>
    <row r="120" spans="1:3" ht="16.899999999999999" hidden="1" customHeight="1">
      <c r="A120" s="688">
        <v>2011104</v>
      </c>
      <c r="B120" s="690" t="s">
        <v>681</v>
      </c>
      <c r="C120" s="694"/>
    </row>
    <row r="121" spans="1:3" ht="16.899999999999999" hidden="1" customHeight="1">
      <c r="A121" s="688">
        <v>2011105</v>
      </c>
      <c r="B121" s="690" t="s">
        <v>682</v>
      </c>
      <c r="C121" s="694"/>
    </row>
    <row r="122" spans="1:3" ht="16.899999999999999" hidden="1" customHeight="1">
      <c r="A122" s="688">
        <v>2011106</v>
      </c>
      <c r="B122" s="690" t="s">
        <v>683</v>
      </c>
      <c r="C122" s="694"/>
    </row>
    <row r="123" spans="1:3" ht="16.899999999999999" hidden="1" customHeight="1">
      <c r="A123" s="688">
        <v>2011150</v>
      </c>
      <c r="B123" s="690" t="s">
        <v>620</v>
      </c>
      <c r="C123" s="694"/>
    </row>
    <row r="124" spans="1:3" ht="16.899999999999999" hidden="1" customHeight="1">
      <c r="A124" s="688">
        <v>2011199</v>
      </c>
      <c r="B124" s="690" t="s">
        <v>684</v>
      </c>
      <c r="C124" s="694"/>
    </row>
    <row r="125" spans="1:3" ht="16.899999999999999" customHeight="1">
      <c r="A125" s="706">
        <v>20113</v>
      </c>
      <c r="B125" s="705" t="s">
        <v>685</v>
      </c>
      <c r="C125" s="704">
        <f>SUM(C126:C135)</f>
        <v>930</v>
      </c>
    </row>
    <row r="126" spans="1:3" ht="16.899999999999999" customHeight="1">
      <c r="A126" s="706">
        <v>2011301</v>
      </c>
      <c r="B126" s="702" t="s">
        <v>611</v>
      </c>
      <c r="C126" s="704">
        <v>296</v>
      </c>
    </row>
    <row r="127" spans="1:3" ht="16.899999999999999" hidden="1" customHeight="1">
      <c r="A127" s="688">
        <v>2011302</v>
      </c>
      <c r="B127" s="690" t="s">
        <v>612</v>
      </c>
      <c r="C127" s="694"/>
    </row>
    <row r="128" spans="1:3" ht="16.899999999999999" hidden="1" customHeight="1">
      <c r="A128" s="688">
        <v>2011303</v>
      </c>
      <c r="B128" s="690" t="s">
        <v>613</v>
      </c>
      <c r="C128" s="694"/>
    </row>
    <row r="129" spans="1:3" ht="16.899999999999999" hidden="1" customHeight="1">
      <c r="A129" s="688">
        <v>2011304</v>
      </c>
      <c r="B129" s="690" t="s">
        <v>686</v>
      </c>
      <c r="C129" s="694"/>
    </row>
    <row r="130" spans="1:3" ht="16.899999999999999" hidden="1" customHeight="1">
      <c r="A130" s="688">
        <v>2011305</v>
      </c>
      <c r="B130" s="690" t="s">
        <v>687</v>
      </c>
      <c r="C130" s="694"/>
    </row>
    <row r="131" spans="1:3" ht="16.899999999999999" hidden="1" customHeight="1">
      <c r="A131" s="688">
        <v>2011306</v>
      </c>
      <c r="B131" s="690" t="s">
        <v>688</v>
      </c>
      <c r="C131" s="694"/>
    </row>
    <row r="132" spans="1:3" ht="16.899999999999999" hidden="1" customHeight="1">
      <c r="A132" s="688">
        <v>2011307</v>
      </c>
      <c r="B132" s="690" t="s">
        <v>689</v>
      </c>
      <c r="C132" s="694"/>
    </row>
    <row r="133" spans="1:3" ht="16.899999999999999" customHeight="1">
      <c r="A133" s="706">
        <v>2011308</v>
      </c>
      <c r="B133" s="702" t="s">
        <v>690</v>
      </c>
      <c r="C133" s="704">
        <v>114</v>
      </c>
    </row>
    <row r="134" spans="1:3" ht="16.899999999999999" customHeight="1">
      <c r="A134" s="706">
        <v>2011350</v>
      </c>
      <c r="B134" s="702" t="s">
        <v>620</v>
      </c>
      <c r="C134" s="704">
        <v>520</v>
      </c>
    </row>
    <row r="135" spans="1:3" ht="16.899999999999999" hidden="1" customHeight="1">
      <c r="A135" s="688">
        <v>2011399</v>
      </c>
      <c r="B135" s="690" t="s">
        <v>691</v>
      </c>
      <c r="C135" s="694"/>
    </row>
    <row r="136" spans="1:3" ht="16.899999999999999" hidden="1" customHeight="1">
      <c r="A136" s="688">
        <v>20114</v>
      </c>
      <c r="B136" s="689" t="s">
        <v>692</v>
      </c>
      <c r="C136" s="692">
        <f>SUM(C137:C148)</f>
        <v>0</v>
      </c>
    </row>
    <row r="137" spans="1:3" ht="16.899999999999999" hidden="1" customHeight="1">
      <c r="A137" s="688">
        <v>2011401</v>
      </c>
      <c r="B137" s="690" t="s">
        <v>611</v>
      </c>
      <c r="C137" s="694"/>
    </row>
    <row r="138" spans="1:3" ht="16.899999999999999" hidden="1" customHeight="1">
      <c r="A138" s="688">
        <v>2011402</v>
      </c>
      <c r="B138" s="690" t="s">
        <v>612</v>
      </c>
      <c r="C138" s="694"/>
    </row>
    <row r="139" spans="1:3" ht="16.899999999999999" hidden="1" customHeight="1">
      <c r="A139" s="688">
        <v>2011403</v>
      </c>
      <c r="B139" s="690" t="s">
        <v>613</v>
      </c>
      <c r="C139" s="694"/>
    </row>
    <row r="140" spans="1:3" ht="16.899999999999999" hidden="1" customHeight="1">
      <c r="A140" s="688">
        <v>2011404</v>
      </c>
      <c r="B140" s="690" t="s">
        <v>693</v>
      </c>
      <c r="C140" s="694"/>
    </row>
    <row r="141" spans="1:3" ht="16.899999999999999" hidden="1" customHeight="1">
      <c r="A141" s="688">
        <v>2011405</v>
      </c>
      <c r="B141" s="690" t="s">
        <v>694</v>
      </c>
      <c r="C141" s="694"/>
    </row>
    <row r="142" spans="1:3" ht="16.899999999999999" hidden="1" customHeight="1">
      <c r="A142" s="688">
        <v>2011406</v>
      </c>
      <c r="B142" s="690" t="s">
        <v>695</v>
      </c>
      <c r="C142" s="694"/>
    </row>
    <row r="143" spans="1:3" ht="16.899999999999999" hidden="1" customHeight="1">
      <c r="A143" s="688">
        <v>2011408</v>
      </c>
      <c r="B143" s="690" t="s">
        <v>696</v>
      </c>
      <c r="C143" s="694"/>
    </row>
    <row r="144" spans="1:3" ht="16.899999999999999" hidden="1" customHeight="1">
      <c r="A144" s="688">
        <v>2011409</v>
      </c>
      <c r="B144" s="690" t="s">
        <v>697</v>
      </c>
      <c r="C144" s="694"/>
    </row>
    <row r="145" spans="1:3" ht="16.899999999999999" hidden="1" customHeight="1">
      <c r="A145" s="688">
        <v>2011410</v>
      </c>
      <c r="B145" s="690" t="s">
        <v>698</v>
      </c>
      <c r="C145" s="694"/>
    </row>
    <row r="146" spans="1:3" ht="16.899999999999999" hidden="1" customHeight="1">
      <c r="A146" s="688">
        <v>2011411</v>
      </c>
      <c r="B146" s="690" t="s">
        <v>699</v>
      </c>
      <c r="C146" s="694"/>
    </row>
    <row r="147" spans="1:3" ht="16.899999999999999" hidden="1" customHeight="1">
      <c r="A147" s="688">
        <v>2011450</v>
      </c>
      <c r="B147" s="690" t="s">
        <v>620</v>
      </c>
      <c r="C147" s="694"/>
    </row>
    <row r="148" spans="1:3" ht="16.899999999999999" hidden="1" customHeight="1">
      <c r="A148" s="688">
        <v>2011499</v>
      </c>
      <c r="B148" s="690" t="s">
        <v>700</v>
      </c>
      <c r="C148" s="694"/>
    </row>
    <row r="149" spans="1:3" ht="16.899999999999999" customHeight="1">
      <c r="A149" s="706">
        <v>20123</v>
      </c>
      <c r="B149" s="705" t="s">
        <v>701</v>
      </c>
      <c r="C149" s="704">
        <f>SUM(C150:C155)</f>
        <v>9</v>
      </c>
    </row>
    <row r="150" spans="1:3" ht="16.899999999999999" hidden="1" customHeight="1">
      <c r="A150" s="688">
        <v>2012301</v>
      </c>
      <c r="B150" s="690" t="s">
        <v>611</v>
      </c>
      <c r="C150" s="694"/>
    </row>
    <row r="151" spans="1:3" ht="16.899999999999999" hidden="1" customHeight="1">
      <c r="A151" s="688">
        <v>2012302</v>
      </c>
      <c r="B151" s="690" t="s">
        <v>612</v>
      </c>
      <c r="C151" s="694"/>
    </row>
    <row r="152" spans="1:3" ht="16.899999999999999" hidden="1" customHeight="1">
      <c r="A152" s="688">
        <v>2012303</v>
      </c>
      <c r="B152" s="690" t="s">
        <v>613</v>
      </c>
      <c r="C152" s="694"/>
    </row>
    <row r="153" spans="1:3" ht="16.899999999999999" hidden="1" customHeight="1">
      <c r="A153" s="688">
        <v>2012304</v>
      </c>
      <c r="B153" s="690" t="s">
        <v>702</v>
      </c>
      <c r="C153" s="694"/>
    </row>
    <row r="154" spans="1:3" ht="16.899999999999999" hidden="1" customHeight="1">
      <c r="A154" s="688">
        <v>2012350</v>
      </c>
      <c r="B154" s="690" t="s">
        <v>620</v>
      </c>
      <c r="C154" s="694"/>
    </row>
    <row r="155" spans="1:3" ht="16.899999999999999" customHeight="1">
      <c r="A155" s="706">
        <v>2012399</v>
      </c>
      <c r="B155" s="702" t="s">
        <v>703</v>
      </c>
      <c r="C155" s="704">
        <v>9</v>
      </c>
    </row>
    <row r="156" spans="1:3" ht="16.899999999999999" hidden="1" customHeight="1">
      <c r="A156" s="688">
        <v>20125</v>
      </c>
      <c r="B156" s="689" t="s">
        <v>704</v>
      </c>
      <c r="C156" s="692">
        <f>SUM(C157:C163)</f>
        <v>0</v>
      </c>
    </row>
    <row r="157" spans="1:3" ht="16.899999999999999" hidden="1" customHeight="1">
      <c r="A157" s="688">
        <v>2012501</v>
      </c>
      <c r="B157" s="690" t="s">
        <v>611</v>
      </c>
      <c r="C157" s="694"/>
    </row>
    <row r="158" spans="1:3" ht="16.899999999999999" hidden="1" customHeight="1">
      <c r="A158" s="688">
        <v>2012502</v>
      </c>
      <c r="B158" s="690" t="s">
        <v>612</v>
      </c>
      <c r="C158" s="694"/>
    </row>
    <row r="159" spans="1:3" ht="16.899999999999999" hidden="1" customHeight="1">
      <c r="A159" s="688">
        <v>2012503</v>
      </c>
      <c r="B159" s="690" t="s">
        <v>613</v>
      </c>
      <c r="C159" s="694"/>
    </row>
    <row r="160" spans="1:3" ht="16.899999999999999" hidden="1" customHeight="1">
      <c r="A160" s="688">
        <v>2012504</v>
      </c>
      <c r="B160" s="690" t="s">
        <v>705</v>
      </c>
      <c r="C160" s="694"/>
    </row>
    <row r="161" spans="1:3" ht="16.899999999999999" hidden="1" customHeight="1">
      <c r="A161" s="688">
        <v>2012505</v>
      </c>
      <c r="B161" s="690" t="s">
        <v>706</v>
      </c>
      <c r="C161" s="694"/>
    </row>
    <row r="162" spans="1:3" ht="16.899999999999999" hidden="1" customHeight="1">
      <c r="A162" s="688">
        <v>2012550</v>
      </c>
      <c r="B162" s="690" t="s">
        <v>620</v>
      </c>
      <c r="C162" s="694"/>
    </row>
    <row r="163" spans="1:3" ht="16.899999999999999" hidden="1" customHeight="1">
      <c r="A163" s="688">
        <v>2012599</v>
      </c>
      <c r="B163" s="690" t="s">
        <v>707</v>
      </c>
      <c r="C163" s="694"/>
    </row>
    <row r="164" spans="1:3" ht="16.899999999999999" customHeight="1">
      <c r="A164" s="706">
        <v>20126</v>
      </c>
      <c r="B164" s="705" t="s">
        <v>708</v>
      </c>
      <c r="C164" s="704">
        <f>SUM(C165:C169)</f>
        <v>146</v>
      </c>
    </row>
    <row r="165" spans="1:3" ht="16.899999999999999" customHeight="1">
      <c r="A165" s="706">
        <v>2012601</v>
      </c>
      <c r="B165" s="702" t="s">
        <v>611</v>
      </c>
      <c r="C165" s="704">
        <v>126</v>
      </c>
    </row>
    <row r="166" spans="1:3" ht="16.899999999999999" hidden="1" customHeight="1">
      <c r="A166" s="688">
        <v>2012602</v>
      </c>
      <c r="B166" s="690" t="s">
        <v>612</v>
      </c>
      <c r="C166" s="694"/>
    </row>
    <row r="167" spans="1:3" ht="16.899999999999999" hidden="1" customHeight="1">
      <c r="A167" s="688">
        <v>2012603</v>
      </c>
      <c r="B167" s="690" t="s">
        <v>613</v>
      </c>
      <c r="C167" s="694"/>
    </row>
    <row r="168" spans="1:3" ht="16.899999999999999" customHeight="1">
      <c r="A168" s="706">
        <v>2012604</v>
      </c>
      <c r="B168" s="702" t="s">
        <v>709</v>
      </c>
      <c r="C168" s="704">
        <v>20</v>
      </c>
    </row>
    <row r="169" spans="1:3" ht="16.899999999999999" hidden="1" customHeight="1">
      <c r="A169" s="688">
        <v>2012699</v>
      </c>
      <c r="B169" s="690" t="s">
        <v>710</v>
      </c>
      <c r="C169" s="694"/>
    </row>
    <row r="170" spans="1:3" ht="16.899999999999999" customHeight="1">
      <c r="A170" s="706">
        <v>20128</v>
      </c>
      <c r="B170" s="705" t="s">
        <v>711</v>
      </c>
      <c r="C170" s="704">
        <f>SUM(C171:C176)</f>
        <v>52</v>
      </c>
    </row>
    <row r="171" spans="1:3" ht="16.899999999999999" customHeight="1">
      <c r="A171" s="706">
        <v>2012801</v>
      </c>
      <c r="B171" s="702" t="s">
        <v>611</v>
      </c>
      <c r="C171" s="704">
        <v>30</v>
      </c>
    </row>
    <row r="172" spans="1:3" ht="16.899999999999999" customHeight="1">
      <c r="A172" s="706">
        <v>2012802</v>
      </c>
      <c r="B172" s="702" t="s">
        <v>612</v>
      </c>
      <c r="C172" s="704">
        <v>22</v>
      </c>
    </row>
    <row r="173" spans="1:3" ht="16.899999999999999" hidden="1" customHeight="1">
      <c r="A173" s="688">
        <v>2012803</v>
      </c>
      <c r="B173" s="690" t="s">
        <v>613</v>
      </c>
      <c r="C173" s="694"/>
    </row>
    <row r="174" spans="1:3" ht="16.899999999999999" hidden="1" customHeight="1">
      <c r="A174" s="688">
        <v>2012804</v>
      </c>
      <c r="B174" s="690" t="s">
        <v>625</v>
      </c>
      <c r="C174" s="694"/>
    </row>
    <row r="175" spans="1:3" ht="16.899999999999999" hidden="1" customHeight="1">
      <c r="A175" s="688">
        <v>2012850</v>
      </c>
      <c r="B175" s="690" t="s">
        <v>620</v>
      </c>
      <c r="C175" s="694"/>
    </row>
    <row r="176" spans="1:3" ht="16.899999999999999" hidden="1" customHeight="1">
      <c r="A176" s="688">
        <v>2012899</v>
      </c>
      <c r="B176" s="690" t="s">
        <v>712</v>
      </c>
      <c r="C176" s="694"/>
    </row>
    <row r="177" spans="1:3" ht="16.899999999999999" customHeight="1">
      <c r="A177" s="706">
        <v>20129</v>
      </c>
      <c r="B177" s="705" t="s">
        <v>713</v>
      </c>
      <c r="C177" s="704">
        <f>SUM(C178:C183)</f>
        <v>195</v>
      </c>
    </row>
    <row r="178" spans="1:3" ht="16.899999999999999" customHeight="1">
      <c r="A178" s="706">
        <v>2012901</v>
      </c>
      <c r="B178" s="702" t="s">
        <v>611</v>
      </c>
      <c r="C178" s="704">
        <v>90</v>
      </c>
    </row>
    <row r="179" spans="1:3" ht="16.899999999999999" customHeight="1">
      <c r="A179" s="706">
        <v>2012902</v>
      </c>
      <c r="B179" s="702" t="s">
        <v>612</v>
      </c>
      <c r="C179" s="704">
        <v>16</v>
      </c>
    </row>
    <row r="180" spans="1:3" ht="16.899999999999999" hidden="1" customHeight="1">
      <c r="A180" s="688">
        <v>2012903</v>
      </c>
      <c r="B180" s="690" t="s">
        <v>613</v>
      </c>
      <c r="C180" s="694"/>
    </row>
    <row r="181" spans="1:3" ht="16.899999999999999" customHeight="1">
      <c r="A181" s="706">
        <v>2012906</v>
      </c>
      <c r="B181" s="702" t="s">
        <v>714</v>
      </c>
      <c r="C181" s="704">
        <v>40</v>
      </c>
    </row>
    <row r="182" spans="1:3" ht="17.25" hidden="1" customHeight="1">
      <c r="A182" s="688">
        <v>2012950</v>
      </c>
      <c r="B182" s="690" t="s">
        <v>620</v>
      </c>
      <c r="C182" s="694"/>
    </row>
    <row r="183" spans="1:3" ht="16.899999999999999" customHeight="1">
      <c r="A183" s="706">
        <v>2012999</v>
      </c>
      <c r="B183" s="702" t="s">
        <v>715</v>
      </c>
      <c r="C183" s="704">
        <v>49</v>
      </c>
    </row>
    <row r="184" spans="1:3" ht="16.899999999999999" customHeight="1">
      <c r="A184" s="706">
        <v>20131</v>
      </c>
      <c r="B184" s="705" t="s">
        <v>716</v>
      </c>
      <c r="C184" s="704">
        <f>SUM(C185:C190)</f>
        <v>1219</v>
      </c>
    </row>
    <row r="185" spans="1:3" ht="16.899999999999999" customHeight="1">
      <c r="A185" s="706">
        <v>2013101</v>
      </c>
      <c r="B185" s="702" t="s">
        <v>611</v>
      </c>
      <c r="C185" s="704">
        <v>747</v>
      </c>
    </row>
    <row r="186" spans="1:3" ht="16.899999999999999" customHeight="1">
      <c r="A186" s="706">
        <v>2013102</v>
      </c>
      <c r="B186" s="702" t="s">
        <v>612</v>
      </c>
      <c r="C186" s="704">
        <v>218</v>
      </c>
    </row>
    <row r="187" spans="1:3" ht="16.899999999999999" hidden="1" customHeight="1">
      <c r="A187" s="688">
        <v>2013103</v>
      </c>
      <c r="B187" s="690" t="s">
        <v>613</v>
      </c>
      <c r="C187" s="694"/>
    </row>
    <row r="188" spans="1:3" ht="16.899999999999999" hidden="1" customHeight="1">
      <c r="A188" s="688">
        <v>2013105</v>
      </c>
      <c r="B188" s="690" t="s">
        <v>717</v>
      </c>
      <c r="C188" s="694"/>
    </row>
    <row r="189" spans="1:3" ht="16.899999999999999" customHeight="1">
      <c r="A189" s="706">
        <v>2013150</v>
      </c>
      <c r="B189" s="702" t="s">
        <v>620</v>
      </c>
      <c r="C189" s="704">
        <v>3</v>
      </c>
    </row>
    <row r="190" spans="1:3" ht="16.899999999999999" customHeight="1">
      <c r="A190" s="706">
        <v>2013199</v>
      </c>
      <c r="B190" s="702" t="s">
        <v>718</v>
      </c>
      <c r="C190" s="704">
        <v>251</v>
      </c>
    </row>
    <row r="191" spans="1:3" ht="16.899999999999999" customHeight="1">
      <c r="A191" s="706">
        <v>20132</v>
      </c>
      <c r="B191" s="705" t="s">
        <v>719</v>
      </c>
      <c r="C191" s="704">
        <f>SUM(C192:C197)</f>
        <v>657</v>
      </c>
    </row>
    <row r="192" spans="1:3" ht="16.899999999999999" customHeight="1">
      <c r="A192" s="706">
        <v>2013201</v>
      </c>
      <c r="B192" s="702" t="s">
        <v>611</v>
      </c>
      <c r="C192" s="704">
        <v>592</v>
      </c>
    </row>
    <row r="193" spans="1:3" ht="16.899999999999999" customHeight="1">
      <c r="A193" s="706">
        <v>2013202</v>
      </c>
      <c r="B193" s="702" t="s">
        <v>612</v>
      </c>
      <c r="C193" s="704">
        <v>38</v>
      </c>
    </row>
    <row r="194" spans="1:3" ht="16.899999999999999" hidden="1" customHeight="1">
      <c r="A194" s="688">
        <v>2013203</v>
      </c>
      <c r="B194" s="690" t="s">
        <v>613</v>
      </c>
      <c r="C194" s="694"/>
    </row>
    <row r="195" spans="1:3" ht="16.899999999999999" hidden="1" customHeight="1">
      <c r="A195" s="688">
        <v>2013204</v>
      </c>
      <c r="B195" s="690" t="s">
        <v>720</v>
      </c>
      <c r="C195" s="694"/>
    </row>
    <row r="196" spans="1:3" ht="16.899999999999999" hidden="1" customHeight="1">
      <c r="A196" s="688">
        <v>2013250</v>
      </c>
      <c r="B196" s="690" t="s">
        <v>620</v>
      </c>
      <c r="C196" s="694"/>
    </row>
    <row r="197" spans="1:3" ht="16.899999999999999" customHeight="1">
      <c r="A197" s="706">
        <v>2013299</v>
      </c>
      <c r="B197" s="702" t="s">
        <v>721</v>
      </c>
      <c r="C197" s="704">
        <v>27</v>
      </c>
    </row>
    <row r="198" spans="1:3" ht="16.899999999999999" customHeight="1">
      <c r="A198" s="706">
        <v>20133</v>
      </c>
      <c r="B198" s="705" t="s">
        <v>722</v>
      </c>
      <c r="C198" s="704">
        <f>SUM(C199:C204)</f>
        <v>330</v>
      </c>
    </row>
    <row r="199" spans="1:3" ht="16.899999999999999" customHeight="1">
      <c r="A199" s="706">
        <v>2013301</v>
      </c>
      <c r="B199" s="702" t="s">
        <v>611</v>
      </c>
      <c r="C199" s="704">
        <v>169</v>
      </c>
    </row>
    <row r="200" spans="1:3" ht="16.899999999999999" customHeight="1">
      <c r="A200" s="706">
        <v>2013302</v>
      </c>
      <c r="B200" s="702" t="s">
        <v>612</v>
      </c>
      <c r="C200" s="704">
        <v>85</v>
      </c>
    </row>
    <row r="201" spans="1:3" ht="16.899999999999999" hidden="1" customHeight="1">
      <c r="A201" s="688">
        <v>2013303</v>
      </c>
      <c r="B201" s="690" t="s">
        <v>613</v>
      </c>
      <c r="C201" s="694"/>
    </row>
    <row r="202" spans="1:3" ht="16.899999999999999" hidden="1" customHeight="1">
      <c r="A202" s="688">
        <v>2013304</v>
      </c>
      <c r="B202" s="690" t="s">
        <v>723</v>
      </c>
      <c r="C202" s="694"/>
    </row>
    <row r="203" spans="1:3" ht="16.899999999999999" hidden="1" customHeight="1">
      <c r="A203" s="688">
        <v>2013350</v>
      </c>
      <c r="B203" s="690" t="s">
        <v>620</v>
      </c>
      <c r="C203" s="694"/>
    </row>
    <row r="204" spans="1:3" ht="16.899999999999999" customHeight="1">
      <c r="A204" s="706">
        <v>2013399</v>
      </c>
      <c r="B204" s="702" t="s">
        <v>724</v>
      </c>
      <c r="C204" s="704">
        <v>76</v>
      </c>
    </row>
    <row r="205" spans="1:3" ht="16.899999999999999" customHeight="1">
      <c r="A205" s="706">
        <v>20134</v>
      </c>
      <c r="B205" s="705" t="s">
        <v>725</v>
      </c>
      <c r="C205" s="704">
        <f>SUM(C206:C212)</f>
        <v>265</v>
      </c>
    </row>
    <row r="206" spans="1:3" ht="16.899999999999999" customHeight="1">
      <c r="A206" s="706">
        <v>2013401</v>
      </c>
      <c r="B206" s="702" t="s">
        <v>611</v>
      </c>
      <c r="C206" s="704">
        <v>263</v>
      </c>
    </row>
    <row r="207" spans="1:3" ht="16.899999999999999" hidden="1" customHeight="1">
      <c r="A207" s="688">
        <v>2013402</v>
      </c>
      <c r="B207" s="690" t="s">
        <v>612</v>
      </c>
      <c r="C207" s="694"/>
    </row>
    <row r="208" spans="1:3" ht="16.899999999999999" hidden="1" customHeight="1">
      <c r="A208" s="688">
        <v>2013403</v>
      </c>
      <c r="B208" s="690" t="s">
        <v>613</v>
      </c>
      <c r="C208" s="694"/>
    </row>
    <row r="209" spans="1:3" ht="16.899999999999999" customHeight="1">
      <c r="A209" s="706">
        <v>2013404</v>
      </c>
      <c r="B209" s="702" t="s">
        <v>726</v>
      </c>
      <c r="C209" s="704">
        <v>2</v>
      </c>
    </row>
    <row r="210" spans="1:3" ht="16.899999999999999" hidden="1" customHeight="1">
      <c r="A210" s="688">
        <v>2013405</v>
      </c>
      <c r="B210" s="690" t="s">
        <v>727</v>
      </c>
      <c r="C210" s="694"/>
    </row>
    <row r="211" spans="1:3" ht="16.899999999999999" hidden="1" customHeight="1">
      <c r="A211" s="688">
        <v>2013450</v>
      </c>
      <c r="B211" s="690" t="s">
        <v>620</v>
      </c>
      <c r="C211" s="694"/>
    </row>
    <row r="212" spans="1:3" ht="16.899999999999999" hidden="1" customHeight="1">
      <c r="A212" s="688">
        <v>2013499</v>
      </c>
      <c r="B212" s="690" t="s">
        <v>728</v>
      </c>
      <c r="C212" s="694"/>
    </row>
    <row r="213" spans="1:3" ht="16.899999999999999" hidden="1" customHeight="1">
      <c r="A213" s="688">
        <v>20135</v>
      </c>
      <c r="B213" s="689" t="s">
        <v>729</v>
      </c>
      <c r="C213" s="692">
        <f>SUM(C214:C218)</f>
        <v>0</v>
      </c>
    </row>
    <row r="214" spans="1:3" ht="16.899999999999999" hidden="1" customHeight="1">
      <c r="A214" s="688">
        <v>2013501</v>
      </c>
      <c r="B214" s="690" t="s">
        <v>611</v>
      </c>
      <c r="C214" s="694"/>
    </row>
    <row r="215" spans="1:3" ht="16.899999999999999" hidden="1" customHeight="1">
      <c r="A215" s="688">
        <v>2013502</v>
      </c>
      <c r="B215" s="690" t="s">
        <v>612</v>
      </c>
      <c r="C215" s="694"/>
    </row>
    <row r="216" spans="1:3" ht="16.899999999999999" hidden="1" customHeight="1">
      <c r="A216" s="688">
        <v>2013503</v>
      </c>
      <c r="B216" s="690" t="s">
        <v>613</v>
      </c>
      <c r="C216" s="694"/>
    </row>
    <row r="217" spans="1:3" ht="16.899999999999999" hidden="1" customHeight="1">
      <c r="A217" s="688">
        <v>2013550</v>
      </c>
      <c r="B217" s="690" t="s">
        <v>620</v>
      </c>
      <c r="C217" s="694"/>
    </row>
    <row r="218" spans="1:3" ht="16.899999999999999" hidden="1" customHeight="1">
      <c r="A218" s="688">
        <v>2013599</v>
      </c>
      <c r="B218" s="690" t="s">
        <v>730</v>
      </c>
      <c r="C218" s="694"/>
    </row>
    <row r="219" spans="1:3" ht="16.899999999999999" hidden="1" customHeight="1">
      <c r="A219" s="688">
        <v>20136</v>
      </c>
      <c r="B219" s="689" t="s">
        <v>731</v>
      </c>
      <c r="C219" s="692">
        <f>SUM(C220:C224)</f>
        <v>0</v>
      </c>
    </row>
    <row r="220" spans="1:3" ht="16.899999999999999" hidden="1" customHeight="1">
      <c r="A220" s="688">
        <v>2013601</v>
      </c>
      <c r="B220" s="690" t="s">
        <v>611</v>
      </c>
      <c r="C220" s="694"/>
    </row>
    <row r="221" spans="1:3" ht="16.899999999999999" hidden="1" customHeight="1">
      <c r="A221" s="688">
        <v>2013602</v>
      </c>
      <c r="B221" s="690" t="s">
        <v>612</v>
      </c>
      <c r="C221" s="694"/>
    </row>
    <row r="222" spans="1:3" ht="16.899999999999999" hidden="1" customHeight="1">
      <c r="A222" s="688">
        <v>2013603</v>
      </c>
      <c r="B222" s="690" t="s">
        <v>613</v>
      </c>
      <c r="C222" s="694"/>
    </row>
    <row r="223" spans="1:3" ht="16.899999999999999" hidden="1" customHeight="1">
      <c r="A223" s="688">
        <v>2013650</v>
      </c>
      <c r="B223" s="690" t="s">
        <v>620</v>
      </c>
      <c r="C223" s="694"/>
    </row>
    <row r="224" spans="1:3" ht="16.899999999999999" hidden="1" customHeight="1">
      <c r="A224" s="688">
        <v>2013699</v>
      </c>
      <c r="B224" s="690" t="s">
        <v>732</v>
      </c>
      <c r="C224" s="694"/>
    </row>
    <row r="225" spans="1:3" ht="16.899999999999999" hidden="1" customHeight="1">
      <c r="A225" s="688">
        <v>20137</v>
      </c>
      <c r="B225" s="689" t="s">
        <v>733</v>
      </c>
      <c r="C225" s="692">
        <f>SUM(C226:C231)</f>
        <v>0</v>
      </c>
    </row>
    <row r="226" spans="1:3" ht="16.899999999999999" hidden="1" customHeight="1">
      <c r="A226" s="688">
        <v>2013701</v>
      </c>
      <c r="B226" s="690" t="s">
        <v>611</v>
      </c>
      <c r="C226" s="694"/>
    </row>
    <row r="227" spans="1:3" ht="16.899999999999999" hidden="1" customHeight="1">
      <c r="A227" s="688">
        <v>2013702</v>
      </c>
      <c r="B227" s="690" t="s">
        <v>612</v>
      </c>
      <c r="C227" s="694"/>
    </row>
    <row r="228" spans="1:3" ht="16.899999999999999" hidden="1" customHeight="1">
      <c r="A228" s="688">
        <v>2013703</v>
      </c>
      <c r="B228" s="690" t="s">
        <v>613</v>
      </c>
      <c r="C228" s="694"/>
    </row>
    <row r="229" spans="1:3" ht="16.899999999999999" hidden="1" customHeight="1">
      <c r="A229" s="688">
        <v>2013704</v>
      </c>
      <c r="B229" s="690" t="s">
        <v>734</v>
      </c>
      <c r="C229" s="694"/>
    </row>
    <row r="230" spans="1:3" ht="16.899999999999999" hidden="1" customHeight="1">
      <c r="A230" s="688">
        <v>2013750</v>
      </c>
      <c r="B230" s="690" t="s">
        <v>620</v>
      </c>
      <c r="C230" s="694"/>
    </row>
    <row r="231" spans="1:3" ht="16.899999999999999" hidden="1" customHeight="1">
      <c r="A231" s="688">
        <v>2013799</v>
      </c>
      <c r="B231" s="690" t="s">
        <v>735</v>
      </c>
      <c r="C231" s="694"/>
    </row>
    <row r="232" spans="1:3" ht="16.899999999999999" customHeight="1">
      <c r="A232" s="706">
        <v>20138</v>
      </c>
      <c r="B232" s="705" t="s">
        <v>736</v>
      </c>
      <c r="C232" s="704">
        <f>SUM(C233:C246)</f>
        <v>2003</v>
      </c>
    </row>
    <row r="233" spans="1:3" ht="16.899999999999999" customHeight="1">
      <c r="A233" s="706">
        <v>2013801</v>
      </c>
      <c r="B233" s="702" t="s">
        <v>611</v>
      </c>
      <c r="C233" s="704">
        <v>1838</v>
      </c>
    </row>
    <row r="234" spans="1:3" ht="16.899999999999999" customHeight="1">
      <c r="A234" s="706">
        <v>2013802</v>
      </c>
      <c r="B234" s="702" t="s">
        <v>612</v>
      </c>
      <c r="C234" s="704">
        <v>115</v>
      </c>
    </row>
    <row r="235" spans="1:3" ht="16.899999999999999" hidden="1" customHeight="1">
      <c r="A235" s="688">
        <v>2013803</v>
      </c>
      <c r="B235" s="690" t="s">
        <v>613</v>
      </c>
      <c r="C235" s="694"/>
    </row>
    <row r="236" spans="1:3" ht="16.899999999999999" customHeight="1">
      <c r="A236" s="706">
        <v>2013804</v>
      </c>
      <c r="B236" s="702" t="s">
        <v>737</v>
      </c>
      <c r="C236" s="704">
        <v>40</v>
      </c>
    </row>
    <row r="237" spans="1:3" ht="16.899999999999999" hidden="1" customHeight="1">
      <c r="A237" s="688">
        <v>2013805</v>
      </c>
      <c r="B237" s="690" t="s">
        <v>738</v>
      </c>
      <c r="C237" s="694"/>
    </row>
    <row r="238" spans="1:3" ht="16.899999999999999" hidden="1" customHeight="1">
      <c r="A238" s="688">
        <v>2013808</v>
      </c>
      <c r="B238" s="690" t="s">
        <v>652</v>
      </c>
      <c r="C238" s="694"/>
    </row>
    <row r="239" spans="1:3" ht="16.899999999999999" hidden="1" customHeight="1">
      <c r="A239" s="688">
        <v>2013810</v>
      </c>
      <c r="B239" s="690" t="s">
        <v>739</v>
      </c>
      <c r="C239" s="694"/>
    </row>
    <row r="240" spans="1:3" ht="16.899999999999999" hidden="1" customHeight="1">
      <c r="A240" s="688">
        <v>2013812</v>
      </c>
      <c r="B240" s="690" t="s">
        <v>740</v>
      </c>
      <c r="C240" s="694"/>
    </row>
    <row r="241" spans="1:3" ht="16.899999999999999" hidden="1" customHeight="1">
      <c r="A241" s="688">
        <v>2013813</v>
      </c>
      <c r="B241" s="690" t="s">
        <v>741</v>
      </c>
      <c r="C241" s="694"/>
    </row>
    <row r="242" spans="1:3" ht="16.899999999999999" hidden="1" customHeight="1">
      <c r="A242" s="688">
        <v>2013814</v>
      </c>
      <c r="B242" s="690" t="s">
        <v>742</v>
      </c>
      <c r="C242" s="694"/>
    </row>
    <row r="243" spans="1:3" ht="16.899999999999999" hidden="1" customHeight="1">
      <c r="A243" s="688">
        <v>2013815</v>
      </c>
      <c r="B243" s="690" t="s">
        <v>743</v>
      </c>
      <c r="C243" s="694"/>
    </row>
    <row r="244" spans="1:3" ht="16.899999999999999" customHeight="1">
      <c r="A244" s="706">
        <v>2013816</v>
      </c>
      <c r="B244" s="702" t="s">
        <v>744</v>
      </c>
      <c r="C244" s="704">
        <v>10</v>
      </c>
    </row>
    <row r="245" spans="1:3" ht="16.899999999999999" hidden="1" customHeight="1">
      <c r="A245" s="688">
        <v>2013850</v>
      </c>
      <c r="B245" s="690" t="s">
        <v>620</v>
      </c>
      <c r="C245" s="694"/>
    </row>
    <row r="246" spans="1:3" ht="16.899999999999999" hidden="1" customHeight="1">
      <c r="A246" s="688">
        <v>2013899</v>
      </c>
      <c r="B246" s="690" t="s">
        <v>745</v>
      </c>
      <c r="C246" s="694"/>
    </row>
    <row r="247" spans="1:3" ht="16.899999999999999" hidden="1" customHeight="1">
      <c r="A247" s="688">
        <v>20199</v>
      </c>
      <c r="B247" s="689" t="s">
        <v>746</v>
      </c>
      <c r="C247" s="692">
        <f>SUM(C248:C249)</f>
        <v>0</v>
      </c>
    </row>
    <row r="248" spans="1:3" ht="16.899999999999999" hidden="1" customHeight="1">
      <c r="A248" s="688">
        <v>2019901</v>
      </c>
      <c r="B248" s="690" t="s">
        <v>747</v>
      </c>
      <c r="C248" s="694"/>
    </row>
    <row r="249" spans="1:3" ht="16.899999999999999" hidden="1" customHeight="1">
      <c r="A249" s="688">
        <v>2019999</v>
      </c>
      <c r="B249" s="690" t="s">
        <v>748</v>
      </c>
      <c r="C249" s="694"/>
    </row>
    <row r="250" spans="1:3" ht="16.899999999999999" hidden="1" customHeight="1">
      <c r="A250" s="688">
        <v>202</v>
      </c>
      <c r="B250" s="689" t="s">
        <v>749</v>
      </c>
      <c r="C250" s="692">
        <f>C251+C258+C261+C264+C270+C275+C277+C282+C288</f>
        <v>0</v>
      </c>
    </row>
    <row r="251" spans="1:3" ht="16.899999999999999" hidden="1" customHeight="1">
      <c r="A251" s="688">
        <v>20201</v>
      </c>
      <c r="B251" s="689" t="s">
        <v>750</v>
      </c>
      <c r="C251" s="692">
        <f>SUM(C252:C257)</f>
        <v>0</v>
      </c>
    </row>
    <row r="252" spans="1:3" ht="16.899999999999999" hidden="1" customHeight="1">
      <c r="A252" s="688">
        <v>2020101</v>
      </c>
      <c r="B252" s="690" t="s">
        <v>611</v>
      </c>
      <c r="C252" s="694"/>
    </row>
    <row r="253" spans="1:3" ht="16.899999999999999" hidden="1" customHeight="1">
      <c r="A253" s="688">
        <v>2020102</v>
      </c>
      <c r="B253" s="690" t="s">
        <v>612</v>
      </c>
      <c r="C253" s="694"/>
    </row>
    <row r="254" spans="1:3" ht="16.899999999999999" hidden="1" customHeight="1">
      <c r="A254" s="688">
        <v>2020103</v>
      </c>
      <c r="B254" s="690" t="s">
        <v>613</v>
      </c>
      <c r="C254" s="694"/>
    </row>
    <row r="255" spans="1:3" ht="16.899999999999999" hidden="1" customHeight="1">
      <c r="A255" s="688">
        <v>2020104</v>
      </c>
      <c r="B255" s="690" t="s">
        <v>717</v>
      </c>
      <c r="C255" s="694"/>
    </row>
    <row r="256" spans="1:3" ht="16.899999999999999" hidden="1" customHeight="1">
      <c r="A256" s="688">
        <v>2020150</v>
      </c>
      <c r="B256" s="690" t="s">
        <v>620</v>
      </c>
      <c r="C256" s="694"/>
    </row>
    <row r="257" spans="1:3" ht="16.899999999999999" hidden="1" customHeight="1">
      <c r="A257" s="688">
        <v>2020199</v>
      </c>
      <c r="B257" s="690" t="s">
        <v>751</v>
      </c>
      <c r="C257" s="694"/>
    </row>
    <row r="258" spans="1:3" ht="16.899999999999999" hidden="1" customHeight="1">
      <c r="A258" s="688">
        <v>20202</v>
      </c>
      <c r="B258" s="689" t="s">
        <v>752</v>
      </c>
      <c r="C258" s="692">
        <f>SUM(C259:C260)</f>
        <v>0</v>
      </c>
    </row>
    <row r="259" spans="1:3" ht="16.899999999999999" hidden="1" customHeight="1">
      <c r="A259" s="688">
        <v>2020201</v>
      </c>
      <c r="B259" s="690" t="s">
        <v>753</v>
      </c>
      <c r="C259" s="694"/>
    </row>
    <row r="260" spans="1:3" ht="16.899999999999999" hidden="1" customHeight="1">
      <c r="A260" s="688">
        <v>2020202</v>
      </c>
      <c r="B260" s="690" t="s">
        <v>754</v>
      </c>
      <c r="C260" s="694"/>
    </row>
    <row r="261" spans="1:3" ht="16.899999999999999" hidden="1" customHeight="1">
      <c r="A261" s="688">
        <v>20203</v>
      </c>
      <c r="B261" s="689" t="s">
        <v>755</v>
      </c>
      <c r="C261" s="692">
        <f>SUM(C262:C263)</f>
        <v>0</v>
      </c>
    </row>
    <row r="262" spans="1:3" ht="16.899999999999999" hidden="1" customHeight="1">
      <c r="A262" s="688">
        <v>2020304</v>
      </c>
      <c r="B262" s="690" t="s">
        <v>756</v>
      </c>
      <c r="C262" s="694"/>
    </row>
    <row r="263" spans="1:3" ht="16.899999999999999" hidden="1" customHeight="1">
      <c r="A263" s="688">
        <v>2020306</v>
      </c>
      <c r="B263" s="690" t="s">
        <v>757</v>
      </c>
      <c r="C263" s="694"/>
    </row>
    <row r="264" spans="1:3" ht="16.899999999999999" hidden="1" customHeight="1">
      <c r="A264" s="688">
        <v>20204</v>
      </c>
      <c r="B264" s="689" t="s">
        <v>758</v>
      </c>
      <c r="C264" s="692">
        <f>SUM(C265:C269)</f>
        <v>0</v>
      </c>
    </row>
    <row r="265" spans="1:3" ht="16.899999999999999" hidden="1" customHeight="1">
      <c r="A265" s="688">
        <v>2020401</v>
      </c>
      <c r="B265" s="690" t="s">
        <v>759</v>
      </c>
      <c r="C265" s="694"/>
    </row>
    <row r="266" spans="1:3" ht="16.899999999999999" hidden="1" customHeight="1">
      <c r="A266" s="688">
        <v>2020402</v>
      </c>
      <c r="B266" s="690" t="s">
        <v>760</v>
      </c>
      <c r="C266" s="694"/>
    </row>
    <row r="267" spans="1:3" ht="16.899999999999999" hidden="1" customHeight="1">
      <c r="A267" s="688">
        <v>2020403</v>
      </c>
      <c r="B267" s="690" t="s">
        <v>761</v>
      </c>
      <c r="C267" s="694"/>
    </row>
    <row r="268" spans="1:3" ht="16.899999999999999" hidden="1" customHeight="1">
      <c r="A268" s="688">
        <v>2020404</v>
      </c>
      <c r="B268" s="690" t="s">
        <v>762</v>
      </c>
      <c r="C268" s="694"/>
    </row>
    <row r="269" spans="1:3" ht="16.899999999999999" hidden="1" customHeight="1">
      <c r="A269" s="688">
        <v>2020499</v>
      </c>
      <c r="B269" s="690" t="s">
        <v>763</v>
      </c>
      <c r="C269" s="694"/>
    </row>
    <row r="270" spans="1:3" ht="16.899999999999999" hidden="1" customHeight="1">
      <c r="A270" s="688">
        <v>20205</v>
      </c>
      <c r="B270" s="689" t="s">
        <v>764</v>
      </c>
      <c r="C270" s="692">
        <f>SUM(C271:C274)</f>
        <v>0</v>
      </c>
    </row>
    <row r="271" spans="1:3" ht="16.899999999999999" hidden="1" customHeight="1">
      <c r="A271" s="688">
        <v>2020503</v>
      </c>
      <c r="B271" s="690" t="s">
        <v>765</v>
      </c>
      <c r="C271" s="694"/>
    </row>
    <row r="272" spans="1:3" ht="16.899999999999999" hidden="1" customHeight="1">
      <c r="A272" s="688">
        <v>2020504</v>
      </c>
      <c r="B272" s="690" t="s">
        <v>766</v>
      </c>
      <c r="C272" s="694"/>
    </row>
    <row r="273" spans="1:3" ht="16.899999999999999" hidden="1" customHeight="1">
      <c r="A273" s="688">
        <v>2020505</v>
      </c>
      <c r="B273" s="690" t="s">
        <v>767</v>
      </c>
      <c r="C273" s="694"/>
    </row>
    <row r="274" spans="1:3" ht="16.899999999999999" hidden="1" customHeight="1">
      <c r="A274" s="688">
        <v>2020599</v>
      </c>
      <c r="B274" s="690" t="s">
        <v>768</v>
      </c>
      <c r="C274" s="694"/>
    </row>
    <row r="275" spans="1:3" ht="16.899999999999999" hidden="1" customHeight="1">
      <c r="A275" s="688">
        <v>20206</v>
      </c>
      <c r="B275" s="689" t="s">
        <v>769</v>
      </c>
      <c r="C275" s="692">
        <f t="shared" ref="C275" si="0">C276</f>
        <v>0</v>
      </c>
    </row>
    <row r="276" spans="1:3" ht="16.899999999999999" hidden="1" customHeight="1">
      <c r="A276" s="688">
        <v>2020601</v>
      </c>
      <c r="B276" s="690" t="s">
        <v>770</v>
      </c>
      <c r="C276" s="694"/>
    </row>
    <row r="277" spans="1:3" ht="16.899999999999999" hidden="1" customHeight="1">
      <c r="A277" s="688">
        <v>20207</v>
      </c>
      <c r="B277" s="689" t="s">
        <v>771</v>
      </c>
      <c r="C277" s="692">
        <f>SUM(C278:C281)</f>
        <v>0</v>
      </c>
    </row>
    <row r="278" spans="1:3" ht="16.899999999999999" hidden="1" customHeight="1">
      <c r="A278" s="688">
        <v>2020701</v>
      </c>
      <c r="B278" s="690" t="s">
        <v>772</v>
      </c>
      <c r="C278" s="694"/>
    </row>
    <row r="279" spans="1:3" ht="16.899999999999999" hidden="1" customHeight="1">
      <c r="A279" s="688">
        <v>2020702</v>
      </c>
      <c r="B279" s="690" t="s">
        <v>773</v>
      </c>
      <c r="C279" s="694"/>
    </row>
    <row r="280" spans="1:3" ht="16.899999999999999" hidden="1" customHeight="1">
      <c r="A280" s="688">
        <v>2020703</v>
      </c>
      <c r="B280" s="690" t="s">
        <v>774</v>
      </c>
      <c r="C280" s="694"/>
    </row>
    <row r="281" spans="1:3" ht="16.899999999999999" hidden="1" customHeight="1">
      <c r="A281" s="688">
        <v>2020799</v>
      </c>
      <c r="B281" s="690" t="s">
        <v>525</v>
      </c>
      <c r="C281" s="694"/>
    </row>
    <row r="282" spans="1:3" ht="16.899999999999999" hidden="1" customHeight="1">
      <c r="A282" s="688">
        <v>20208</v>
      </c>
      <c r="B282" s="689" t="s">
        <v>775</v>
      </c>
      <c r="C282" s="692">
        <f>SUM(C283:C287)</f>
        <v>0</v>
      </c>
    </row>
    <row r="283" spans="1:3" ht="16.899999999999999" hidden="1" customHeight="1">
      <c r="A283" s="688">
        <v>2020801</v>
      </c>
      <c r="B283" s="690" t="s">
        <v>611</v>
      </c>
      <c r="C283" s="694"/>
    </row>
    <row r="284" spans="1:3" ht="16.899999999999999" hidden="1" customHeight="1">
      <c r="A284" s="688">
        <v>2020802</v>
      </c>
      <c r="B284" s="690" t="s">
        <v>612</v>
      </c>
      <c r="C284" s="694"/>
    </row>
    <row r="285" spans="1:3" ht="16.899999999999999" hidden="1" customHeight="1">
      <c r="A285" s="688">
        <v>2020803</v>
      </c>
      <c r="B285" s="690" t="s">
        <v>613</v>
      </c>
      <c r="C285" s="694"/>
    </row>
    <row r="286" spans="1:3" ht="16.899999999999999" hidden="1" customHeight="1">
      <c r="A286" s="688">
        <v>2020850</v>
      </c>
      <c r="B286" s="690" t="s">
        <v>620</v>
      </c>
      <c r="C286" s="694"/>
    </row>
    <row r="287" spans="1:3" ht="16.899999999999999" hidden="1" customHeight="1">
      <c r="A287" s="688">
        <v>2020899</v>
      </c>
      <c r="B287" s="690" t="s">
        <v>776</v>
      </c>
      <c r="C287" s="694"/>
    </row>
    <row r="288" spans="1:3" ht="16.899999999999999" hidden="1" customHeight="1">
      <c r="A288" s="688">
        <v>20299</v>
      </c>
      <c r="B288" s="689" t="s">
        <v>777</v>
      </c>
      <c r="C288" s="692">
        <f t="shared" ref="C288" si="1">C289</f>
        <v>0</v>
      </c>
    </row>
    <row r="289" spans="1:3" ht="16.899999999999999" hidden="1" customHeight="1">
      <c r="A289" s="688">
        <v>2029901</v>
      </c>
      <c r="B289" s="690" t="s">
        <v>778</v>
      </c>
      <c r="C289" s="694"/>
    </row>
    <row r="290" spans="1:3" ht="16.899999999999999" customHeight="1">
      <c r="A290" s="706">
        <v>203</v>
      </c>
      <c r="B290" s="705" t="s">
        <v>779</v>
      </c>
      <c r="C290" s="704">
        <f>SUM(C291,C293,C295,C297,C307)</f>
        <v>4</v>
      </c>
    </row>
    <row r="291" spans="1:3" ht="16.899999999999999" hidden="1" customHeight="1">
      <c r="A291" s="688">
        <v>20301</v>
      </c>
      <c r="B291" s="689" t="s">
        <v>780</v>
      </c>
      <c r="C291" s="692">
        <f t="shared" ref="C291" si="2">C292</f>
        <v>0</v>
      </c>
    </row>
    <row r="292" spans="1:3" ht="16.899999999999999" hidden="1" customHeight="1">
      <c r="A292" s="688">
        <v>2030101</v>
      </c>
      <c r="B292" s="690" t="s">
        <v>781</v>
      </c>
      <c r="C292" s="694"/>
    </row>
    <row r="293" spans="1:3" ht="16.899999999999999" hidden="1" customHeight="1">
      <c r="A293" s="688">
        <v>20304</v>
      </c>
      <c r="B293" s="689" t="s">
        <v>782</v>
      </c>
      <c r="C293" s="692">
        <f t="shared" ref="C293" si="3">C294</f>
        <v>0</v>
      </c>
    </row>
    <row r="294" spans="1:3" ht="16.899999999999999" hidden="1" customHeight="1">
      <c r="A294" s="688">
        <v>2030401</v>
      </c>
      <c r="B294" s="690" t="s">
        <v>783</v>
      </c>
      <c r="C294" s="694"/>
    </row>
    <row r="295" spans="1:3" ht="16.899999999999999" hidden="1" customHeight="1">
      <c r="A295" s="688">
        <v>20305</v>
      </c>
      <c r="B295" s="689" t="s">
        <v>784</v>
      </c>
      <c r="C295" s="692">
        <f t="shared" ref="C295" si="4">C296</f>
        <v>0</v>
      </c>
    </row>
    <row r="296" spans="1:3" ht="16.899999999999999" hidden="1" customHeight="1">
      <c r="A296" s="688">
        <v>2030501</v>
      </c>
      <c r="B296" s="690" t="s">
        <v>785</v>
      </c>
      <c r="C296" s="694"/>
    </row>
    <row r="297" spans="1:3" ht="16.899999999999999" customHeight="1">
      <c r="A297" s="706">
        <v>20306</v>
      </c>
      <c r="B297" s="705" t="s">
        <v>786</v>
      </c>
      <c r="C297" s="704">
        <f>SUM(C298:C306)</f>
        <v>4</v>
      </c>
    </row>
    <row r="298" spans="1:3" ht="16.899999999999999" hidden="1" customHeight="1">
      <c r="A298" s="688">
        <v>2030601</v>
      </c>
      <c r="B298" s="690" t="s">
        <v>787</v>
      </c>
      <c r="C298" s="694"/>
    </row>
    <row r="299" spans="1:3" ht="16.899999999999999" hidden="1" customHeight="1">
      <c r="A299" s="688">
        <v>2030602</v>
      </c>
      <c r="B299" s="690" t="s">
        <v>788</v>
      </c>
      <c r="C299" s="694"/>
    </row>
    <row r="300" spans="1:3" ht="16.899999999999999" hidden="1" customHeight="1">
      <c r="A300" s="688">
        <v>2030603</v>
      </c>
      <c r="B300" s="690" t="s">
        <v>789</v>
      </c>
      <c r="C300" s="694"/>
    </row>
    <row r="301" spans="1:3" ht="16.899999999999999" hidden="1" customHeight="1">
      <c r="A301" s="688">
        <v>2030604</v>
      </c>
      <c r="B301" s="690" t="s">
        <v>790</v>
      </c>
      <c r="C301" s="694"/>
    </row>
    <row r="302" spans="1:3" ht="16.899999999999999" hidden="1" customHeight="1">
      <c r="A302" s="688">
        <v>2030605</v>
      </c>
      <c r="B302" s="690" t="s">
        <v>791</v>
      </c>
      <c r="C302" s="694"/>
    </row>
    <row r="303" spans="1:3" ht="16.899999999999999" hidden="1" customHeight="1">
      <c r="A303" s="688">
        <v>2030606</v>
      </c>
      <c r="B303" s="690" t="s">
        <v>792</v>
      </c>
      <c r="C303" s="694"/>
    </row>
    <row r="304" spans="1:3" ht="16.899999999999999" hidden="1" customHeight="1">
      <c r="A304" s="688">
        <v>2030607</v>
      </c>
      <c r="B304" s="690" t="s">
        <v>793</v>
      </c>
      <c r="C304" s="694"/>
    </row>
    <row r="305" spans="1:3" ht="16.899999999999999" hidden="1" customHeight="1">
      <c r="A305" s="688">
        <v>2030608</v>
      </c>
      <c r="B305" s="690" t="s">
        <v>794</v>
      </c>
      <c r="C305" s="694"/>
    </row>
    <row r="306" spans="1:3" ht="16.899999999999999" customHeight="1">
      <c r="A306" s="706">
        <v>2030699</v>
      </c>
      <c r="B306" s="702" t="s">
        <v>795</v>
      </c>
      <c r="C306" s="704">
        <v>4</v>
      </c>
    </row>
    <row r="307" spans="1:3" ht="16.899999999999999" hidden="1" customHeight="1">
      <c r="A307" s="688">
        <v>20399</v>
      </c>
      <c r="B307" s="689" t="s">
        <v>796</v>
      </c>
      <c r="C307" s="692">
        <f t="shared" ref="C307" si="5">C308</f>
        <v>0</v>
      </c>
    </row>
    <row r="308" spans="1:3" ht="16.899999999999999" hidden="1" customHeight="1">
      <c r="A308" s="688">
        <v>2039901</v>
      </c>
      <c r="B308" s="690" t="s">
        <v>797</v>
      </c>
      <c r="C308" s="694"/>
    </row>
    <row r="309" spans="1:3" ht="16.899999999999999" customHeight="1">
      <c r="A309" s="706">
        <v>204</v>
      </c>
      <c r="B309" s="705" t="s">
        <v>798</v>
      </c>
      <c r="C309" s="704">
        <f>C310+C313+C324+C331+C339+C348+C364+C374+C384+C392+C398</f>
        <v>6191</v>
      </c>
    </row>
    <row r="310" spans="1:3" ht="16.899999999999999" customHeight="1">
      <c r="A310" s="706">
        <v>20401</v>
      </c>
      <c r="B310" s="705" t="s">
        <v>799</v>
      </c>
      <c r="C310" s="704">
        <f>SUM(C311:C312)</f>
        <v>12</v>
      </c>
    </row>
    <row r="311" spans="1:3" ht="16.899999999999999" customHeight="1">
      <c r="A311" s="706">
        <v>2040101</v>
      </c>
      <c r="B311" s="702" t="s">
        <v>800</v>
      </c>
      <c r="C311" s="704">
        <v>12</v>
      </c>
    </row>
    <row r="312" spans="1:3" ht="16.899999999999999" hidden="1" customHeight="1">
      <c r="A312" s="688">
        <v>2040199</v>
      </c>
      <c r="B312" s="690" t="s">
        <v>801</v>
      </c>
      <c r="C312" s="694"/>
    </row>
    <row r="313" spans="1:3" ht="16.899999999999999" customHeight="1">
      <c r="A313" s="706">
        <v>20402</v>
      </c>
      <c r="B313" s="705" t="s">
        <v>802</v>
      </c>
      <c r="C313" s="704">
        <f>SUM(C314:C323)</f>
        <v>1822</v>
      </c>
    </row>
    <row r="314" spans="1:3" ht="16.899999999999999" customHeight="1">
      <c r="A314" s="706">
        <v>2040201</v>
      </c>
      <c r="B314" s="702" t="s">
        <v>611</v>
      </c>
      <c r="C314" s="704">
        <v>1137</v>
      </c>
    </row>
    <row r="315" spans="1:3" ht="16.899999999999999" customHeight="1">
      <c r="A315" s="706">
        <v>2040202</v>
      </c>
      <c r="B315" s="702" t="s">
        <v>612</v>
      </c>
      <c r="C315" s="704">
        <v>464</v>
      </c>
    </row>
    <row r="316" spans="1:3" ht="16.899999999999999" hidden="1" customHeight="1">
      <c r="A316" s="688">
        <v>2040203</v>
      </c>
      <c r="B316" s="690" t="s">
        <v>613</v>
      </c>
      <c r="C316" s="694"/>
    </row>
    <row r="317" spans="1:3" ht="16.899999999999999" hidden="1" customHeight="1">
      <c r="A317" s="695">
        <v>2040219</v>
      </c>
      <c r="B317" s="691" t="s">
        <v>652</v>
      </c>
      <c r="C317" s="694"/>
    </row>
    <row r="318" spans="1:3" ht="16.899999999999999" hidden="1" customHeight="1">
      <c r="A318" s="688">
        <v>2040220</v>
      </c>
      <c r="B318" s="690" t="s">
        <v>803</v>
      </c>
      <c r="C318" s="694"/>
    </row>
    <row r="319" spans="1:3" ht="16.899999999999999" hidden="1" customHeight="1">
      <c r="A319" s="688">
        <v>2040221</v>
      </c>
      <c r="B319" s="690" t="s">
        <v>804</v>
      </c>
      <c r="C319" s="694"/>
    </row>
    <row r="320" spans="1:3" ht="16.899999999999999" hidden="1" customHeight="1">
      <c r="A320" s="688">
        <v>2040222</v>
      </c>
      <c r="B320" s="690" t="s">
        <v>805</v>
      </c>
      <c r="C320" s="694"/>
    </row>
    <row r="321" spans="1:3" ht="16.899999999999999" hidden="1" customHeight="1">
      <c r="A321" s="688">
        <v>2040223</v>
      </c>
      <c r="B321" s="690" t="s">
        <v>806</v>
      </c>
      <c r="C321" s="694"/>
    </row>
    <row r="322" spans="1:3" ht="16.899999999999999" customHeight="1">
      <c r="A322" s="706">
        <v>2040250</v>
      </c>
      <c r="B322" s="702" t="s">
        <v>620</v>
      </c>
      <c r="C322" s="704">
        <v>201</v>
      </c>
    </row>
    <row r="323" spans="1:3" ht="16.899999999999999" customHeight="1">
      <c r="A323" s="706">
        <v>2040299</v>
      </c>
      <c r="B323" s="702" t="s">
        <v>807</v>
      </c>
      <c r="C323" s="704">
        <v>20</v>
      </c>
    </row>
    <row r="324" spans="1:3" ht="16.899999999999999" hidden="1" customHeight="1">
      <c r="A324" s="688">
        <v>20403</v>
      </c>
      <c r="B324" s="689" t="s">
        <v>808</v>
      </c>
      <c r="C324" s="692">
        <f>SUM(C325:C330)</f>
        <v>0</v>
      </c>
    </row>
    <row r="325" spans="1:3" ht="16.899999999999999" hidden="1" customHeight="1">
      <c r="A325" s="688">
        <v>2040301</v>
      </c>
      <c r="B325" s="690" t="s">
        <v>611</v>
      </c>
      <c r="C325" s="694"/>
    </row>
    <row r="326" spans="1:3" ht="16.899999999999999" hidden="1" customHeight="1">
      <c r="A326" s="688">
        <v>2040302</v>
      </c>
      <c r="B326" s="690" t="s">
        <v>612</v>
      </c>
      <c r="C326" s="694"/>
    </row>
    <row r="327" spans="1:3" ht="16.899999999999999" hidden="1" customHeight="1">
      <c r="A327" s="688">
        <v>2040303</v>
      </c>
      <c r="B327" s="690" t="s">
        <v>613</v>
      </c>
      <c r="C327" s="694"/>
    </row>
    <row r="328" spans="1:3" ht="16.899999999999999" hidden="1" customHeight="1">
      <c r="A328" s="688">
        <v>2040304</v>
      </c>
      <c r="B328" s="690" t="s">
        <v>809</v>
      </c>
      <c r="C328" s="694"/>
    </row>
    <row r="329" spans="1:3" ht="16.899999999999999" hidden="1" customHeight="1">
      <c r="A329" s="688">
        <v>2040350</v>
      </c>
      <c r="B329" s="690" t="s">
        <v>620</v>
      </c>
      <c r="C329" s="694"/>
    </row>
    <row r="330" spans="1:3" ht="16.899999999999999" hidden="1" customHeight="1">
      <c r="A330" s="688">
        <v>2040399</v>
      </c>
      <c r="B330" s="690" t="s">
        <v>810</v>
      </c>
      <c r="C330" s="694"/>
    </row>
    <row r="331" spans="1:3" ht="16.899999999999999" customHeight="1">
      <c r="A331" s="706">
        <v>20404</v>
      </c>
      <c r="B331" s="705" t="s">
        <v>811</v>
      </c>
      <c r="C331" s="704">
        <f>SUM(C332:C338)</f>
        <v>1403</v>
      </c>
    </row>
    <row r="332" spans="1:3" ht="16.899999999999999" customHeight="1">
      <c r="A332" s="706">
        <v>2040401</v>
      </c>
      <c r="B332" s="702" t="s">
        <v>611</v>
      </c>
      <c r="C332" s="704">
        <v>1123</v>
      </c>
    </row>
    <row r="333" spans="1:3" ht="16.899999999999999" customHeight="1">
      <c r="A333" s="706">
        <v>2040402</v>
      </c>
      <c r="B333" s="702" t="s">
        <v>612</v>
      </c>
      <c r="C333" s="704">
        <v>280</v>
      </c>
    </row>
    <row r="334" spans="1:3" ht="16.899999999999999" hidden="1" customHeight="1">
      <c r="A334" s="688">
        <v>2040403</v>
      </c>
      <c r="B334" s="690" t="s">
        <v>613</v>
      </c>
      <c r="C334" s="694"/>
    </row>
    <row r="335" spans="1:3" ht="16.899999999999999" hidden="1" customHeight="1">
      <c r="A335" s="688">
        <v>2040409</v>
      </c>
      <c r="B335" s="690" t="s">
        <v>812</v>
      </c>
      <c r="C335" s="694"/>
    </row>
    <row r="336" spans="1:3" ht="16.899999999999999" hidden="1" customHeight="1">
      <c r="A336" s="688">
        <v>2040410</v>
      </c>
      <c r="B336" s="690" t="s">
        <v>813</v>
      </c>
      <c r="C336" s="694"/>
    </row>
    <row r="337" spans="1:3" ht="16.899999999999999" hidden="1" customHeight="1">
      <c r="A337" s="688">
        <v>2040450</v>
      </c>
      <c r="B337" s="690" t="s">
        <v>620</v>
      </c>
      <c r="C337" s="694"/>
    </row>
    <row r="338" spans="1:3" ht="16.899999999999999" hidden="1" customHeight="1">
      <c r="A338" s="688">
        <v>2040499</v>
      </c>
      <c r="B338" s="690" t="s">
        <v>814</v>
      </c>
      <c r="C338" s="694"/>
    </row>
    <row r="339" spans="1:3" ht="16.899999999999999" customHeight="1">
      <c r="A339" s="706">
        <v>20405</v>
      </c>
      <c r="B339" s="705" t="s">
        <v>815</v>
      </c>
      <c r="C339" s="704">
        <f>SUM(C340:C347)</f>
        <v>2158</v>
      </c>
    </row>
    <row r="340" spans="1:3" ht="16.899999999999999" customHeight="1">
      <c r="A340" s="706">
        <v>2040501</v>
      </c>
      <c r="B340" s="702" t="s">
        <v>611</v>
      </c>
      <c r="C340" s="704">
        <v>1864</v>
      </c>
    </row>
    <row r="341" spans="1:3" ht="16.899999999999999" customHeight="1">
      <c r="A341" s="706">
        <v>2040502</v>
      </c>
      <c r="B341" s="702" t="s">
        <v>612</v>
      </c>
      <c r="C341" s="704">
        <v>245</v>
      </c>
    </row>
    <row r="342" spans="1:3" ht="16.899999999999999" hidden="1" customHeight="1">
      <c r="A342" s="688">
        <v>2040503</v>
      </c>
      <c r="B342" s="690" t="s">
        <v>613</v>
      </c>
      <c r="C342" s="694"/>
    </row>
    <row r="343" spans="1:3" ht="16.899999999999999" hidden="1" customHeight="1">
      <c r="A343" s="688">
        <v>2040504</v>
      </c>
      <c r="B343" s="690" t="s">
        <v>816</v>
      </c>
      <c r="C343" s="694"/>
    </row>
    <row r="344" spans="1:3" ht="16.899999999999999" hidden="1" customHeight="1">
      <c r="A344" s="688">
        <v>2040505</v>
      </c>
      <c r="B344" s="690" t="s">
        <v>817</v>
      </c>
      <c r="C344" s="694"/>
    </row>
    <row r="345" spans="1:3" ht="16.899999999999999" hidden="1" customHeight="1">
      <c r="A345" s="688">
        <v>2040506</v>
      </c>
      <c r="B345" s="690" t="s">
        <v>818</v>
      </c>
      <c r="C345" s="694"/>
    </row>
    <row r="346" spans="1:3" ht="16.899999999999999" hidden="1" customHeight="1">
      <c r="A346" s="688">
        <v>2040550</v>
      </c>
      <c r="B346" s="690" t="s">
        <v>620</v>
      </c>
      <c r="C346" s="694"/>
    </row>
    <row r="347" spans="1:3" ht="16.899999999999999" customHeight="1">
      <c r="A347" s="706">
        <v>2040599</v>
      </c>
      <c r="B347" s="702" t="s">
        <v>819</v>
      </c>
      <c r="C347" s="704">
        <v>49</v>
      </c>
    </row>
    <row r="348" spans="1:3" ht="16.899999999999999" customHeight="1">
      <c r="A348" s="706">
        <v>20406</v>
      </c>
      <c r="B348" s="705" t="s">
        <v>820</v>
      </c>
      <c r="C348" s="704">
        <f>SUM(C349:C363)</f>
        <v>796</v>
      </c>
    </row>
    <row r="349" spans="1:3" ht="16.899999999999999" customHeight="1">
      <c r="A349" s="706">
        <v>2040601</v>
      </c>
      <c r="B349" s="702" t="s">
        <v>611</v>
      </c>
      <c r="C349" s="704">
        <v>655</v>
      </c>
    </row>
    <row r="350" spans="1:3" ht="16.899999999999999" customHeight="1">
      <c r="A350" s="706">
        <v>2040602</v>
      </c>
      <c r="B350" s="702" t="s">
        <v>612</v>
      </c>
      <c r="C350" s="704">
        <v>79</v>
      </c>
    </row>
    <row r="351" spans="1:3" ht="16.899999999999999" hidden="1" customHeight="1">
      <c r="A351" s="688">
        <v>2040603</v>
      </c>
      <c r="B351" s="690" t="s">
        <v>613</v>
      </c>
      <c r="C351" s="694"/>
    </row>
    <row r="352" spans="1:3" ht="16.899999999999999" hidden="1" customHeight="1">
      <c r="A352" s="688">
        <v>2040604</v>
      </c>
      <c r="B352" s="690" t="s">
        <v>821</v>
      </c>
      <c r="C352" s="694"/>
    </row>
    <row r="353" spans="1:3" ht="16.899999999999999" hidden="1" customHeight="1">
      <c r="A353" s="688">
        <v>2040605</v>
      </c>
      <c r="B353" s="690" t="s">
        <v>822</v>
      </c>
      <c r="C353" s="694"/>
    </row>
    <row r="354" spans="1:3" ht="16.899999999999999" hidden="1" customHeight="1">
      <c r="A354" s="688">
        <v>2040606</v>
      </c>
      <c r="B354" s="690" t="s">
        <v>823</v>
      </c>
      <c r="C354" s="694"/>
    </row>
    <row r="355" spans="1:3" ht="16.899999999999999" customHeight="1">
      <c r="A355" s="706">
        <v>2040607</v>
      </c>
      <c r="B355" s="702" t="s">
        <v>824</v>
      </c>
      <c r="C355" s="704">
        <v>50</v>
      </c>
    </row>
    <row r="356" spans="1:3" ht="16.899999999999999" hidden="1" customHeight="1">
      <c r="A356" s="688">
        <v>2040608</v>
      </c>
      <c r="B356" s="690" t="s">
        <v>825</v>
      </c>
      <c r="C356" s="694"/>
    </row>
    <row r="357" spans="1:3" ht="16.899999999999999" hidden="1" customHeight="1">
      <c r="A357" s="688">
        <v>2040609</v>
      </c>
      <c r="B357" s="690" t="s">
        <v>826</v>
      </c>
      <c r="C357" s="694"/>
    </row>
    <row r="358" spans="1:3" ht="16.899999999999999" customHeight="1">
      <c r="A358" s="706">
        <v>2040610</v>
      </c>
      <c r="B358" s="702" t="s">
        <v>827</v>
      </c>
      <c r="C358" s="704">
        <v>4</v>
      </c>
    </row>
    <row r="359" spans="1:3" ht="16.899999999999999" hidden="1" customHeight="1">
      <c r="A359" s="688">
        <v>2040611</v>
      </c>
      <c r="B359" s="690" t="s">
        <v>828</v>
      </c>
      <c r="C359" s="694"/>
    </row>
    <row r="360" spans="1:3" ht="16.899999999999999" hidden="1" customHeight="1">
      <c r="A360" s="688">
        <v>2040612</v>
      </c>
      <c r="B360" s="690" t="s">
        <v>829</v>
      </c>
      <c r="C360" s="694"/>
    </row>
    <row r="361" spans="1:3" ht="16.899999999999999" hidden="1" customHeight="1">
      <c r="A361" s="688">
        <v>2040613</v>
      </c>
      <c r="B361" s="690" t="s">
        <v>652</v>
      </c>
      <c r="C361" s="694"/>
    </row>
    <row r="362" spans="1:3" ht="16.899999999999999" hidden="1" customHeight="1">
      <c r="A362" s="688">
        <v>2040650</v>
      </c>
      <c r="B362" s="690" t="s">
        <v>620</v>
      </c>
      <c r="C362" s="694"/>
    </row>
    <row r="363" spans="1:3" ht="16.899999999999999" customHeight="1">
      <c r="A363" s="706">
        <v>2040699</v>
      </c>
      <c r="B363" s="702" t="s">
        <v>830</v>
      </c>
      <c r="C363" s="704">
        <v>8</v>
      </c>
    </row>
    <row r="364" spans="1:3" ht="16.899999999999999" hidden="1" customHeight="1">
      <c r="A364" s="688">
        <v>20407</v>
      </c>
      <c r="B364" s="689" t="s">
        <v>831</v>
      </c>
      <c r="C364" s="692">
        <f>SUM(C365:C373)</f>
        <v>0</v>
      </c>
    </row>
    <row r="365" spans="1:3" ht="16.899999999999999" hidden="1" customHeight="1">
      <c r="A365" s="688">
        <v>2040701</v>
      </c>
      <c r="B365" s="690" t="s">
        <v>611</v>
      </c>
      <c r="C365" s="694"/>
    </row>
    <row r="366" spans="1:3" ht="16.899999999999999" hidden="1" customHeight="1">
      <c r="A366" s="688">
        <v>2040702</v>
      </c>
      <c r="B366" s="690" t="s">
        <v>612</v>
      </c>
      <c r="C366" s="694"/>
    </row>
    <row r="367" spans="1:3" ht="16.899999999999999" hidden="1" customHeight="1">
      <c r="A367" s="688">
        <v>2040703</v>
      </c>
      <c r="B367" s="690" t="s">
        <v>613</v>
      </c>
      <c r="C367" s="694"/>
    </row>
    <row r="368" spans="1:3" ht="16.899999999999999" hidden="1" customHeight="1">
      <c r="A368" s="688">
        <v>2040704</v>
      </c>
      <c r="B368" s="690" t="s">
        <v>832</v>
      </c>
      <c r="C368" s="694"/>
    </row>
    <row r="369" spans="1:3" ht="16.899999999999999" hidden="1" customHeight="1">
      <c r="A369" s="688">
        <v>2040705</v>
      </c>
      <c r="B369" s="690" t="s">
        <v>833</v>
      </c>
      <c r="C369" s="694"/>
    </row>
    <row r="370" spans="1:3" ht="16.899999999999999" hidden="1" customHeight="1">
      <c r="A370" s="688">
        <v>2040706</v>
      </c>
      <c r="B370" s="690" t="s">
        <v>834</v>
      </c>
      <c r="C370" s="694"/>
    </row>
    <row r="371" spans="1:3" ht="16.899999999999999" hidden="1" customHeight="1">
      <c r="A371" s="688">
        <v>2040707</v>
      </c>
      <c r="B371" s="690" t="s">
        <v>652</v>
      </c>
      <c r="C371" s="694"/>
    </row>
    <row r="372" spans="1:3" ht="16.899999999999999" hidden="1" customHeight="1">
      <c r="A372" s="688">
        <v>2040750</v>
      </c>
      <c r="B372" s="690" t="s">
        <v>620</v>
      </c>
      <c r="C372" s="694"/>
    </row>
    <row r="373" spans="1:3" ht="16.899999999999999" hidden="1" customHeight="1">
      <c r="A373" s="688">
        <v>2040799</v>
      </c>
      <c r="B373" s="690" t="s">
        <v>835</v>
      </c>
      <c r="C373" s="694"/>
    </row>
    <row r="374" spans="1:3" ht="16.899999999999999" hidden="1" customHeight="1">
      <c r="A374" s="688">
        <v>20408</v>
      </c>
      <c r="B374" s="689" t="s">
        <v>836</v>
      </c>
      <c r="C374" s="692">
        <f>SUM(C375:C383)</f>
        <v>0</v>
      </c>
    </row>
    <row r="375" spans="1:3" ht="16.899999999999999" hidden="1" customHeight="1">
      <c r="A375" s="688">
        <v>2040801</v>
      </c>
      <c r="B375" s="690" t="s">
        <v>611</v>
      </c>
      <c r="C375" s="694"/>
    </row>
    <row r="376" spans="1:3" ht="16.899999999999999" hidden="1" customHeight="1">
      <c r="A376" s="688">
        <v>2040802</v>
      </c>
      <c r="B376" s="690" t="s">
        <v>612</v>
      </c>
      <c r="C376" s="694"/>
    </row>
    <row r="377" spans="1:3" ht="16.899999999999999" hidden="1" customHeight="1">
      <c r="A377" s="688">
        <v>2040803</v>
      </c>
      <c r="B377" s="690" t="s">
        <v>613</v>
      </c>
      <c r="C377" s="694"/>
    </row>
    <row r="378" spans="1:3" ht="16.899999999999999" hidden="1" customHeight="1">
      <c r="A378" s="688">
        <v>2040804</v>
      </c>
      <c r="B378" s="690" t="s">
        <v>837</v>
      </c>
      <c r="C378" s="694"/>
    </row>
    <row r="379" spans="1:3" ht="16.899999999999999" hidden="1" customHeight="1">
      <c r="A379" s="688">
        <v>2040805</v>
      </c>
      <c r="B379" s="690" t="s">
        <v>838</v>
      </c>
      <c r="C379" s="694"/>
    </row>
    <row r="380" spans="1:3" ht="16.899999999999999" hidden="1" customHeight="1">
      <c r="A380" s="688">
        <v>2040806</v>
      </c>
      <c r="B380" s="690" t="s">
        <v>839</v>
      </c>
      <c r="C380" s="694"/>
    </row>
    <row r="381" spans="1:3" ht="16.899999999999999" hidden="1" customHeight="1">
      <c r="A381" s="688">
        <v>2040807</v>
      </c>
      <c r="B381" s="690" t="s">
        <v>652</v>
      </c>
      <c r="C381" s="694"/>
    </row>
    <row r="382" spans="1:3" ht="16.899999999999999" hidden="1" customHeight="1">
      <c r="A382" s="688">
        <v>2040850</v>
      </c>
      <c r="B382" s="690" t="s">
        <v>620</v>
      </c>
      <c r="C382" s="694"/>
    </row>
    <row r="383" spans="1:3" ht="16.899999999999999" hidden="1" customHeight="1">
      <c r="A383" s="688">
        <v>2040899</v>
      </c>
      <c r="B383" s="690" t="s">
        <v>840</v>
      </c>
      <c r="C383" s="694"/>
    </row>
    <row r="384" spans="1:3" ht="16.899999999999999" hidden="1" customHeight="1">
      <c r="A384" s="695">
        <v>20409</v>
      </c>
      <c r="B384" s="696" t="s">
        <v>841</v>
      </c>
      <c r="C384" s="693">
        <f>SUM(C385:C391)</f>
        <v>0</v>
      </c>
    </row>
    <row r="385" spans="1:3" ht="16.899999999999999" hidden="1" customHeight="1">
      <c r="A385" s="688">
        <v>2040901</v>
      </c>
      <c r="B385" s="690" t="s">
        <v>611</v>
      </c>
      <c r="C385" s="694"/>
    </row>
    <row r="386" spans="1:3" ht="16.899999999999999" hidden="1" customHeight="1">
      <c r="A386" s="688">
        <v>2040902</v>
      </c>
      <c r="B386" s="690" t="s">
        <v>612</v>
      </c>
      <c r="C386" s="694"/>
    </row>
    <row r="387" spans="1:3" ht="16.899999999999999" hidden="1" customHeight="1">
      <c r="A387" s="688">
        <v>2040903</v>
      </c>
      <c r="B387" s="690" t="s">
        <v>613</v>
      </c>
      <c r="C387" s="694"/>
    </row>
    <row r="388" spans="1:3" ht="16.899999999999999" hidden="1" customHeight="1">
      <c r="A388" s="688">
        <v>2040904</v>
      </c>
      <c r="B388" s="690" t="s">
        <v>842</v>
      </c>
      <c r="C388" s="694"/>
    </row>
    <row r="389" spans="1:3" ht="16.899999999999999" hidden="1" customHeight="1">
      <c r="A389" s="688">
        <v>2040905</v>
      </c>
      <c r="B389" s="690" t="s">
        <v>843</v>
      </c>
      <c r="C389" s="694"/>
    </row>
    <row r="390" spans="1:3" ht="16.899999999999999" hidden="1" customHeight="1">
      <c r="A390" s="688">
        <v>2040950</v>
      </c>
      <c r="B390" s="690" t="s">
        <v>620</v>
      </c>
      <c r="C390" s="694"/>
    </row>
    <row r="391" spans="1:3" ht="16.899999999999999" hidden="1" customHeight="1">
      <c r="A391" s="688">
        <v>2040999</v>
      </c>
      <c r="B391" s="690" t="s">
        <v>844</v>
      </c>
      <c r="C391" s="694"/>
    </row>
    <row r="392" spans="1:3" ht="16.899999999999999" hidden="1" customHeight="1">
      <c r="A392" s="688">
        <v>20410</v>
      </c>
      <c r="B392" s="689" t="s">
        <v>845</v>
      </c>
      <c r="C392" s="692">
        <f>SUM(C393:C397)</f>
        <v>0</v>
      </c>
    </row>
    <row r="393" spans="1:3" ht="16.899999999999999" hidden="1" customHeight="1">
      <c r="A393" s="688">
        <v>2041001</v>
      </c>
      <c r="B393" s="690" t="s">
        <v>611</v>
      </c>
      <c r="C393" s="694"/>
    </row>
    <row r="394" spans="1:3" ht="16.899999999999999" hidden="1" customHeight="1">
      <c r="A394" s="688">
        <v>2041002</v>
      </c>
      <c r="B394" s="690" t="s">
        <v>612</v>
      </c>
      <c r="C394" s="694"/>
    </row>
    <row r="395" spans="1:3" ht="16.899999999999999" hidden="1" customHeight="1">
      <c r="A395" s="688">
        <v>2041006</v>
      </c>
      <c r="B395" s="690" t="s">
        <v>652</v>
      </c>
      <c r="C395" s="694"/>
    </row>
    <row r="396" spans="1:3" ht="16.899999999999999" hidden="1" customHeight="1">
      <c r="A396" s="688">
        <v>2041007</v>
      </c>
      <c r="B396" s="690" t="s">
        <v>846</v>
      </c>
      <c r="C396" s="694"/>
    </row>
    <row r="397" spans="1:3" ht="16.899999999999999" hidden="1" customHeight="1">
      <c r="A397" s="688">
        <v>2041099</v>
      </c>
      <c r="B397" s="690" t="s">
        <v>847</v>
      </c>
      <c r="C397" s="694"/>
    </row>
    <row r="398" spans="1:3" ht="16.899999999999999" hidden="1" customHeight="1">
      <c r="A398" s="688">
        <v>20499</v>
      </c>
      <c r="B398" s="689" t="s">
        <v>848</v>
      </c>
      <c r="C398" s="692">
        <f t="shared" ref="C398" si="6">C399</f>
        <v>0</v>
      </c>
    </row>
    <row r="399" spans="1:3" ht="16.899999999999999" hidden="1" customHeight="1">
      <c r="A399" s="688">
        <v>2049901</v>
      </c>
      <c r="B399" s="690" t="s">
        <v>849</v>
      </c>
      <c r="C399" s="694"/>
    </row>
    <row r="400" spans="1:3" ht="16.899999999999999" customHeight="1">
      <c r="A400" s="706">
        <v>205</v>
      </c>
      <c r="B400" s="705" t="s">
        <v>850</v>
      </c>
      <c r="C400" s="704">
        <f>C401+C406+C415+C421+C427+C431+C435+C439+C445+C452</f>
        <v>81019</v>
      </c>
    </row>
    <row r="401" spans="1:3" ht="16.899999999999999" customHeight="1">
      <c r="A401" s="706">
        <v>20501</v>
      </c>
      <c r="B401" s="705" t="s">
        <v>851</v>
      </c>
      <c r="C401" s="704">
        <f>SUM(C402:C405)</f>
        <v>1372</v>
      </c>
    </row>
    <row r="402" spans="1:3" ht="16.899999999999999" customHeight="1">
      <c r="A402" s="706">
        <v>2050101</v>
      </c>
      <c r="B402" s="702" t="s">
        <v>611</v>
      </c>
      <c r="C402" s="704">
        <v>1357</v>
      </c>
    </row>
    <row r="403" spans="1:3" ht="16.899999999999999" customHeight="1">
      <c r="A403" s="706">
        <v>2050102</v>
      </c>
      <c r="B403" s="702" t="s">
        <v>612</v>
      </c>
      <c r="C403" s="704">
        <v>15</v>
      </c>
    </row>
    <row r="404" spans="1:3" ht="16.899999999999999" hidden="1" customHeight="1">
      <c r="A404" s="688">
        <v>2050103</v>
      </c>
      <c r="B404" s="690" t="s">
        <v>613</v>
      </c>
      <c r="C404" s="694"/>
    </row>
    <row r="405" spans="1:3" ht="16.899999999999999" hidden="1" customHeight="1">
      <c r="A405" s="688">
        <v>2050199</v>
      </c>
      <c r="B405" s="690" t="s">
        <v>852</v>
      </c>
      <c r="C405" s="694">
        <v>0</v>
      </c>
    </row>
    <row r="406" spans="1:3" ht="16.899999999999999" customHeight="1">
      <c r="A406" s="706">
        <v>20502</v>
      </c>
      <c r="B406" s="705" t="s">
        <v>853</v>
      </c>
      <c r="C406" s="704">
        <f>SUM(C407:C414)</f>
        <v>74287</v>
      </c>
    </row>
    <row r="407" spans="1:3" ht="16.899999999999999" customHeight="1">
      <c r="A407" s="706">
        <v>2050201</v>
      </c>
      <c r="B407" s="702" t="s">
        <v>854</v>
      </c>
      <c r="C407" s="704">
        <v>855</v>
      </c>
    </row>
    <row r="408" spans="1:3" ht="16.899999999999999" customHeight="1">
      <c r="A408" s="706">
        <v>2050202</v>
      </c>
      <c r="B408" s="702" t="s">
        <v>855</v>
      </c>
      <c r="C408" s="704">
        <v>34949</v>
      </c>
    </row>
    <row r="409" spans="1:3" ht="16.899999999999999" customHeight="1">
      <c r="A409" s="706">
        <v>2050203</v>
      </c>
      <c r="B409" s="702" t="s">
        <v>856</v>
      </c>
      <c r="C409" s="704">
        <v>25414</v>
      </c>
    </row>
    <row r="410" spans="1:3" ht="16.899999999999999" customHeight="1">
      <c r="A410" s="706">
        <v>2050204</v>
      </c>
      <c r="B410" s="702" t="s">
        <v>857</v>
      </c>
      <c r="C410" s="704">
        <v>9055</v>
      </c>
    </row>
    <row r="411" spans="1:3" ht="16.899999999999999" customHeight="1">
      <c r="A411" s="706">
        <v>2050205</v>
      </c>
      <c r="B411" s="702" t="s">
        <v>858</v>
      </c>
      <c r="C411" s="704">
        <v>8</v>
      </c>
    </row>
    <row r="412" spans="1:3" ht="16.899999999999999" hidden="1" customHeight="1">
      <c r="A412" s="688">
        <v>2050206</v>
      </c>
      <c r="B412" s="690" t="s">
        <v>859</v>
      </c>
      <c r="C412" s="694"/>
    </row>
    <row r="413" spans="1:3" ht="16.899999999999999" hidden="1" customHeight="1">
      <c r="A413" s="688">
        <v>2050207</v>
      </c>
      <c r="B413" s="690" t="s">
        <v>860</v>
      </c>
      <c r="C413" s="694"/>
    </row>
    <row r="414" spans="1:3" ht="16.899999999999999" customHeight="1">
      <c r="A414" s="706">
        <v>2050299</v>
      </c>
      <c r="B414" s="702" t="s">
        <v>861</v>
      </c>
      <c r="C414" s="704">
        <v>4006</v>
      </c>
    </row>
    <row r="415" spans="1:3" ht="16.899999999999999" customHeight="1">
      <c r="A415" s="706">
        <v>20503</v>
      </c>
      <c r="B415" s="705" t="s">
        <v>862</v>
      </c>
      <c r="C415" s="704">
        <f>SUM(C416:C420)</f>
        <v>2333</v>
      </c>
    </row>
    <row r="416" spans="1:3" ht="16.899999999999999" hidden="1" customHeight="1">
      <c r="A416" s="688">
        <v>2050301</v>
      </c>
      <c r="B416" s="690" t="s">
        <v>863</v>
      </c>
      <c r="C416" s="694"/>
    </row>
    <row r="417" spans="1:3" ht="16.899999999999999" customHeight="1">
      <c r="A417" s="706">
        <v>2050302</v>
      </c>
      <c r="B417" s="702" t="s">
        <v>864</v>
      </c>
      <c r="C417" s="704">
        <v>2333</v>
      </c>
    </row>
    <row r="418" spans="1:3" ht="16.899999999999999" hidden="1" customHeight="1">
      <c r="A418" s="688">
        <v>2050303</v>
      </c>
      <c r="B418" s="690" t="s">
        <v>865</v>
      </c>
      <c r="C418" s="694"/>
    </row>
    <row r="419" spans="1:3" ht="16.899999999999999" hidden="1" customHeight="1">
      <c r="A419" s="688">
        <v>2050305</v>
      </c>
      <c r="B419" s="690" t="s">
        <v>866</v>
      </c>
      <c r="C419" s="694"/>
    </row>
    <row r="420" spans="1:3" ht="16.899999999999999" hidden="1" customHeight="1">
      <c r="A420" s="688">
        <v>2050399</v>
      </c>
      <c r="B420" s="690" t="s">
        <v>867</v>
      </c>
      <c r="C420" s="694"/>
    </row>
    <row r="421" spans="1:3" ht="16.899999999999999" hidden="1" customHeight="1">
      <c r="A421" s="688">
        <v>20504</v>
      </c>
      <c r="B421" s="689" t="s">
        <v>868</v>
      </c>
      <c r="C421" s="692">
        <f>SUM(C422:C426)</f>
        <v>0</v>
      </c>
    </row>
    <row r="422" spans="1:3" ht="16.899999999999999" hidden="1" customHeight="1">
      <c r="A422" s="688">
        <v>2050401</v>
      </c>
      <c r="B422" s="690" t="s">
        <v>869</v>
      </c>
      <c r="C422" s="694"/>
    </row>
    <row r="423" spans="1:3" ht="16.899999999999999" hidden="1" customHeight="1">
      <c r="A423" s="688">
        <v>2050402</v>
      </c>
      <c r="B423" s="690" t="s">
        <v>870</v>
      </c>
      <c r="C423" s="694"/>
    </row>
    <row r="424" spans="1:3" ht="16.899999999999999" hidden="1" customHeight="1">
      <c r="A424" s="688">
        <v>2050403</v>
      </c>
      <c r="B424" s="690" t="s">
        <v>871</v>
      </c>
      <c r="C424" s="694"/>
    </row>
    <row r="425" spans="1:3" ht="16.899999999999999" hidden="1" customHeight="1">
      <c r="A425" s="688">
        <v>2050404</v>
      </c>
      <c r="B425" s="690" t="s">
        <v>872</v>
      </c>
      <c r="C425" s="694"/>
    </row>
    <row r="426" spans="1:3" ht="16.899999999999999" hidden="1" customHeight="1">
      <c r="A426" s="688">
        <v>2050499</v>
      </c>
      <c r="B426" s="690" t="s">
        <v>873</v>
      </c>
      <c r="C426" s="694"/>
    </row>
    <row r="427" spans="1:3" ht="16.899999999999999" hidden="1" customHeight="1">
      <c r="A427" s="688">
        <v>20505</v>
      </c>
      <c r="B427" s="689" t="s">
        <v>874</v>
      </c>
      <c r="C427" s="692">
        <f>SUM(C428:C430)</f>
        <v>0</v>
      </c>
    </row>
    <row r="428" spans="1:3" ht="16.899999999999999" hidden="1" customHeight="1">
      <c r="A428" s="688">
        <v>2050501</v>
      </c>
      <c r="B428" s="690" t="s">
        <v>875</v>
      </c>
      <c r="C428" s="694"/>
    </row>
    <row r="429" spans="1:3" ht="16.899999999999999" hidden="1" customHeight="1">
      <c r="A429" s="688">
        <v>2050502</v>
      </c>
      <c r="B429" s="690" t="s">
        <v>876</v>
      </c>
      <c r="C429" s="694"/>
    </row>
    <row r="430" spans="1:3" ht="16.899999999999999" hidden="1" customHeight="1">
      <c r="A430" s="688">
        <v>2050599</v>
      </c>
      <c r="B430" s="690" t="s">
        <v>877</v>
      </c>
      <c r="C430" s="694"/>
    </row>
    <row r="431" spans="1:3" ht="16.899999999999999" hidden="1" customHeight="1">
      <c r="A431" s="688">
        <v>20506</v>
      </c>
      <c r="B431" s="689" t="s">
        <v>878</v>
      </c>
      <c r="C431" s="692">
        <f>SUM(C432:C434)</f>
        <v>0</v>
      </c>
    </row>
    <row r="432" spans="1:3" ht="16.899999999999999" hidden="1" customHeight="1">
      <c r="A432" s="688">
        <v>2050601</v>
      </c>
      <c r="B432" s="690" t="s">
        <v>879</v>
      </c>
      <c r="C432" s="694"/>
    </row>
    <row r="433" spans="1:3" ht="16.899999999999999" hidden="1" customHeight="1">
      <c r="A433" s="688">
        <v>2050602</v>
      </c>
      <c r="B433" s="690" t="s">
        <v>880</v>
      </c>
      <c r="C433" s="694"/>
    </row>
    <row r="434" spans="1:3" ht="16.899999999999999" hidden="1" customHeight="1">
      <c r="A434" s="688">
        <v>2050699</v>
      </c>
      <c r="B434" s="690" t="s">
        <v>881</v>
      </c>
      <c r="C434" s="694"/>
    </row>
    <row r="435" spans="1:3" ht="16.899999999999999" hidden="1" customHeight="1">
      <c r="A435" s="688">
        <v>20507</v>
      </c>
      <c r="B435" s="689" t="s">
        <v>882</v>
      </c>
      <c r="C435" s="692">
        <f>SUM(C436:C438)</f>
        <v>0</v>
      </c>
    </row>
    <row r="436" spans="1:3" ht="16.899999999999999" hidden="1" customHeight="1">
      <c r="A436" s="688">
        <v>2050701</v>
      </c>
      <c r="B436" s="690" t="s">
        <v>883</v>
      </c>
      <c r="C436" s="694"/>
    </row>
    <row r="437" spans="1:3" ht="16.899999999999999" hidden="1" customHeight="1">
      <c r="A437" s="688">
        <v>2050702</v>
      </c>
      <c r="B437" s="690" t="s">
        <v>884</v>
      </c>
      <c r="C437" s="694"/>
    </row>
    <row r="438" spans="1:3" ht="16.899999999999999" hidden="1" customHeight="1">
      <c r="A438" s="688">
        <v>2050799</v>
      </c>
      <c r="B438" s="690" t="s">
        <v>885</v>
      </c>
      <c r="C438" s="694"/>
    </row>
    <row r="439" spans="1:3" ht="16.899999999999999" customHeight="1">
      <c r="A439" s="706">
        <v>20508</v>
      </c>
      <c r="B439" s="705" t="s">
        <v>886</v>
      </c>
      <c r="C439" s="704">
        <f>SUM(C440:C444)</f>
        <v>630</v>
      </c>
    </row>
    <row r="440" spans="1:3" ht="16.899999999999999" customHeight="1">
      <c r="A440" s="706">
        <v>2050801</v>
      </c>
      <c r="B440" s="702" t="s">
        <v>887</v>
      </c>
      <c r="C440" s="704">
        <v>326</v>
      </c>
    </row>
    <row r="441" spans="1:3" ht="16.899999999999999" customHeight="1">
      <c r="A441" s="706">
        <v>2050802</v>
      </c>
      <c r="B441" s="702" t="s">
        <v>888</v>
      </c>
      <c r="C441" s="704">
        <v>296</v>
      </c>
    </row>
    <row r="442" spans="1:3" ht="16.899999999999999" customHeight="1">
      <c r="A442" s="706">
        <v>2050803</v>
      </c>
      <c r="B442" s="702" t="s">
        <v>889</v>
      </c>
      <c r="C442" s="704">
        <v>8</v>
      </c>
    </row>
    <row r="443" spans="1:3" ht="16.899999999999999" hidden="1" customHeight="1">
      <c r="A443" s="688">
        <v>2050804</v>
      </c>
      <c r="B443" s="690" t="s">
        <v>890</v>
      </c>
      <c r="C443" s="694"/>
    </row>
    <row r="444" spans="1:3" ht="16.899999999999999" hidden="1" customHeight="1">
      <c r="A444" s="688">
        <v>2050899</v>
      </c>
      <c r="B444" s="690" t="s">
        <v>891</v>
      </c>
      <c r="C444" s="694"/>
    </row>
    <row r="445" spans="1:3" ht="16.899999999999999" customHeight="1">
      <c r="A445" s="706">
        <v>20509</v>
      </c>
      <c r="B445" s="705" t="s">
        <v>892</v>
      </c>
      <c r="C445" s="704">
        <f>SUM(C446:C451)</f>
        <v>2363</v>
      </c>
    </row>
    <row r="446" spans="1:3" ht="16.899999999999999" hidden="1" customHeight="1">
      <c r="A446" s="688">
        <v>2050901</v>
      </c>
      <c r="B446" s="690" t="s">
        <v>893</v>
      </c>
      <c r="C446" s="694"/>
    </row>
    <row r="447" spans="1:3" ht="16.899999999999999" customHeight="1">
      <c r="A447" s="706">
        <v>2050902</v>
      </c>
      <c r="B447" s="702" t="s">
        <v>894</v>
      </c>
      <c r="C447" s="704">
        <v>591</v>
      </c>
    </row>
    <row r="448" spans="1:3" ht="16.899999999999999" hidden="1" customHeight="1">
      <c r="A448" s="688">
        <v>2050903</v>
      </c>
      <c r="B448" s="690" t="s">
        <v>895</v>
      </c>
      <c r="C448" s="694"/>
    </row>
    <row r="449" spans="1:3" ht="16.899999999999999" customHeight="1">
      <c r="A449" s="706">
        <v>2050904</v>
      </c>
      <c r="B449" s="702" t="s">
        <v>896</v>
      </c>
      <c r="C449" s="704">
        <v>800</v>
      </c>
    </row>
    <row r="450" spans="1:3" ht="16.899999999999999" customHeight="1">
      <c r="A450" s="706">
        <v>2050905</v>
      </c>
      <c r="B450" s="702" t="s">
        <v>897</v>
      </c>
      <c r="C450" s="704">
        <v>892</v>
      </c>
    </row>
    <row r="451" spans="1:3" ht="16.899999999999999" customHeight="1">
      <c r="A451" s="706">
        <v>2050999</v>
      </c>
      <c r="B451" s="702" t="s">
        <v>898</v>
      </c>
      <c r="C451" s="704">
        <v>80</v>
      </c>
    </row>
    <row r="452" spans="1:3" ht="16.899999999999999" customHeight="1">
      <c r="A452" s="706">
        <v>20599</v>
      </c>
      <c r="B452" s="705" t="s">
        <v>899</v>
      </c>
      <c r="C452" s="704">
        <f t="shared" ref="C452" si="7">C453</f>
        <v>34</v>
      </c>
    </row>
    <row r="453" spans="1:3" ht="16.899999999999999" customHeight="1">
      <c r="A453" s="706">
        <v>2059999</v>
      </c>
      <c r="B453" s="702" t="s">
        <v>900</v>
      </c>
      <c r="C453" s="704">
        <v>34</v>
      </c>
    </row>
    <row r="454" spans="1:3" ht="16.899999999999999" customHeight="1">
      <c r="A454" s="706">
        <v>206</v>
      </c>
      <c r="B454" s="705" t="s">
        <v>901</v>
      </c>
      <c r="C454" s="704">
        <f>SUM(C455,C460,C468,C474,C478,C483,C488,C495,C499,C503)</f>
        <v>2228</v>
      </c>
    </row>
    <row r="455" spans="1:3" ht="16.899999999999999" customHeight="1">
      <c r="A455" s="706">
        <v>20601</v>
      </c>
      <c r="B455" s="705" t="s">
        <v>902</v>
      </c>
      <c r="C455" s="704">
        <f>SUM(C456:C459)</f>
        <v>194</v>
      </c>
    </row>
    <row r="456" spans="1:3" ht="16.899999999999999" customHeight="1">
      <c r="A456" s="706">
        <v>2060101</v>
      </c>
      <c r="B456" s="702" t="s">
        <v>611</v>
      </c>
      <c r="C456" s="704">
        <v>123</v>
      </c>
    </row>
    <row r="457" spans="1:3" ht="16.899999999999999" customHeight="1">
      <c r="A457" s="706">
        <v>2060102</v>
      </c>
      <c r="B457" s="702" t="s">
        <v>612</v>
      </c>
      <c r="C457" s="704">
        <v>10</v>
      </c>
    </row>
    <row r="458" spans="1:3" ht="16.899999999999999" hidden="1" customHeight="1">
      <c r="A458" s="688">
        <v>2060103</v>
      </c>
      <c r="B458" s="690" t="s">
        <v>613</v>
      </c>
      <c r="C458" s="694"/>
    </row>
    <row r="459" spans="1:3" ht="16.899999999999999" customHeight="1">
      <c r="A459" s="706">
        <v>2060199</v>
      </c>
      <c r="B459" s="702" t="s">
        <v>903</v>
      </c>
      <c r="C459" s="704">
        <v>61</v>
      </c>
    </row>
    <row r="460" spans="1:3" ht="16.899999999999999" customHeight="1">
      <c r="A460" s="706">
        <v>20602</v>
      </c>
      <c r="B460" s="705" t="s">
        <v>904</v>
      </c>
      <c r="C460" s="704">
        <f>SUM(C461:C467)</f>
        <v>21</v>
      </c>
    </row>
    <row r="461" spans="1:3" ht="16.899999999999999" hidden="1" customHeight="1">
      <c r="A461" s="688">
        <v>2060201</v>
      </c>
      <c r="B461" s="690" t="s">
        <v>905</v>
      </c>
      <c r="C461" s="694"/>
    </row>
    <row r="462" spans="1:3" ht="16.899999999999999" customHeight="1">
      <c r="A462" s="706">
        <v>2060203</v>
      </c>
      <c r="B462" s="702" t="s">
        <v>906</v>
      </c>
      <c r="C462" s="704">
        <v>21</v>
      </c>
    </row>
    <row r="463" spans="1:3" ht="16.899999999999999" hidden="1" customHeight="1">
      <c r="A463" s="688">
        <v>2060204</v>
      </c>
      <c r="B463" s="690" t="s">
        <v>907</v>
      </c>
      <c r="C463" s="694"/>
    </row>
    <row r="464" spans="1:3" ht="16.899999999999999" hidden="1" customHeight="1">
      <c r="A464" s="688">
        <v>2060205</v>
      </c>
      <c r="B464" s="690" t="s">
        <v>908</v>
      </c>
      <c r="C464" s="694"/>
    </row>
    <row r="465" spans="1:3" ht="16.899999999999999" hidden="1" customHeight="1">
      <c r="A465" s="687">
        <v>2060206</v>
      </c>
      <c r="B465" s="690" t="s">
        <v>909</v>
      </c>
      <c r="C465" s="694"/>
    </row>
    <row r="466" spans="1:3" ht="16.899999999999999" hidden="1" customHeight="1">
      <c r="A466" s="687">
        <v>2060207</v>
      </c>
      <c r="B466" s="690" t="s">
        <v>910</v>
      </c>
      <c r="C466" s="694"/>
    </row>
    <row r="467" spans="1:3" ht="16.899999999999999" hidden="1" customHeight="1">
      <c r="A467" s="687">
        <v>2060299</v>
      </c>
      <c r="B467" s="690" t="s">
        <v>911</v>
      </c>
      <c r="C467" s="694"/>
    </row>
    <row r="468" spans="1:3" ht="16.899999999999999" hidden="1" customHeight="1">
      <c r="A468" s="687">
        <v>20603</v>
      </c>
      <c r="B468" s="689" t="s">
        <v>912</v>
      </c>
      <c r="C468" s="692">
        <f>SUM(C469:C473)</f>
        <v>0</v>
      </c>
    </row>
    <row r="469" spans="1:3" ht="16.899999999999999" hidden="1" customHeight="1">
      <c r="A469" s="687">
        <v>2060301</v>
      </c>
      <c r="B469" s="690" t="s">
        <v>905</v>
      </c>
      <c r="C469" s="694"/>
    </row>
    <row r="470" spans="1:3" ht="16.899999999999999" hidden="1" customHeight="1">
      <c r="A470" s="687">
        <v>2060302</v>
      </c>
      <c r="B470" s="690" t="s">
        <v>913</v>
      </c>
      <c r="C470" s="694"/>
    </row>
    <row r="471" spans="1:3" ht="16.899999999999999" hidden="1" customHeight="1">
      <c r="A471" s="697">
        <v>2060303</v>
      </c>
      <c r="B471" s="698" t="s">
        <v>914</v>
      </c>
      <c r="C471" s="694"/>
    </row>
    <row r="472" spans="1:3" ht="17.25" hidden="1" customHeight="1">
      <c r="A472" s="688">
        <v>2060304</v>
      </c>
      <c r="B472" s="690" t="s">
        <v>915</v>
      </c>
      <c r="C472" s="694"/>
    </row>
    <row r="473" spans="1:3" ht="17.25" hidden="1" customHeight="1">
      <c r="A473" s="688">
        <v>2060399</v>
      </c>
      <c r="B473" s="690" t="s">
        <v>916</v>
      </c>
      <c r="C473" s="694"/>
    </row>
    <row r="474" spans="1:3" ht="17.25" customHeight="1">
      <c r="A474" s="706">
        <v>20604</v>
      </c>
      <c r="B474" s="705" t="s">
        <v>917</v>
      </c>
      <c r="C474" s="704">
        <f>SUM(C475:C477)</f>
        <v>1710</v>
      </c>
    </row>
    <row r="475" spans="1:3" ht="17.25" hidden="1" customHeight="1">
      <c r="A475" s="688">
        <v>2060401</v>
      </c>
      <c r="B475" s="690" t="s">
        <v>905</v>
      </c>
      <c r="C475" s="694"/>
    </row>
    <row r="476" spans="1:3" ht="17.25" customHeight="1">
      <c r="A476" s="706">
        <v>2060404</v>
      </c>
      <c r="B476" s="702" t="s">
        <v>918</v>
      </c>
      <c r="C476" s="704">
        <v>1000</v>
      </c>
    </row>
    <row r="477" spans="1:3" ht="16.899999999999999" customHeight="1">
      <c r="A477" s="706">
        <v>2060499</v>
      </c>
      <c r="B477" s="702" t="s">
        <v>919</v>
      </c>
      <c r="C477" s="704">
        <v>710</v>
      </c>
    </row>
    <row r="478" spans="1:3" ht="16.899999999999999" customHeight="1">
      <c r="A478" s="706">
        <v>20605</v>
      </c>
      <c r="B478" s="705" t="s">
        <v>920</v>
      </c>
      <c r="C478" s="704">
        <f>SUM(C479:C482)</f>
        <v>50</v>
      </c>
    </row>
    <row r="479" spans="1:3" ht="16.899999999999999" hidden="1" customHeight="1">
      <c r="A479" s="688">
        <v>2060501</v>
      </c>
      <c r="B479" s="690" t="s">
        <v>905</v>
      </c>
      <c r="C479" s="694"/>
    </row>
    <row r="480" spans="1:3" ht="16.899999999999999" customHeight="1">
      <c r="A480" s="706">
        <v>2060502</v>
      </c>
      <c r="B480" s="702" t="s">
        <v>921</v>
      </c>
      <c r="C480" s="704">
        <v>50</v>
      </c>
    </row>
    <row r="481" spans="1:3" ht="16.899999999999999" hidden="1" customHeight="1">
      <c r="A481" s="688">
        <v>2060503</v>
      </c>
      <c r="B481" s="690" t="s">
        <v>922</v>
      </c>
      <c r="C481" s="694"/>
    </row>
    <row r="482" spans="1:3" ht="16.899999999999999" hidden="1" customHeight="1">
      <c r="A482" s="688">
        <v>2060599</v>
      </c>
      <c r="B482" s="690" t="s">
        <v>923</v>
      </c>
      <c r="C482" s="694"/>
    </row>
    <row r="483" spans="1:3" ht="16.899999999999999" hidden="1" customHeight="1">
      <c r="A483" s="688">
        <v>20606</v>
      </c>
      <c r="B483" s="689" t="s">
        <v>924</v>
      </c>
      <c r="C483" s="692">
        <f>SUM(C484:C487)</f>
        <v>0</v>
      </c>
    </row>
    <row r="484" spans="1:3" ht="16.899999999999999" hidden="1" customHeight="1">
      <c r="A484" s="688">
        <v>2060601</v>
      </c>
      <c r="B484" s="690" t="s">
        <v>925</v>
      </c>
      <c r="C484" s="694"/>
    </row>
    <row r="485" spans="1:3" ht="16.899999999999999" hidden="1" customHeight="1">
      <c r="A485" s="688">
        <v>2060602</v>
      </c>
      <c r="B485" s="690" t="s">
        <v>926</v>
      </c>
      <c r="C485" s="694"/>
    </row>
    <row r="486" spans="1:3" ht="16.899999999999999" hidden="1" customHeight="1">
      <c r="A486" s="688">
        <v>2060603</v>
      </c>
      <c r="B486" s="690" t="s">
        <v>927</v>
      </c>
      <c r="C486" s="694"/>
    </row>
    <row r="487" spans="1:3" ht="16.899999999999999" hidden="1" customHeight="1">
      <c r="A487" s="688">
        <v>2060699</v>
      </c>
      <c r="B487" s="690" t="s">
        <v>928</v>
      </c>
      <c r="C487" s="694"/>
    </row>
    <row r="488" spans="1:3" ht="16.899999999999999" customHeight="1">
      <c r="A488" s="706">
        <v>20607</v>
      </c>
      <c r="B488" s="705" t="s">
        <v>929</v>
      </c>
      <c r="C488" s="704">
        <f>SUM(C489:C494)</f>
        <v>128</v>
      </c>
    </row>
    <row r="489" spans="1:3" ht="16.899999999999999" customHeight="1">
      <c r="A489" s="706">
        <v>2060701</v>
      </c>
      <c r="B489" s="702" t="s">
        <v>905</v>
      </c>
      <c r="C489" s="704">
        <v>122</v>
      </c>
    </row>
    <row r="490" spans="1:3" ht="16.899999999999999" customHeight="1">
      <c r="A490" s="706">
        <v>2060702</v>
      </c>
      <c r="B490" s="702" t="s">
        <v>930</v>
      </c>
      <c r="C490" s="704">
        <v>6</v>
      </c>
    </row>
    <row r="491" spans="1:3" ht="16.899999999999999" hidden="1" customHeight="1">
      <c r="A491" s="688">
        <v>2060703</v>
      </c>
      <c r="B491" s="690" t="s">
        <v>931</v>
      </c>
      <c r="C491" s="694"/>
    </row>
    <row r="492" spans="1:3" ht="16.899999999999999" hidden="1" customHeight="1">
      <c r="A492" s="688">
        <v>2060704</v>
      </c>
      <c r="B492" s="690" t="s">
        <v>932</v>
      </c>
      <c r="C492" s="694"/>
    </row>
    <row r="493" spans="1:3" ht="16.899999999999999" hidden="1" customHeight="1">
      <c r="A493" s="688">
        <v>2060705</v>
      </c>
      <c r="B493" s="690" t="s">
        <v>933</v>
      </c>
      <c r="C493" s="694"/>
    </row>
    <row r="494" spans="1:3" ht="16.899999999999999" hidden="1" customHeight="1">
      <c r="A494" s="688">
        <v>2060799</v>
      </c>
      <c r="B494" s="690" t="s">
        <v>934</v>
      </c>
      <c r="C494" s="694"/>
    </row>
    <row r="495" spans="1:3" ht="16.899999999999999" hidden="1" customHeight="1">
      <c r="A495" s="688">
        <v>20608</v>
      </c>
      <c r="B495" s="689" t="s">
        <v>935</v>
      </c>
      <c r="C495" s="692">
        <f>SUM(C496:C498)</f>
        <v>0</v>
      </c>
    </row>
    <row r="496" spans="1:3" ht="16.899999999999999" hidden="1" customHeight="1">
      <c r="A496" s="688">
        <v>2060801</v>
      </c>
      <c r="B496" s="690" t="s">
        <v>936</v>
      </c>
      <c r="C496" s="694"/>
    </row>
    <row r="497" spans="1:3" ht="16.899999999999999" hidden="1" customHeight="1">
      <c r="A497" s="688">
        <v>2060802</v>
      </c>
      <c r="B497" s="690" t="s">
        <v>937</v>
      </c>
      <c r="C497" s="694"/>
    </row>
    <row r="498" spans="1:3" ht="16.899999999999999" hidden="1" customHeight="1">
      <c r="A498" s="688">
        <v>2060899</v>
      </c>
      <c r="B498" s="690" t="s">
        <v>938</v>
      </c>
      <c r="C498" s="694"/>
    </row>
    <row r="499" spans="1:3" ht="16.899999999999999" customHeight="1">
      <c r="A499" s="706">
        <v>20609</v>
      </c>
      <c r="B499" s="705" t="s">
        <v>939</v>
      </c>
      <c r="C499" s="704">
        <f t="shared" ref="C499" si="8">C500+C501+C502</f>
        <v>4</v>
      </c>
    </row>
    <row r="500" spans="1:3" ht="16.899999999999999" customHeight="1">
      <c r="A500" s="706">
        <v>2060901</v>
      </c>
      <c r="B500" s="702" t="s">
        <v>940</v>
      </c>
      <c r="C500" s="704">
        <v>4</v>
      </c>
    </row>
    <row r="501" spans="1:3" ht="16.899999999999999" hidden="1" customHeight="1">
      <c r="A501" s="688">
        <v>2060902</v>
      </c>
      <c r="B501" s="690" t="s">
        <v>941</v>
      </c>
      <c r="C501" s="694"/>
    </row>
    <row r="502" spans="1:3" ht="16.899999999999999" hidden="1" customHeight="1">
      <c r="A502" s="687">
        <v>2060999</v>
      </c>
      <c r="B502" s="690" t="s">
        <v>942</v>
      </c>
      <c r="C502" s="694"/>
    </row>
    <row r="503" spans="1:3" ht="16.899999999999999" customHeight="1">
      <c r="A503" s="701">
        <v>20699</v>
      </c>
      <c r="B503" s="705" t="s">
        <v>943</v>
      </c>
      <c r="C503" s="704">
        <f>SUM(C504:C507)</f>
        <v>121</v>
      </c>
    </row>
    <row r="504" spans="1:3" ht="16.899999999999999" customHeight="1">
      <c r="A504" s="701">
        <v>2069901</v>
      </c>
      <c r="B504" s="702" t="s">
        <v>944</v>
      </c>
      <c r="C504" s="704">
        <v>74</v>
      </c>
    </row>
    <row r="505" spans="1:3" ht="16.899999999999999" hidden="1" customHeight="1">
      <c r="A505" s="687">
        <v>2069902</v>
      </c>
      <c r="B505" s="690" t="s">
        <v>945</v>
      </c>
      <c r="C505" s="694"/>
    </row>
    <row r="506" spans="1:3" ht="16.899999999999999" hidden="1" customHeight="1">
      <c r="A506" s="687">
        <v>2069903</v>
      </c>
      <c r="B506" s="690" t="s">
        <v>946</v>
      </c>
      <c r="C506" s="694"/>
    </row>
    <row r="507" spans="1:3" ht="16.899999999999999" customHeight="1">
      <c r="A507" s="701">
        <v>2069999</v>
      </c>
      <c r="B507" s="702" t="s">
        <v>947</v>
      </c>
      <c r="C507" s="704">
        <v>47</v>
      </c>
    </row>
    <row r="508" spans="1:3" ht="16.899999999999999" customHeight="1">
      <c r="A508" s="701">
        <v>207</v>
      </c>
      <c r="B508" s="705" t="s">
        <v>948</v>
      </c>
      <c r="C508" s="704">
        <f>SUM(C509,C525,C533,C544,C553,C561)</f>
        <v>2458</v>
      </c>
    </row>
    <row r="509" spans="1:3" ht="16.899999999999999" customHeight="1">
      <c r="A509" s="701">
        <v>20701</v>
      </c>
      <c r="B509" s="705" t="s">
        <v>949</v>
      </c>
      <c r="C509" s="704">
        <f>SUM(C510:C524)</f>
        <v>946</v>
      </c>
    </row>
    <row r="510" spans="1:3" ht="16.899999999999999" customHeight="1">
      <c r="A510" s="701">
        <v>2070101</v>
      </c>
      <c r="B510" s="702" t="s">
        <v>611</v>
      </c>
      <c r="C510" s="704">
        <v>644</v>
      </c>
    </row>
    <row r="511" spans="1:3" ht="16.899999999999999" customHeight="1">
      <c r="A511" s="701">
        <v>2070102</v>
      </c>
      <c r="B511" s="702" t="s">
        <v>612</v>
      </c>
      <c r="C511" s="704">
        <v>50</v>
      </c>
    </row>
    <row r="512" spans="1:3" ht="16.899999999999999" hidden="1" customHeight="1">
      <c r="A512" s="687">
        <v>2070103</v>
      </c>
      <c r="B512" s="690" t="s">
        <v>613</v>
      </c>
      <c r="C512" s="694"/>
    </row>
    <row r="513" spans="1:3" ht="16.899999999999999" hidden="1" customHeight="1">
      <c r="A513" s="687">
        <v>2070104</v>
      </c>
      <c r="B513" s="690" t="s">
        <v>950</v>
      </c>
      <c r="C513" s="694"/>
    </row>
    <row r="514" spans="1:3" ht="16.899999999999999" customHeight="1">
      <c r="A514" s="701">
        <v>2070105</v>
      </c>
      <c r="B514" s="702" t="s">
        <v>951</v>
      </c>
      <c r="C514" s="704">
        <v>8</v>
      </c>
    </row>
    <row r="515" spans="1:3" ht="16.899999999999999" customHeight="1">
      <c r="A515" s="701">
        <v>2070106</v>
      </c>
      <c r="B515" s="702" t="s">
        <v>952</v>
      </c>
      <c r="C515" s="704">
        <v>29</v>
      </c>
    </row>
    <row r="516" spans="1:3" ht="16.899999999999999" customHeight="1">
      <c r="A516" s="701">
        <v>2070107</v>
      </c>
      <c r="B516" s="702" t="s">
        <v>953</v>
      </c>
      <c r="C516" s="704">
        <v>38</v>
      </c>
    </row>
    <row r="517" spans="1:3" ht="16.899999999999999" customHeight="1">
      <c r="A517" s="701">
        <v>2070108</v>
      </c>
      <c r="B517" s="702" t="s">
        <v>954</v>
      </c>
      <c r="C517" s="704">
        <v>10</v>
      </c>
    </row>
    <row r="518" spans="1:3" ht="16.899999999999999" hidden="1" customHeight="1">
      <c r="A518" s="687">
        <v>2070109</v>
      </c>
      <c r="B518" s="690" t="s">
        <v>955</v>
      </c>
      <c r="C518" s="694"/>
    </row>
    <row r="519" spans="1:3" ht="16.899999999999999" hidden="1" customHeight="1">
      <c r="A519" s="687">
        <v>2070110</v>
      </c>
      <c r="B519" s="690" t="s">
        <v>956</v>
      </c>
      <c r="C519" s="694"/>
    </row>
    <row r="520" spans="1:3" ht="16.899999999999999" hidden="1" customHeight="1">
      <c r="A520" s="687">
        <v>2070111</v>
      </c>
      <c r="B520" s="690" t="s">
        <v>957</v>
      </c>
      <c r="C520" s="694"/>
    </row>
    <row r="521" spans="1:3" ht="16.899999999999999" hidden="1" customHeight="1">
      <c r="A521" s="687">
        <v>2070112</v>
      </c>
      <c r="B521" s="690" t="s">
        <v>958</v>
      </c>
      <c r="C521" s="694">
        <v>0</v>
      </c>
    </row>
    <row r="522" spans="1:3" ht="16.899999999999999" customHeight="1">
      <c r="A522" s="701">
        <v>2070113</v>
      </c>
      <c r="B522" s="702" t="s">
        <v>959</v>
      </c>
      <c r="C522" s="704">
        <v>30</v>
      </c>
    </row>
    <row r="523" spans="1:3" ht="16.899999999999999" hidden="1" customHeight="1">
      <c r="A523" s="687">
        <v>2070114</v>
      </c>
      <c r="B523" s="690" t="s">
        <v>960</v>
      </c>
      <c r="C523" s="694"/>
    </row>
    <row r="524" spans="1:3" ht="16.899999999999999" customHeight="1">
      <c r="A524" s="701">
        <v>2070199</v>
      </c>
      <c r="B524" s="702" t="s">
        <v>961</v>
      </c>
      <c r="C524" s="704">
        <v>137</v>
      </c>
    </row>
    <row r="525" spans="1:3" ht="16.899999999999999" customHeight="1">
      <c r="A525" s="701">
        <v>20702</v>
      </c>
      <c r="B525" s="705" t="s">
        <v>962</v>
      </c>
      <c r="C525" s="704">
        <f>SUM(C526:C532)</f>
        <v>404</v>
      </c>
    </row>
    <row r="526" spans="1:3" ht="16.899999999999999" hidden="1" customHeight="1">
      <c r="A526" s="687">
        <v>2070201</v>
      </c>
      <c r="B526" s="690" t="s">
        <v>611</v>
      </c>
      <c r="C526" s="694"/>
    </row>
    <row r="527" spans="1:3" ht="16.899999999999999" hidden="1" customHeight="1">
      <c r="A527" s="687">
        <v>2070202</v>
      </c>
      <c r="B527" s="690" t="s">
        <v>612</v>
      </c>
      <c r="C527" s="694"/>
    </row>
    <row r="528" spans="1:3" ht="16.899999999999999" hidden="1" customHeight="1">
      <c r="A528" s="687">
        <v>2070203</v>
      </c>
      <c r="B528" s="690" t="s">
        <v>613</v>
      </c>
      <c r="C528" s="694"/>
    </row>
    <row r="529" spans="1:3" ht="16.899999999999999" customHeight="1">
      <c r="A529" s="701">
        <v>2070204</v>
      </c>
      <c r="B529" s="702" t="s">
        <v>963</v>
      </c>
      <c r="C529" s="704">
        <v>212</v>
      </c>
    </row>
    <row r="530" spans="1:3" ht="16.899999999999999" customHeight="1">
      <c r="A530" s="701">
        <v>2070205</v>
      </c>
      <c r="B530" s="702" t="s">
        <v>964</v>
      </c>
      <c r="C530" s="704">
        <v>192</v>
      </c>
    </row>
    <row r="531" spans="1:3" ht="16.899999999999999" hidden="1" customHeight="1">
      <c r="A531" s="687">
        <v>2070206</v>
      </c>
      <c r="B531" s="690" t="s">
        <v>965</v>
      </c>
      <c r="C531" s="694"/>
    </row>
    <row r="532" spans="1:3" ht="16.899999999999999" hidden="1" customHeight="1">
      <c r="A532" s="687">
        <v>2070299</v>
      </c>
      <c r="B532" s="690" t="s">
        <v>966</v>
      </c>
      <c r="C532" s="694"/>
    </row>
    <row r="533" spans="1:3" ht="16.899999999999999" customHeight="1">
      <c r="A533" s="701">
        <v>20703</v>
      </c>
      <c r="B533" s="705" t="s">
        <v>967</v>
      </c>
      <c r="C533" s="704">
        <f>SUM(C534:C543)</f>
        <v>133</v>
      </c>
    </row>
    <row r="534" spans="1:3" ht="16.899999999999999" customHeight="1">
      <c r="A534" s="701">
        <v>2070301</v>
      </c>
      <c r="B534" s="702" t="s">
        <v>611</v>
      </c>
      <c r="C534" s="704">
        <v>117</v>
      </c>
    </row>
    <row r="535" spans="1:3" ht="16.899999999999999" customHeight="1">
      <c r="A535" s="701">
        <v>2070302</v>
      </c>
      <c r="B535" s="702" t="s">
        <v>612</v>
      </c>
      <c r="C535" s="704">
        <v>14</v>
      </c>
    </row>
    <row r="536" spans="1:3" ht="16.899999999999999" hidden="1" customHeight="1">
      <c r="A536" s="687">
        <v>2070303</v>
      </c>
      <c r="B536" s="690" t="s">
        <v>613</v>
      </c>
      <c r="C536" s="694"/>
    </row>
    <row r="537" spans="1:3" ht="16.899999999999999" hidden="1" customHeight="1">
      <c r="A537" s="687">
        <v>2070304</v>
      </c>
      <c r="B537" s="690" t="s">
        <v>968</v>
      </c>
      <c r="C537" s="694"/>
    </row>
    <row r="538" spans="1:3" ht="16.899999999999999" hidden="1" customHeight="1">
      <c r="A538" s="687">
        <v>2070305</v>
      </c>
      <c r="B538" s="690" t="s">
        <v>969</v>
      </c>
      <c r="C538" s="694"/>
    </row>
    <row r="539" spans="1:3" ht="16.899999999999999" hidden="1" customHeight="1">
      <c r="A539" s="687">
        <v>2070306</v>
      </c>
      <c r="B539" s="690" t="s">
        <v>970</v>
      </c>
      <c r="C539" s="694"/>
    </row>
    <row r="540" spans="1:3" ht="16.899999999999999" hidden="1" customHeight="1">
      <c r="A540" s="687">
        <v>2070307</v>
      </c>
      <c r="B540" s="690" t="s">
        <v>971</v>
      </c>
      <c r="C540" s="694"/>
    </row>
    <row r="541" spans="1:3" ht="16.899999999999999" hidden="1" customHeight="1">
      <c r="A541" s="687">
        <v>2070308</v>
      </c>
      <c r="B541" s="690" t="s">
        <v>972</v>
      </c>
      <c r="C541" s="694"/>
    </row>
    <row r="542" spans="1:3" ht="16.899999999999999" hidden="1" customHeight="1">
      <c r="A542" s="687">
        <v>2070309</v>
      </c>
      <c r="B542" s="690" t="s">
        <v>973</v>
      </c>
      <c r="C542" s="694"/>
    </row>
    <row r="543" spans="1:3" ht="16.899999999999999" customHeight="1">
      <c r="A543" s="701">
        <v>2070399</v>
      </c>
      <c r="B543" s="702" t="s">
        <v>974</v>
      </c>
      <c r="C543" s="704">
        <v>2</v>
      </c>
    </row>
    <row r="544" spans="1:3" ht="16.899999999999999" customHeight="1">
      <c r="A544" s="701">
        <v>20706</v>
      </c>
      <c r="B544" s="705" t="s">
        <v>975</v>
      </c>
      <c r="C544" s="704">
        <f>SUM(C545:C552)</f>
        <v>156</v>
      </c>
    </row>
    <row r="545" spans="1:3" ht="16.899999999999999" hidden="1" customHeight="1">
      <c r="A545" s="687">
        <v>2070601</v>
      </c>
      <c r="B545" s="690" t="s">
        <v>611</v>
      </c>
      <c r="C545" s="694"/>
    </row>
    <row r="546" spans="1:3" ht="16.899999999999999" hidden="1" customHeight="1">
      <c r="A546" s="687">
        <v>2070602</v>
      </c>
      <c r="B546" s="690" t="s">
        <v>612</v>
      </c>
      <c r="C546" s="694"/>
    </row>
    <row r="547" spans="1:3" ht="16.899999999999999" hidden="1" customHeight="1">
      <c r="A547" s="687">
        <v>2070603</v>
      </c>
      <c r="B547" s="690" t="s">
        <v>613</v>
      </c>
      <c r="C547" s="694"/>
    </row>
    <row r="548" spans="1:3" ht="16.899999999999999" hidden="1" customHeight="1">
      <c r="A548" s="687">
        <v>2070604</v>
      </c>
      <c r="B548" s="690" t="s">
        <v>976</v>
      </c>
      <c r="C548" s="694"/>
    </row>
    <row r="549" spans="1:3" ht="16.899999999999999" customHeight="1">
      <c r="A549" s="701">
        <v>2070605</v>
      </c>
      <c r="B549" s="702" t="s">
        <v>977</v>
      </c>
      <c r="C549" s="704">
        <v>62</v>
      </c>
    </row>
    <row r="550" spans="1:3" ht="16.899999999999999" hidden="1" customHeight="1">
      <c r="A550" s="687">
        <v>2070606</v>
      </c>
      <c r="B550" s="690" t="s">
        <v>978</v>
      </c>
      <c r="C550" s="694"/>
    </row>
    <row r="551" spans="1:3" ht="16.899999999999999" customHeight="1">
      <c r="A551" s="701">
        <v>2070607</v>
      </c>
      <c r="B551" s="702" t="s">
        <v>979</v>
      </c>
      <c r="C551" s="704">
        <v>92</v>
      </c>
    </row>
    <row r="552" spans="1:3" ht="16.899999999999999" customHeight="1">
      <c r="A552" s="701">
        <v>2070699</v>
      </c>
      <c r="B552" s="702" t="s">
        <v>980</v>
      </c>
      <c r="C552" s="704">
        <v>2</v>
      </c>
    </row>
    <row r="553" spans="1:3" ht="16.899999999999999" customHeight="1">
      <c r="A553" s="701">
        <v>20708</v>
      </c>
      <c r="B553" s="705" t="s">
        <v>981</v>
      </c>
      <c r="C553" s="704">
        <f>SUM(C554:C560)</f>
        <v>526</v>
      </c>
    </row>
    <row r="554" spans="1:3" ht="16.899999999999999" customHeight="1">
      <c r="A554" s="701">
        <v>2070801</v>
      </c>
      <c r="B554" s="702" t="s">
        <v>611</v>
      </c>
      <c r="C554" s="704">
        <v>2</v>
      </c>
    </row>
    <row r="555" spans="1:3" ht="16.899999999999999" hidden="1" customHeight="1">
      <c r="A555" s="687">
        <v>2070802</v>
      </c>
      <c r="B555" s="690" t="s">
        <v>612</v>
      </c>
      <c r="C555" s="694"/>
    </row>
    <row r="556" spans="1:3" ht="16.899999999999999" hidden="1" customHeight="1">
      <c r="A556" s="687">
        <v>2070803</v>
      </c>
      <c r="B556" s="690" t="s">
        <v>613</v>
      </c>
      <c r="C556" s="694"/>
    </row>
    <row r="557" spans="1:3" ht="16.899999999999999" customHeight="1">
      <c r="A557" s="701">
        <v>2070804</v>
      </c>
      <c r="B557" s="702" t="s">
        <v>982</v>
      </c>
      <c r="C557" s="704">
        <v>26</v>
      </c>
    </row>
    <row r="558" spans="1:3" ht="16.899999999999999" customHeight="1">
      <c r="A558" s="701">
        <v>2070805</v>
      </c>
      <c r="B558" s="702" t="s">
        <v>983</v>
      </c>
      <c r="C558" s="704">
        <v>498</v>
      </c>
    </row>
    <row r="559" spans="1:3" ht="16.899999999999999" hidden="1" customHeight="1">
      <c r="A559" s="687">
        <v>2070806</v>
      </c>
      <c r="B559" s="690" t="s">
        <v>984</v>
      </c>
      <c r="C559" s="694"/>
    </row>
    <row r="560" spans="1:3" ht="16.899999999999999" hidden="1" customHeight="1">
      <c r="A560" s="687">
        <v>2070899</v>
      </c>
      <c r="B560" s="690" t="s">
        <v>985</v>
      </c>
      <c r="C560" s="694"/>
    </row>
    <row r="561" spans="1:3" ht="16.899999999999999" customHeight="1">
      <c r="A561" s="701">
        <v>20799</v>
      </c>
      <c r="B561" s="705" t="s">
        <v>986</v>
      </c>
      <c r="C561" s="704">
        <f>SUM(C562:C564)</f>
        <v>293</v>
      </c>
    </row>
    <row r="562" spans="1:3" ht="16.899999999999999" customHeight="1">
      <c r="A562" s="701">
        <v>2079902</v>
      </c>
      <c r="B562" s="702" t="s">
        <v>987</v>
      </c>
      <c r="C562" s="704">
        <v>191</v>
      </c>
    </row>
    <row r="563" spans="1:3" ht="16.899999999999999" customHeight="1">
      <c r="A563" s="701">
        <v>2079903</v>
      </c>
      <c r="B563" s="702" t="s">
        <v>988</v>
      </c>
      <c r="C563" s="704">
        <v>40</v>
      </c>
    </row>
    <row r="564" spans="1:3" ht="16.899999999999999" customHeight="1">
      <c r="A564" s="701">
        <v>2079999</v>
      </c>
      <c r="B564" s="702" t="s">
        <v>989</v>
      </c>
      <c r="C564" s="704">
        <v>62</v>
      </c>
    </row>
    <row r="565" spans="1:3" ht="16.899999999999999" customHeight="1">
      <c r="A565" s="701">
        <v>208</v>
      </c>
      <c r="B565" s="705" t="s">
        <v>990</v>
      </c>
      <c r="C565" s="704">
        <f>C566+C580+C588+C590+C598+C602+C612+C620+C627+C635+C644+C649+C652+C655+C658+C661+C664+C668+C673+C681+C684</f>
        <v>43012</v>
      </c>
    </row>
    <row r="566" spans="1:3" ht="16.899999999999999" customHeight="1">
      <c r="A566" s="701">
        <v>20801</v>
      </c>
      <c r="B566" s="705" t="s">
        <v>991</v>
      </c>
      <c r="C566" s="704">
        <f>SUM(C567:C579)</f>
        <v>1336</v>
      </c>
    </row>
    <row r="567" spans="1:3" ht="16.899999999999999" customHeight="1">
      <c r="A567" s="701">
        <v>2080101</v>
      </c>
      <c r="B567" s="702" t="s">
        <v>611</v>
      </c>
      <c r="C567" s="704">
        <v>1089</v>
      </c>
    </row>
    <row r="568" spans="1:3" ht="16.899999999999999" customHeight="1">
      <c r="A568" s="701">
        <v>2080102</v>
      </c>
      <c r="B568" s="702" t="s">
        <v>612</v>
      </c>
      <c r="C568" s="704">
        <v>172</v>
      </c>
    </row>
    <row r="569" spans="1:3" ht="16.899999999999999" hidden="1" customHeight="1">
      <c r="A569" s="687">
        <v>2080103</v>
      </c>
      <c r="B569" s="690" t="s">
        <v>613</v>
      </c>
      <c r="C569" s="694"/>
    </row>
    <row r="570" spans="1:3" ht="16.899999999999999" hidden="1" customHeight="1">
      <c r="A570" s="687">
        <v>2080104</v>
      </c>
      <c r="B570" s="690" t="s">
        <v>992</v>
      </c>
      <c r="C570" s="694"/>
    </row>
    <row r="571" spans="1:3" ht="16.899999999999999" hidden="1" customHeight="1">
      <c r="A571" s="687">
        <v>2080105</v>
      </c>
      <c r="B571" s="690" t="s">
        <v>993</v>
      </c>
      <c r="C571" s="694"/>
    </row>
    <row r="572" spans="1:3" ht="16.899999999999999" hidden="1" customHeight="1">
      <c r="A572" s="687">
        <v>2080106</v>
      </c>
      <c r="B572" s="690" t="s">
        <v>994</v>
      </c>
      <c r="C572" s="694"/>
    </row>
    <row r="573" spans="1:3" ht="16.899999999999999" customHeight="1">
      <c r="A573" s="701">
        <v>2080107</v>
      </c>
      <c r="B573" s="702" t="s">
        <v>995</v>
      </c>
      <c r="C573" s="704">
        <v>15</v>
      </c>
    </row>
    <row r="574" spans="1:3" ht="16.899999999999999" hidden="1" customHeight="1">
      <c r="A574" s="687">
        <v>2080108</v>
      </c>
      <c r="B574" s="690" t="s">
        <v>652</v>
      </c>
      <c r="C574" s="694"/>
    </row>
    <row r="575" spans="1:3" ht="16.899999999999999" hidden="1" customHeight="1">
      <c r="A575" s="687">
        <v>2080109</v>
      </c>
      <c r="B575" s="690" t="s">
        <v>996</v>
      </c>
      <c r="C575" s="694"/>
    </row>
    <row r="576" spans="1:3" ht="16.899999999999999" hidden="1" customHeight="1">
      <c r="A576" s="687">
        <v>2080110</v>
      </c>
      <c r="B576" s="690" t="s">
        <v>997</v>
      </c>
      <c r="C576" s="694"/>
    </row>
    <row r="577" spans="1:3" ht="16.899999999999999" hidden="1" customHeight="1">
      <c r="A577" s="687">
        <v>2080111</v>
      </c>
      <c r="B577" s="690" t="s">
        <v>998</v>
      </c>
      <c r="C577" s="694"/>
    </row>
    <row r="578" spans="1:3" ht="16.899999999999999" hidden="1" customHeight="1">
      <c r="A578" s="687">
        <v>2080112</v>
      </c>
      <c r="B578" s="690" t="s">
        <v>999</v>
      </c>
      <c r="C578" s="694"/>
    </row>
    <row r="579" spans="1:3" ht="16.899999999999999" customHeight="1">
      <c r="A579" s="701">
        <v>2080199</v>
      </c>
      <c r="B579" s="702" t="s">
        <v>1000</v>
      </c>
      <c r="C579" s="704">
        <v>60</v>
      </c>
    </row>
    <row r="580" spans="1:3" ht="16.899999999999999" customHeight="1">
      <c r="A580" s="701">
        <v>20802</v>
      </c>
      <c r="B580" s="705" t="s">
        <v>1001</v>
      </c>
      <c r="C580" s="704">
        <f>SUM(C581:C587)</f>
        <v>357</v>
      </c>
    </row>
    <row r="581" spans="1:3" ht="16.899999999999999" customHeight="1">
      <c r="A581" s="701">
        <v>2080201</v>
      </c>
      <c r="B581" s="702" t="s">
        <v>611</v>
      </c>
      <c r="C581" s="704">
        <v>292</v>
      </c>
    </row>
    <row r="582" spans="1:3" ht="16.899999999999999" customHeight="1">
      <c r="A582" s="701">
        <v>2080202</v>
      </c>
      <c r="B582" s="702" t="s">
        <v>612</v>
      </c>
      <c r="C582" s="704">
        <v>42</v>
      </c>
    </row>
    <row r="583" spans="1:3" ht="16.899999999999999" hidden="1" customHeight="1">
      <c r="A583" s="687">
        <v>2080203</v>
      </c>
      <c r="B583" s="690" t="s">
        <v>613</v>
      </c>
      <c r="C583" s="694"/>
    </row>
    <row r="584" spans="1:3" ht="16.899999999999999" customHeight="1">
      <c r="A584" s="701">
        <v>2080206</v>
      </c>
      <c r="B584" s="702" t="s">
        <v>1002</v>
      </c>
      <c r="C584" s="704">
        <v>3</v>
      </c>
    </row>
    <row r="585" spans="1:3" ht="16.899999999999999" hidden="1" customHeight="1">
      <c r="A585" s="687">
        <v>2080207</v>
      </c>
      <c r="B585" s="690" t="s">
        <v>1003</v>
      </c>
      <c r="C585" s="694"/>
    </row>
    <row r="586" spans="1:3" ht="16.899999999999999" hidden="1" customHeight="1">
      <c r="A586" s="687">
        <v>2080208</v>
      </c>
      <c r="B586" s="690" t="s">
        <v>1004</v>
      </c>
      <c r="C586" s="694"/>
    </row>
    <row r="587" spans="1:3" ht="16.899999999999999" customHeight="1">
      <c r="A587" s="701">
        <v>2080299</v>
      </c>
      <c r="B587" s="702" t="s">
        <v>1005</v>
      </c>
      <c r="C587" s="704">
        <v>20</v>
      </c>
    </row>
    <row r="588" spans="1:3" ht="16.899999999999999" hidden="1" customHeight="1">
      <c r="A588" s="687">
        <v>20804</v>
      </c>
      <c r="B588" s="689" t="s">
        <v>1006</v>
      </c>
      <c r="C588" s="692">
        <f t="shared" ref="C588" si="9">C589</f>
        <v>0</v>
      </c>
    </row>
    <row r="589" spans="1:3" ht="16.899999999999999" hidden="1" customHeight="1">
      <c r="A589" s="687">
        <v>2080402</v>
      </c>
      <c r="B589" s="690" t="s">
        <v>1007</v>
      </c>
      <c r="C589" s="694"/>
    </row>
    <row r="590" spans="1:3" ht="16.899999999999999" customHeight="1">
      <c r="A590" s="701">
        <v>20805</v>
      </c>
      <c r="B590" s="705" t="s">
        <v>1008</v>
      </c>
      <c r="C590" s="704">
        <f>SUM(C591:C597)</f>
        <v>16407</v>
      </c>
    </row>
    <row r="591" spans="1:3" ht="16.899999999999999" customHeight="1">
      <c r="A591" s="701">
        <v>2080501</v>
      </c>
      <c r="B591" s="702" t="s">
        <v>1009</v>
      </c>
      <c r="C591" s="704">
        <v>54</v>
      </c>
    </row>
    <row r="592" spans="1:3" ht="16.899999999999999" customHeight="1">
      <c r="A592" s="701">
        <v>2080502</v>
      </c>
      <c r="B592" s="702" t="s">
        <v>1010</v>
      </c>
      <c r="C592" s="704">
        <v>84</v>
      </c>
    </row>
    <row r="593" spans="1:3" ht="16.899999999999999" hidden="1" customHeight="1">
      <c r="A593" s="687">
        <v>2080503</v>
      </c>
      <c r="B593" s="690" t="s">
        <v>1011</v>
      </c>
      <c r="C593" s="694"/>
    </row>
    <row r="594" spans="1:3" ht="16.899999999999999" customHeight="1">
      <c r="A594" s="701">
        <v>2080505</v>
      </c>
      <c r="B594" s="702" t="s">
        <v>1012</v>
      </c>
      <c r="C594" s="704">
        <v>7525</v>
      </c>
    </row>
    <row r="595" spans="1:3" ht="16.899999999999999" customHeight="1">
      <c r="A595" s="701">
        <v>2080506</v>
      </c>
      <c r="B595" s="702" t="s">
        <v>1013</v>
      </c>
      <c r="C595" s="704">
        <v>1284</v>
      </c>
    </row>
    <row r="596" spans="1:3" ht="16.899999999999999" customHeight="1">
      <c r="A596" s="701">
        <v>2080507</v>
      </c>
      <c r="B596" s="702" t="s">
        <v>1014</v>
      </c>
      <c r="C596" s="704">
        <v>7460</v>
      </c>
    </row>
    <row r="597" spans="1:3" ht="16.899999999999999" hidden="1" customHeight="1">
      <c r="A597" s="687">
        <v>2080599</v>
      </c>
      <c r="B597" s="690" t="s">
        <v>1015</v>
      </c>
      <c r="C597" s="694"/>
    </row>
    <row r="598" spans="1:3" ht="16.899999999999999" hidden="1" customHeight="1">
      <c r="A598" s="687">
        <v>20806</v>
      </c>
      <c r="B598" s="689" t="s">
        <v>1016</v>
      </c>
      <c r="C598" s="692">
        <f>SUM(C599:C601)</f>
        <v>0</v>
      </c>
    </row>
    <row r="599" spans="1:3" ht="16.899999999999999" hidden="1" customHeight="1">
      <c r="A599" s="687">
        <v>2080601</v>
      </c>
      <c r="B599" s="690" t="s">
        <v>1017</v>
      </c>
      <c r="C599" s="694"/>
    </row>
    <row r="600" spans="1:3" ht="16.899999999999999" hidden="1" customHeight="1">
      <c r="A600" s="687">
        <v>2080602</v>
      </c>
      <c r="B600" s="690" t="s">
        <v>1018</v>
      </c>
      <c r="C600" s="694"/>
    </row>
    <row r="601" spans="1:3" ht="16.899999999999999" hidden="1" customHeight="1">
      <c r="A601" s="687">
        <v>2080699</v>
      </c>
      <c r="B601" s="690" t="s">
        <v>1019</v>
      </c>
      <c r="C601" s="694"/>
    </row>
    <row r="602" spans="1:3" ht="16.899999999999999" customHeight="1">
      <c r="A602" s="701">
        <v>20807</v>
      </c>
      <c r="B602" s="705" t="s">
        <v>1020</v>
      </c>
      <c r="C602" s="704">
        <f>SUM(C603:C611)</f>
        <v>386</v>
      </c>
    </row>
    <row r="603" spans="1:3" ht="16.899999999999999" customHeight="1">
      <c r="A603" s="701">
        <v>2080701</v>
      </c>
      <c r="B603" s="702" t="s">
        <v>1021</v>
      </c>
      <c r="C603" s="704">
        <v>261</v>
      </c>
    </row>
    <row r="604" spans="1:3" ht="16.899999999999999" hidden="1" customHeight="1">
      <c r="A604" s="687">
        <v>2080702</v>
      </c>
      <c r="B604" s="690" t="s">
        <v>1022</v>
      </c>
      <c r="C604" s="694"/>
    </row>
    <row r="605" spans="1:3" ht="16.899999999999999" hidden="1" customHeight="1">
      <c r="A605" s="687">
        <v>2080704</v>
      </c>
      <c r="B605" s="690" t="s">
        <v>1023</v>
      </c>
      <c r="C605" s="694"/>
    </row>
    <row r="606" spans="1:3" ht="16.899999999999999" customHeight="1">
      <c r="A606" s="701">
        <v>2080705</v>
      </c>
      <c r="B606" s="702" t="s">
        <v>1024</v>
      </c>
      <c r="C606" s="704">
        <v>33</v>
      </c>
    </row>
    <row r="607" spans="1:3" ht="16.899999999999999" hidden="1" customHeight="1">
      <c r="A607" s="687">
        <v>2080709</v>
      </c>
      <c r="B607" s="690" t="s">
        <v>1025</v>
      </c>
      <c r="C607" s="694"/>
    </row>
    <row r="608" spans="1:3" ht="16.899999999999999" hidden="1" customHeight="1">
      <c r="A608" s="687">
        <v>2080711</v>
      </c>
      <c r="B608" s="690" t="s">
        <v>1026</v>
      </c>
      <c r="C608" s="694"/>
    </row>
    <row r="609" spans="1:3" ht="16.899999999999999" hidden="1" customHeight="1">
      <c r="A609" s="687">
        <v>2080712</v>
      </c>
      <c r="B609" s="690" t="s">
        <v>1027</v>
      </c>
      <c r="C609" s="694"/>
    </row>
    <row r="610" spans="1:3" ht="16.899999999999999" hidden="1" customHeight="1">
      <c r="A610" s="687">
        <v>2080713</v>
      </c>
      <c r="B610" s="690" t="s">
        <v>1028</v>
      </c>
      <c r="C610" s="694"/>
    </row>
    <row r="611" spans="1:3" ht="16.899999999999999" customHeight="1">
      <c r="A611" s="701">
        <v>2080799</v>
      </c>
      <c r="B611" s="702" t="s">
        <v>1029</v>
      </c>
      <c r="C611" s="704">
        <v>92</v>
      </c>
    </row>
    <row r="612" spans="1:3" ht="16.899999999999999" customHeight="1">
      <c r="A612" s="701">
        <v>20808</v>
      </c>
      <c r="B612" s="705" t="s">
        <v>1030</v>
      </c>
      <c r="C612" s="704">
        <f>SUM(C613:C619)</f>
        <v>2097</v>
      </c>
    </row>
    <row r="613" spans="1:3" ht="16.899999999999999" customHeight="1">
      <c r="A613" s="701">
        <v>2080801</v>
      </c>
      <c r="B613" s="702" t="s">
        <v>1031</v>
      </c>
      <c r="C613" s="704">
        <v>830</v>
      </c>
    </row>
    <row r="614" spans="1:3" ht="16.899999999999999" customHeight="1">
      <c r="A614" s="701">
        <v>2080802</v>
      </c>
      <c r="B614" s="702" t="s">
        <v>1032</v>
      </c>
      <c r="C614" s="704">
        <v>530</v>
      </c>
    </row>
    <row r="615" spans="1:3" ht="16.899999999999999" hidden="1" customHeight="1">
      <c r="A615" s="687">
        <v>2080803</v>
      </c>
      <c r="B615" s="690" t="s">
        <v>1033</v>
      </c>
      <c r="C615" s="694"/>
    </row>
    <row r="616" spans="1:3" ht="16.899999999999999" hidden="1" customHeight="1">
      <c r="A616" s="687">
        <v>2080804</v>
      </c>
      <c r="B616" s="690" t="s">
        <v>1034</v>
      </c>
      <c r="C616" s="694"/>
    </row>
    <row r="617" spans="1:3" ht="16.899999999999999" customHeight="1">
      <c r="A617" s="701">
        <v>2080805</v>
      </c>
      <c r="B617" s="702" t="s">
        <v>1035</v>
      </c>
      <c r="C617" s="704">
        <v>321</v>
      </c>
    </row>
    <row r="618" spans="1:3" ht="16.899999999999999" customHeight="1">
      <c r="A618" s="701">
        <v>2080806</v>
      </c>
      <c r="B618" s="702" t="s">
        <v>1036</v>
      </c>
      <c r="C618" s="704">
        <v>299</v>
      </c>
    </row>
    <row r="619" spans="1:3" ht="16.899999999999999" customHeight="1">
      <c r="A619" s="701">
        <v>2080899</v>
      </c>
      <c r="B619" s="702" t="s">
        <v>1037</v>
      </c>
      <c r="C619" s="704">
        <v>117</v>
      </c>
    </row>
    <row r="620" spans="1:3" ht="16.899999999999999" customHeight="1">
      <c r="A620" s="701">
        <v>20809</v>
      </c>
      <c r="B620" s="705" t="s">
        <v>1038</v>
      </c>
      <c r="C620" s="704">
        <f>SUM(C621:C626)</f>
        <v>4819</v>
      </c>
    </row>
    <row r="621" spans="1:3" ht="16.899999999999999" customHeight="1">
      <c r="A621" s="701">
        <v>2080901</v>
      </c>
      <c r="B621" s="702" t="s">
        <v>1039</v>
      </c>
      <c r="C621" s="704">
        <v>3374</v>
      </c>
    </row>
    <row r="622" spans="1:3" ht="16.899999999999999" customHeight="1">
      <c r="A622" s="701">
        <v>2080902</v>
      </c>
      <c r="B622" s="702" t="s">
        <v>1040</v>
      </c>
      <c r="C622" s="704">
        <v>194</v>
      </c>
    </row>
    <row r="623" spans="1:3" ht="16.899999999999999" customHeight="1">
      <c r="A623" s="701">
        <v>2080903</v>
      </c>
      <c r="B623" s="702" t="s">
        <v>1041</v>
      </c>
      <c r="C623" s="704">
        <v>656</v>
      </c>
    </row>
    <row r="624" spans="1:3" ht="16.899999999999999" customHeight="1">
      <c r="A624" s="701">
        <v>2080904</v>
      </c>
      <c r="B624" s="702" t="s">
        <v>1042</v>
      </c>
      <c r="C624" s="704">
        <v>10</v>
      </c>
    </row>
    <row r="625" spans="1:3" ht="16.899999999999999" customHeight="1">
      <c r="A625" s="701">
        <v>2080905</v>
      </c>
      <c r="B625" s="702" t="s">
        <v>1043</v>
      </c>
      <c r="C625" s="704">
        <v>30</v>
      </c>
    </row>
    <row r="626" spans="1:3" ht="16.899999999999999" customHeight="1">
      <c r="A626" s="701">
        <v>2080999</v>
      </c>
      <c r="B626" s="702" t="s">
        <v>1044</v>
      </c>
      <c r="C626" s="704">
        <v>555</v>
      </c>
    </row>
    <row r="627" spans="1:3" ht="16.899999999999999" customHeight="1">
      <c r="A627" s="701">
        <v>20810</v>
      </c>
      <c r="B627" s="705" t="s">
        <v>1045</v>
      </c>
      <c r="C627" s="704">
        <f>SUM(C628:C634)</f>
        <v>976</v>
      </c>
    </row>
    <row r="628" spans="1:3" ht="16.899999999999999" customHeight="1">
      <c r="A628" s="701">
        <v>2081001</v>
      </c>
      <c r="B628" s="702" t="s">
        <v>1046</v>
      </c>
      <c r="C628" s="704">
        <v>212</v>
      </c>
    </row>
    <row r="629" spans="1:3" ht="16.899999999999999" customHeight="1">
      <c r="A629" s="701">
        <v>2081002</v>
      </c>
      <c r="B629" s="702" t="s">
        <v>1047</v>
      </c>
      <c r="C629" s="704">
        <v>678</v>
      </c>
    </row>
    <row r="630" spans="1:3" ht="16.899999999999999" hidden="1" customHeight="1">
      <c r="A630" s="687">
        <v>2081003</v>
      </c>
      <c r="B630" s="690" t="s">
        <v>1048</v>
      </c>
      <c r="C630" s="694"/>
    </row>
    <row r="631" spans="1:3" ht="16.899999999999999" hidden="1" customHeight="1">
      <c r="A631" s="687">
        <v>2081004</v>
      </c>
      <c r="B631" s="690" t="s">
        <v>1049</v>
      </c>
      <c r="C631" s="694"/>
    </row>
    <row r="632" spans="1:3" ht="16.899999999999999" hidden="1" customHeight="1">
      <c r="A632" s="687">
        <v>2081005</v>
      </c>
      <c r="B632" s="690" t="s">
        <v>1050</v>
      </c>
      <c r="C632" s="694"/>
    </row>
    <row r="633" spans="1:3" ht="16.899999999999999" customHeight="1">
      <c r="A633" s="701">
        <v>2081006</v>
      </c>
      <c r="B633" s="702" t="s">
        <v>1051</v>
      </c>
      <c r="C633" s="704">
        <v>3</v>
      </c>
    </row>
    <row r="634" spans="1:3" ht="16.899999999999999" customHeight="1">
      <c r="A634" s="701">
        <v>2081099</v>
      </c>
      <c r="B634" s="702" t="s">
        <v>1052</v>
      </c>
      <c r="C634" s="704">
        <v>83</v>
      </c>
    </row>
    <row r="635" spans="1:3" ht="16.899999999999999" customHeight="1">
      <c r="A635" s="701">
        <v>20811</v>
      </c>
      <c r="B635" s="705" t="s">
        <v>1053</v>
      </c>
      <c r="C635" s="704">
        <f>SUM(C636:C643)</f>
        <v>1446</v>
      </c>
    </row>
    <row r="636" spans="1:3" ht="16.899999999999999" customHeight="1">
      <c r="A636" s="701">
        <v>2081101</v>
      </c>
      <c r="B636" s="702" t="s">
        <v>611</v>
      </c>
      <c r="C636" s="704">
        <v>111</v>
      </c>
    </row>
    <row r="637" spans="1:3" ht="16.899999999999999" customHeight="1">
      <c r="A637" s="701">
        <v>2081102</v>
      </c>
      <c r="B637" s="702" t="s">
        <v>612</v>
      </c>
      <c r="C637" s="704">
        <v>5</v>
      </c>
    </row>
    <row r="638" spans="1:3" ht="16.899999999999999" hidden="1" customHeight="1">
      <c r="A638" s="687">
        <v>2081103</v>
      </c>
      <c r="B638" s="690" t="s">
        <v>613</v>
      </c>
      <c r="C638" s="694"/>
    </row>
    <row r="639" spans="1:3" ht="16.899999999999999" customHeight="1">
      <c r="A639" s="701">
        <v>2081104</v>
      </c>
      <c r="B639" s="702" t="s">
        <v>1054</v>
      </c>
      <c r="C639" s="704">
        <v>32</v>
      </c>
    </row>
    <row r="640" spans="1:3" ht="16.899999999999999" hidden="1" customHeight="1">
      <c r="A640" s="687">
        <v>2081105</v>
      </c>
      <c r="B640" s="690" t="s">
        <v>1055</v>
      </c>
      <c r="C640" s="694"/>
    </row>
    <row r="641" spans="1:3" ht="16.899999999999999" hidden="1" customHeight="1">
      <c r="A641" s="687">
        <v>2081106</v>
      </c>
      <c r="B641" s="690" t="s">
        <v>1056</v>
      </c>
      <c r="C641" s="694"/>
    </row>
    <row r="642" spans="1:3" ht="16.899999999999999" customHeight="1">
      <c r="A642" s="701">
        <v>2081107</v>
      </c>
      <c r="B642" s="702" t="s">
        <v>1057</v>
      </c>
      <c r="C642" s="704">
        <v>1223</v>
      </c>
    </row>
    <row r="643" spans="1:3" ht="16.899999999999999" customHeight="1">
      <c r="A643" s="701">
        <v>2081199</v>
      </c>
      <c r="B643" s="702" t="s">
        <v>1058</v>
      </c>
      <c r="C643" s="704">
        <v>75</v>
      </c>
    </row>
    <row r="644" spans="1:3" ht="16.899999999999999" hidden="1" customHeight="1">
      <c r="A644" s="687">
        <v>20816</v>
      </c>
      <c r="B644" s="689" t="s">
        <v>1059</v>
      </c>
      <c r="C644" s="692">
        <f>SUM(C645:C648)</f>
        <v>0</v>
      </c>
    </row>
    <row r="645" spans="1:3" ht="16.899999999999999" hidden="1" customHeight="1">
      <c r="A645" s="687">
        <v>2081601</v>
      </c>
      <c r="B645" s="690" t="s">
        <v>611</v>
      </c>
      <c r="C645" s="694"/>
    </row>
    <row r="646" spans="1:3" ht="16.899999999999999" hidden="1" customHeight="1">
      <c r="A646" s="687">
        <v>2081602</v>
      </c>
      <c r="B646" s="690" t="s">
        <v>612</v>
      </c>
      <c r="C646" s="694"/>
    </row>
    <row r="647" spans="1:3" ht="16.899999999999999" hidden="1" customHeight="1">
      <c r="A647" s="687">
        <v>2081603</v>
      </c>
      <c r="B647" s="690" t="s">
        <v>613</v>
      </c>
      <c r="C647" s="694"/>
    </row>
    <row r="648" spans="1:3" ht="16.899999999999999" hidden="1" customHeight="1">
      <c r="A648" s="687">
        <v>2081699</v>
      </c>
      <c r="B648" s="690" t="s">
        <v>1060</v>
      </c>
      <c r="C648" s="694"/>
    </row>
    <row r="649" spans="1:3" ht="16.899999999999999" customHeight="1">
      <c r="A649" s="701">
        <v>20819</v>
      </c>
      <c r="B649" s="705" t="s">
        <v>1061</v>
      </c>
      <c r="C649" s="704">
        <f>SUM(C650:C651)</f>
        <v>2699</v>
      </c>
    </row>
    <row r="650" spans="1:3" ht="16.899999999999999" customHeight="1">
      <c r="A650" s="701">
        <v>2081901</v>
      </c>
      <c r="B650" s="702" t="s">
        <v>1062</v>
      </c>
      <c r="C650" s="704">
        <v>781</v>
      </c>
    </row>
    <row r="651" spans="1:3" ht="16.899999999999999" customHeight="1">
      <c r="A651" s="701">
        <v>2081902</v>
      </c>
      <c r="B651" s="702" t="s">
        <v>1063</v>
      </c>
      <c r="C651" s="704">
        <v>1918</v>
      </c>
    </row>
    <row r="652" spans="1:3" ht="16.899999999999999" customHeight="1">
      <c r="A652" s="701">
        <v>20820</v>
      </c>
      <c r="B652" s="705" t="s">
        <v>1064</v>
      </c>
      <c r="C652" s="704">
        <f>SUM(C653:C654)</f>
        <v>24</v>
      </c>
    </row>
    <row r="653" spans="1:3" ht="16.899999999999999" customHeight="1">
      <c r="A653" s="701">
        <v>2082001</v>
      </c>
      <c r="B653" s="702" t="s">
        <v>1065</v>
      </c>
      <c r="C653" s="704">
        <v>24</v>
      </c>
    </row>
    <row r="654" spans="1:3" ht="16.899999999999999" hidden="1" customHeight="1">
      <c r="A654" s="687">
        <v>2082002</v>
      </c>
      <c r="B654" s="690" t="s">
        <v>1066</v>
      </c>
      <c r="C654" s="694"/>
    </row>
    <row r="655" spans="1:3" ht="16.899999999999999" customHeight="1">
      <c r="A655" s="701">
        <v>20821</v>
      </c>
      <c r="B655" s="705" t="s">
        <v>1067</v>
      </c>
      <c r="C655" s="704">
        <f>SUM(C656:C657)</f>
        <v>1160</v>
      </c>
    </row>
    <row r="656" spans="1:3" ht="16.899999999999999" customHeight="1">
      <c r="A656" s="701">
        <v>2082101</v>
      </c>
      <c r="B656" s="702" t="s">
        <v>1068</v>
      </c>
      <c r="C656" s="704">
        <v>29</v>
      </c>
    </row>
    <row r="657" spans="1:3" ht="16.899999999999999" customHeight="1">
      <c r="A657" s="701">
        <v>2082102</v>
      </c>
      <c r="B657" s="702" t="s">
        <v>1069</v>
      </c>
      <c r="C657" s="704">
        <v>1131</v>
      </c>
    </row>
    <row r="658" spans="1:3" ht="16.899999999999999" hidden="1" customHeight="1">
      <c r="A658" s="687">
        <v>20824</v>
      </c>
      <c r="B658" s="689" t="s">
        <v>1070</v>
      </c>
      <c r="C658" s="692">
        <f>SUM(C659:C660)</f>
        <v>0</v>
      </c>
    </row>
    <row r="659" spans="1:3" ht="16.899999999999999" hidden="1" customHeight="1">
      <c r="A659" s="687">
        <v>2082401</v>
      </c>
      <c r="B659" s="690" t="s">
        <v>1071</v>
      </c>
      <c r="C659" s="694"/>
    </row>
    <row r="660" spans="1:3" ht="16.899999999999999" hidden="1" customHeight="1">
      <c r="A660" s="687">
        <v>2082402</v>
      </c>
      <c r="B660" s="690" t="s">
        <v>1072</v>
      </c>
      <c r="C660" s="694"/>
    </row>
    <row r="661" spans="1:3" ht="16.899999999999999" customHeight="1">
      <c r="A661" s="701">
        <v>20825</v>
      </c>
      <c r="B661" s="705" t="s">
        <v>1073</v>
      </c>
      <c r="C661" s="704">
        <f>SUM(C662:C663)</f>
        <v>58</v>
      </c>
    </row>
    <row r="662" spans="1:3" ht="16.899999999999999" customHeight="1">
      <c r="A662" s="701">
        <v>2082501</v>
      </c>
      <c r="B662" s="702" t="s">
        <v>1074</v>
      </c>
      <c r="C662" s="704">
        <v>5</v>
      </c>
    </row>
    <row r="663" spans="1:3" ht="16.899999999999999" customHeight="1">
      <c r="A663" s="701">
        <v>2082502</v>
      </c>
      <c r="B663" s="702" t="s">
        <v>1075</v>
      </c>
      <c r="C663" s="704">
        <v>53</v>
      </c>
    </row>
    <row r="664" spans="1:3" ht="16.899999999999999" customHeight="1">
      <c r="A664" s="701">
        <v>20826</v>
      </c>
      <c r="B664" s="705" t="s">
        <v>1076</v>
      </c>
      <c r="C664" s="704">
        <f>SUM(C665:C667)</f>
        <v>10957</v>
      </c>
    </row>
    <row r="665" spans="1:3" ht="16.899999999999999" hidden="1" customHeight="1">
      <c r="A665" s="687">
        <v>2082601</v>
      </c>
      <c r="B665" s="690" t="s">
        <v>1077</v>
      </c>
      <c r="C665" s="694"/>
    </row>
    <row r="666" spans="1:3" ht="16.899999999999999" customHeight="1">
      <c r="A666" s="701">
        <v>2082602</v>
      </c>
      <c r="B666" s="702" t="s">
        <v>1078</v>
      </c>
      <c r="C666" s="704">
        <v>10957</v>
      </c>
    </row>
    <row r="667" spans="1:3" ht="16.899999999999999" hidden="1" customHeight="1">
      <c r="A667" s="687">
        <v>2082699</v>
      </c>
      <c r="B667" s="690" t="s">
        <v>1079</v>
      </c>
      <c r="C667" s="694"/>
    </row>
    <row r="668" spans="1:3" ht="16.899999999999999" hidden="1" customHeight="1">
      <c r="A668" s="687">
        <v>20827</v>
      </c>
      <c r="B668" s="689" t="s">
        <v>1080</v>
      </c>
      <c r="C668" s="692">
        <f>SUM(C669:C672)</f>
        <v>0</v>
      </c>
    </row>
    <row r="669" spans="1:3" ht="16.899999999999999" hidden="1" customHeight="1">
      <c r="A669" s="687">
        <v>2082701</v>
      </c>
      <c r="B669" s="690" t="s">
        <v>1081</v>
      </c>
      <c r="C669" s="694"/>
    </row>
    <row r="670" spans="1:3" ht="16.899999999999999" hidden="1" customHeight="1">
      <c r="A670" s="687">
        <v>2082702</v>
      </c>
      <c r="B670" s="690" t="s">
        <v>1082</v>
      </c>
      <c r="C670" s="694"/>
    </row>
    <row r="671" spans="1:3" ht="16.899999999999999" hidden="1" customHeight="1">
      <c r="A671" s="687">
        <v>2082703</v>
      </c>
      <c r="B671" s="690" t="s">
        <v>1083</v>
      </c>
      <c r="C671" s="694"/>
    </row>
    <row r="672" spans="1:3" ht="16.899999999999999" hidden="1" customHeight="1">
      <c r="A672" s="687">
        <v>2082799</v>
      </c>
      <c r="B672" s="690" t="s">
        <v>1084</v>
      </c>
      <c r="C672" s="694"/>
    </row>
    <row r="673" spans="1:3" ht="16.899999999999999" customHeight="1">
      <c r="A673" s="701">
        <v>20828</v>
      </c>
      <c r="B673" s="705" t="s">
        <v>1085</v>
      </c>
      <c r="C673" s="704">
        <f>SUM(C674:C680)</f>
        <v>247</v>
      </c>
    </row>
    <row r="674" spans="1:3" ht="16.899999999999999" customHeight="1">
      <c r="A674" s="701">
        <v>2082801</v>
      </c>
      <c r="B674" s="702" t="s">
        <v>611</v>
      </c>
      <c r="C674" s="704">
        <v>170</v>
      </c>
    </row>
    <row r="675" spans="1:3" ht="16.899999999999999" customHeight="1">
      <c r="A675" s="701">
        <v>2082802</v>
      </c>
      <c r="B675" s="702" t="s">
        <v>612</v>
      </c>
      <c r="C675" s="704">
        <v>12</v>
      </c>
    </row>
    <row r="676" spans="1:3" ht="16.899999999999999" hidden="1" customHeight="1">
      <c r="A676" s="687">
        <v>2082803</v>
      </c>
      <c r="B676" s="690" t="s">
        <v>613</v>
      </c>
      <c r="C676" s="694"/>
    </row>
    <row r="677" spans="1:3" ht="16.899999999999999" customHeight="1">
      <c r="A677" s="701">
        <v>2082804</v>
      </c>
      <c r="B677" s="702" t="s">
        <v>1086</v>
      </c>
      <c r="C677" s="704">
        <v>60</v>
      </c>
    </row>
    <row r="678" spans="1:3" ht="16.899999999999999" hidden="1" customHeight="1">
      <c r="A678" s="687">
        <v>2082805</v>
      </c>
      <c r="B678" s="690" t="s">
        <v>1087</v>
      </c>
      <c r="C678" s="694"/>
    </row>
    <row r="679" spans="1:3" ht="16.899999999999999" hidden="1" customHeight="1">
      <c r="A679" s="687">
        <v>2082850</v>
      </c>
      <c r="B679" s="690" t="s">
        <v>620</v>
      </c>
      <c r="C679" s="694"/>
    </row>
    <row r="680" spans="1:3" ht="16.899999999999999" customHeight="1">
      <c r="A680" s="701">
        <v>2082899</v>
      </c>
      <c r="B680" s="702" t="s">
        <v>1088</v>
      </c>
      <c r="C680" s="704">
        <v>5</v>
      </c>
    </row>
    <row r="681" spans="1:3" ht="16.899999999999999" customHeight="1">
      <c r="A681" s="701">
        <v>20830</v>
      </c>
      <c r="B681" s="705" t="s">
        <v>1089</v>
      </c>
      <c r="C681" s="704">
        <f>SUM(C682:C683)</f>
        <v>30</v>
      </c>
    </row>
    <row r="682" spans="1:3" ht="16.899999999999999" customHeight="1">
      <c r="A682" s="701">
        <v>2083001</v>
      </c>
      <c r="B682" s="702" t="s">
        <v>1090</v>
      </c>
      <c r="C682" s="704">
        <v>30</v>
      </c>
    </row>
    <row r="683" spans="1:3" ht="16.899999999999999" hidden="1" customHeight="1">
      <c r="A683" s="687">
        <v>2083099</v>
      </c>
      <c r="B683" s="690" t="s">
        <v>1091</v>
      </c>
      <c r="C683" s="694"/>
    </row>
    <row r="684" spans="1:3" ht="16.899999999999999" customHeight="1">
      <c r="A684" s="701">
        <v>20899</v>
      </c>
      <c r="B684" s="705" t="s">
        <v>1092</v>
      </c>
      <c r="C684" s="704">
        <f t="shared" ref="C684" si="10">C685</f>
        <v>13</v>
      </c>
    </row>
    <row r="685" spans="1:3" ht="16.899999999999999" customHeight="1">
      <c r="A685" s="701">
        <v>2089901</v>
      </c>
      <c r="B685" s="702" t="s">
        <v>1093</v>
      </c>
      <c r="C685" s="704">
        <v>13</v>
      </c>
    </row>
    <row r="686" spans="1:3" ht="16.899999999999999" customHeight="1">
      <c r="A686" s="701">
        <v>210</v>
      </c>
      <c r="B686" s="705" t="s">
        <v>1094</v>
      </c>
      <c r="C686" s="704">
        <f>C687+C692+C706+C710+C722+C725+C729+C734+C738+C742+C745+C754+C756</f>
        <v>19511</v>
      </c>
    </row>
    <row r="687" spans="1:3" ht="16.899999999999999" customHeight="1">
      <c r="A687" s="701">
        <v>21001</v>
      </c>
      <c r="B687" s="705" t="s">
        <v>1095</v>
      </c>
      <c r="C687" s="704">
        <f>SUM(C688:C691)</f>
        <v>970</v>
      </c>
    </row>
    <row r="688" spans="1:3" ht="16.899999999999999" customHeight="1">
      <c r="A688" s="701">
        <v>2100101</v>
      </c>
      <c r="B688" s="702" t="s">
        <v>611</v>
      </c>
      <c r="C688" s="704">
        <v>584</v>
      </c>
    </row>
    <row r="689" spans="1:3" ht="16.899999999999999" customHeight="1">
      <c r="A689" s="701">
        <v>2100102</v>
      </c>
      <c r="B689" s="702" t="s">
        <v>612</v>
      </c>
      <c r="C689" s="704">
        <v>11</v>
      </c>
    </row>
    <row r="690" spans="1:3" ht="16.899999999999999" hidden="1" customHeight="1">
      <c r="A690" s="687">
        <v>2100103</v>
      </c>
      <c r="B690" s="690" t="s">
        <v>613</v>
      </c>
      <c r="C690" s="694"/>
    </row>
    <row r="691" spans="1:3" ht="16.899999999999999" customHeight="1">
      <c r="A691" s="701">
        <v>2100199</v>
      </c>
      <c r="B691" s="702" t="s">
        <v>1096</v>
      </c>
      <c r="C691" s="704">
        <v>375</v>
      </c>
    </row>
    <row r="692" spans="1:3" ht="16.899999999999999" customHeight="1">
      <c r="A692" s="701">
        <v>21002</v>
      </c>
      <c r="B692" s="705" t="s">
        <v>1097</v>
      </c>
      <c r="C692" s="704">
        <f>SUM(C693:C705)</f>
        <v>1331</v>
      </c>
    </row>
    <row r="693" spans="1:3" ht="16.899999999999999" customHeight="1">
      <c r="A693" s="701">
        <v>2100201</v>
      </c>
      <c r="B693" s="702" t="s">
        <v>1098</v>
      </c>
      <c r="C693" s="704">
        <v>900</v>
      </c>
    </row>
    <row r="694" spans="1:3" ht="16.899999999999999" hidden="1" customHeight="1">
      <c r="A694" s="687">
        <v>2100202</v>
      </c>
      <c r="B694" s="690" t="s">
        <v>1099</v>
      </c>
      <c r="C694" s="694"/>
    </row>
    <row r="695" spans="1:3" ht="16.899999999999999" hidden="1" customHeight="1">
      <c r="A695" s="687">
        <v>2100203</v>
      </c>
      <c r="B695" s="690" t="s">
        <v>1100</v>
      </c>
      <c r="C695" s="694"/>
    </row>
    <row r="696" spans="1:3" ht="16.899999999999999" hidden="1" customHeight="1">
      <c r="A696" s="687">
        <v>2100204</v>
      </c>
      <c r="B696" s="690" t="s">
        <v>1101</v>
      </c>
      <c r="C696" s="694"/>
    </row>
    <row r="697" spans="1:3" ht="16.899999999999999" hidden="1" customHeight="1">
      <c r="A697" s="687">
        <v>2100205</v>
      </c>
      <c r="B697" s="690" t="s">
        <v>1102</v>
      </c>
      <c r="C697" s="694"/>
    </row>
    <row r="698" spans="1:3" ht="16.899999999999999" hidden="1" customHeight="1">
      <c r="A698" s="687">
        <v>2100206</v>
      </c>
      <c r="B698" s="690" t="s">
        <v>1103</v>
      </c>
      <c r="C698" s="694"/>
    </row>
    <row r="699" spans="1:3" ht="16.899999999999999" hidden="1" customHeight="1">
      <c r="A699" s="687">
        <v>2100207</v>
      </c>
      <c r="B699" s="690" t="s">
        <v>1104</v>
      </c>
      <c r="C699" s="694"/>
    </row>
    <row r="700" spans="1:3" ht="16.899999999999999" hidden="1" customHeight="1">
      <c r="A700" s="687">
        <v>2100208</v>
      </c>
      <c r="B700" s="690" t="s">
        <v>1105</v>
      </c>
      <c r="C700" s="694"/>
    </row>
    <row r="701" spans="1:3" ht="16.899999999999999" hidden="1" customHeight="1">
      <c r="A701" s="687">
        <v>2100209</v>
      </c>
      <c r="B701" s="690" t="s">
        <v>1106</v>
      </c>
      <c r="C701" s="694"/>
    </row>
    <row r="702" spans="1:3" ht="16.899999999999999" hidden="1" customHeight="1">
      <c r="A702" s="687">
        <v>2100210</v>
      </c>
      <c r="B702" s="690" t="s">
        <v>1107</v>
      </c>
      <c r="C702" s="694"/>
    </row>
    <row r="703" spans="1:3" ht="16.899999999999999" hidden="1" customHeight="1">
      <c r="A703" s="687">
        <v>2100211</v>
      </c>
      <c r="B703" s="690" t="s">
        <v>1108</v>
      </c>
      <c r="C703" s="694"/>
    </row>
    <row r="704" spans="1:3" ht="16.899999999999999" hidden="1" customHeight="1">
      <c r="A704" s="687">
        <v>2100212</v>
      </c>
      <c r="B704" s="690" t="s">
        <v>1109</v>
      </c>
      <c r="C704" s="694"/>
    </row>
    <row r="705" spans="1:3" ht="16.899999999999999" customHeight="1">
      <c r="A705" s="701">
        <v>2100299</v>
      </c>
      <c r="B705" s="702" t="s">
        <v>1110</v>
      </c>
      <c r="C705" s="704">
        <v>431</v>
      </c>
    </row>
    <row r="706" spans="1:3" ht="16.899999999999999" customHeight="1">
      <c r="A706" s="701">
        <v>21003</v>
      </c>
      <c r="B706" s="705" t="s">
        <v>1111</v>
      </c>
      <c r="C706" s="704">
        <f>SUM(C707:C709)</f>
        <v>2284</v>
      </c>
    </row>
    <row r="707" spans="1:3" ht="16.899999999999999" hidden="1" customHeight="1">
      <c r="A707" s="687">
        <v>2100301</v>
      </c>
      <c r="B707" s="690" t="s">
        <v>1112</v>
      </c>
      <c r="C707" s="694"/>
    </row>
    <row r="708" spans="1:3" ht="16.899999999999999" customHeight="1">
      <c r="A708" s="701">
        <v>2100302</v>
      </c>
      <c r="B708" s="702" t="s">
        <v>1113</v>
      </c>
      <c r="C708" s="704">
        <v>605</v>
      </c>
    </row>
    <row r="709" spans="1:3" ht="16.899999999999999" customHeight="1">
      <c r="A709" s="701">
        <v>2100399</v>
      </c>
      <c r="B709" s="702" t="s">
        <v>1114</v>
      </c>
      <c r="C709" s="704">
        <v>1679</v>
      </c>
    </row>
    <row r="710" spans="1:3" ht="16.899999999999999" customHeight="1">
      <c r="A710" s="701">
        <v>21004</v>
      </c>
      <c r="B710" s="705" t="s">
        <v>1115</v>
      </c>
      <c r="C710" s="704">
        <f>SUM(C711:C721)</f>
        <v>7166</v>
      </c>
    </row>
    <row r="711" spans="1:3" ht="16.899999999999999" customHeight="1">
      <c r="A711" s="701">
        <v>2100401</v>
      </c>
      <c r="B711" s="702" t="s">
        <v>1116</v>
      </c>
      <c r="C711" s="704">
        <v>525</v>
      </c>
    </row>
    <row r="712" spans="1:3" ht="16.899999999999999" customHeight="1">
      <c r="A712" s="701">
        <v>2100402</v>
      </c>
      <c r="B712" s="702" t="s">
        <v>1117</v>
      </c>
      <c r="C712" s="704">
        <v>291</v>
      </c>
    </row>
    <row r="713" spans="1:3" ht="16.899999999999999" customHeight="1">
      <c r="A713" s="701">
        <v>2100403</v>
      </c>
      <c r="B713" s="702" t="s">
        <v>1118</v>
      </c>
      <c r="C713" s="704">
        <v>474</v>
      </c>
    </row>
    <row r="714" spans="1:3" ht="16.899999999999999" hidden="1" customHeight="1">
      <c r="A714" s="687">
        <v>2100404</v>
      </c>
      <c r="B714" s="690" t="s">
        <v>1119</v>
      </c>
      <c r="C714" s="694"/>
    </row>
    <row r="715" spans="1:3" ht="16.899999999999999" hidden="1" customHeight="1">
      <c r="A715" s="687">
        <v>2100405</v>
      </c>
      <c r="B715" s="690" t="s">
        <v>1120</v>
      </c>
      <c r="C715" s="694"/>
    </row>
    <row r="716" spans="1:3" ht="16.899999999999999" hidden="1" customHeight="1">
      <c r="A716" s="687">
        <v>2100406</v>
      </c>
      <c r="B716" s="690" t="s">
        <v>1121</v>
      </c>
      <c r="C716" s="694"/>
    </row>
    <row r="717" spans="1:3" ht="16.899999999999999" hidden="1" customHeight="1">
      <c r="A717" s="687">
        <v>2100407</v>
      </c>
      <c r="B717" s="690" t="s">
        <v>1122</v>
      </c>
      <c r="C717" s="694"/>
    </row>
    <row r="718" spans="1:3" ht="16.899999999999999" customHeight="1">
      <c r="A718" s="701">
        <v>2100408</v>
      </c>
      <c r="B718" s="702" t="s">
        <v>1123</v>
      </c>
      <c r="C718" s="704">
        <v>3988</v>
      </c>
    </row>
    <row r="719" spans="1:3" ht="16.899999999999999" customHeight="1">
      <c r="A719" s="701">
        <v>2100409</v>
      </c>
      <c r="B719" s="702" t="s">
        <v>1124</v>
      </c>
      <c r="C719" s="704">
        <v>399</v>
      </c>
    </row>
    <row r="720" spans="1:3" ht="16.899999999999999" customHeight="1">
      <c r="A720" s="701">
        <v>2100410</v>
      </c>
      <c r="B720" s="702" t="s">
        <v>1125</v>
      </c>
      <c r="C720" s="704">
        <v>1075</v>
      </c>
    </row>
    <row r="721" spans="1:3" ht="16.899999999999999" customHeight="1">
      <c r="A721" s="701">
        <v>2100499</v>
      </c>
      <c r="B721" s="702" t="s">
        <v>1126</v>
      </c>
      <c r="C721" s="704">
        <v>414</v>
      </c>
    </row>
    <row r="722" spans="1:3" ht="16.899999999999999" customHeight="1">
      <c r="A722" s="701">
        <v>21006</v>
      </c>
      <c r="B722" s="705" t="s">
        <v>1127</v>
      </c>
      <c r="C722" s="704">
        <f>SUM(C723:C724)</f>
        <v>2</v>
      </c>
    </row>
    <row r="723" spans="1:3" ht="16.899999999999999" customHeight="1">
      <c r="A723" s="701">
        <v>2100601</v>
      </c>
      <c r="B723" s="702" t="s">
        <v>1128</v>
      </c>
      <c r="C723" s="704">
        <v>2</v>
      </c>
    </row>
    <row r="724" spans="1:3" ht="16.899999999999999" hidden="1" customHeight="1">
      <c r="A724" s="687">
        <v>2100699</v>
      </c>
      <c r="B724" s="690" t="s">
        <v>1129</v>
      </c>
      <c r="C724" s="694"/>
    </row>
    <row r="725" spans="1:3" ht="16.899999999999999" customHeight="1">
      <c r="A725" s="701">
        <v>21007</v>
      </c>
      <c r="B725" s="705" t="s">
        <v>1130</v>
      </c>
      <c r="C725" s="704">
        <f>SUM(C726:C728)</f>
        <v>349</v>
      </c>
    </row>
    <row r="726" spans="1:3" ht="16.899999999999999" hidden="1" customHeight="1">
      <c r="A726" s="687">
        <v>2100716</v>
      </c>
      <c r="B726" s="690" t="s">
        <v>1131</v>
      </c>
      <c r="C726" s="694"/>
    </row>
    <row r="727" spans="1:3" ht="16.899999999999999" customHeight="1">
      <c r="A727" s="701">
        <v>2100717</v>
      </c>
      <c r="B727" s="702" t="s">
        <v>1132</v>
      </c>
      <c r="C727" s="704">
        <v>349</v>
      </c>
    </row>
    <row r="728" spans="1:3" ht="16.899999999999999" hidden="1" customHeight="1">
      <c r="A728" s="687">
        <v>2100799</v>
      </c>
      <c r="B728" s="690" t="s">
        <v>1133</v>
      </c>
      <c r="C728" s="694"/>
    </row>
    <row r="729" spans="1:3" ht="16.899999999999999" customHeight="1">
      <c r="A729" s="701">
        <v>21011</v>
      </c>
      <c r="B729" s="705" t="s">
        <v>1134</v>
      </c>
      <c r="C729" s="704">
        <f>SUM(C730:C733)</f>
        <v>2756</v>
      </c>
    </row>
    <row r="730" spans="1:3" ht="16.899999999999999" customHeight="1">
      <c r="A730" s="701">
        <v>2101101</v>
      </c>
      <c r="B730" s="702" t="s">
        <v>1135</v>
      </c>
      <c r="C730" s="704">
        <v>1036</v>
      </c>
    </row>
    <row r="731" spans="1:3" ht="16.899999999999999" customHeight="1">
      <c r="A731" s="701">
        <v>2101102</v>
      </c>
      <c r="B731" s="702" t="s">
        <v>1136</v>
      </c>
      <c r="C731" s="704">
        <v>1720</v>
      </c>
    </row>
    <row r="732" spans="1:3" ht="16.899999999999999" hidden="1" customHeight="1">
      <c r="A732" s="687">
        <v>2101103</v>
      </c>
      <c r="B732" s="690" t="s">
        <v>1137</v>
      </c>
      <c r="C732" s="694"/>
    </row>
    <row r="733" spans="1:3" ht="16.899999999999999" hidden="1" customHeight="1">
      <c r="A733" s="687">
        <v>2101199</v>
      </c>
      <c r="B733" s="690" t="s">
        <v>1138</v>
      </c>
      <c r="C733" s="694"/>
    </row>
    <row r="734" spans="1:3" ht="16.899999999999999" customHeight="1">
      <c r="A734" s="701">
        <v>21012</v>
      </c>
      <c r="B734" s="705" t="s">
        <v>1139</v>
      </c>
      <c r="C734" s="704">
        <f>SUM(C735:C737)</f>
        <v>2547</v>
      </c>
    </row>
    <row r="735" spans="1:3" ht="16.899999999999999" hidden="1" customHeight="1">
      <c r="A735" s="687">
        <v>2101201</v>
      </c>
      <c r="B735" s="690" t="s">
        <v>1140</v>
      </c>
      <c r="C735" s="694"/>
    </row>
    <row r="736" spans="1:3" ht="16.899999999999999" customHeight="1">
      <c r="A736" s="701">
        <v>2101202</v>
      </c>
      <c r="B736" s="702" t="s">
        <v>1141</v>
      </c>
      <c r="C736" s="704">
        <v>2547</v>
      </c>
    </row>
    <row r="737" spans="1:3" ht="16.899999999999999" hidden="1" customHeight="1">
      <c r="A737" s="687">
        <v>2101299</v>
      </c>
      <c r="B737" s="690" t="s">
        <v>1142</v>
      </c>
      <c r="C737" s="694"/>
    </row>
    <row r="738" spans="1:3" ht="16.899999999999999" customHeight="1">
      <c r="A738" s="701">
        <v>21013</v>
      </c>
      <c r="B738" s="705" t="s">
        <v>1143</v>
      </c>
      <c r="C738" s="704">
        <f>SUM(C739:C741)</f>
        <v>1349</v>
      </c>
    </row>
    <row r="739" spans="1:3" ht="16.899999999999999" customHeight="1">
      <c r="A739" s="701">
        <v>2101301</v>
      </c>
      <c r="B739" s="702" t="s">
        <v>1144</v>
      </c>
      <c r="C739" s="704">
        <v>1341</v>
      </c>
    </row>
    <row r="740" spans="1:3" ht="16.899999999999999" hidden="1" customHeight="1">
      <c r="A740" s="687">
        <v>2101302</v>
      </c>
      <c r="B740" s="690" t="s">
        <v>1145</v>
      </c>
      <c r="C740" s="694"/>
    </row>
    <row r="741" spans="1:3" ht="16.899999999999999" customHeight="1">
      <c r="A741" s="701">
        <v>2101399</v>
      </c>
      <c r="B741" s="702" t="s">
        <v>1146</v>
      </c>
      <c r="C741" s="704">
        <v>8</v>
      </c>
    </row>
    <row r="742" spans="1:3" ht="16.899999999999999" customHeight="1">
      <c r="A742" s="701">
        <v>21014</v>
      </c>
      <c r="B742" s="705" t="s">
        <v>1147</v>
      </c>
      <c r="C742" s="704">
        <f>SUM(C743:C744)</f>
        <v>230</v>
      </c>
    </row>
    <row r="743" spans="1:3" ht="16.899999999999999" customHeight="1">
      <c r="A743" s="701">
        <v>2101401</v>
      </c>
      <c r="B743" s="702" t="s">
        <v>1148</v>
      </c>
      <c r="C743" s="704">
        <v>214</v>
      </c>
    </row>
    <row r="744" spans="1:3" ht="16.899999999999999" customHeight="1">
      <c r="A744" s="701">
        <v>2101499</v>
      </c>
      <c r="B744" s="702" t="s">
        <v>1149</v>
      </c>
      <c r="C744" s="704">
        <v>16</v>
      </c>
    </row>
    <row r="745" spans="1:3" ht="16.899999999999999" customHeight="1">
      <c r="A745" s="701">
        <v>21015</v>
      </c>
      <c r="B745" s="705" t="s">
        <v>1150</v>
      </c>
      <c r="C745" s="704">
        <f>SUM(C746:C753)</f>
        <v>312</v>
      </c>
    </row>
    <row r="746" spans="1:3" ht="16.899999999999999" customHeight="1">
      <c r="A746" s="701">
        <v>2101501</v>
      </c>
      <c r="B746" s="702" t="s">
        <v>611</v>
      </c>
      <c r="C746" s="704">
        <v>287</v>
      </c>
    </row>
    <row r="747" spans="1:3" ht="16.899999999999999" customHeight="1">
      <c r="A747" s="701">
        <v>2101502</v>
      </c>
      <c r="B747" s="702" t="s">
        <v>612</v>
      </c>
      <c r="C747" s="704">
        <v>13</v>
      </c>
    </row>
    <row r="748" spans="1:3" ht="16.899999999999999" hidden="1" customHeight="1">
      <c r="A748" s="687">
        <v>2101503</v>
      </c>
      <c r="B748" s="690" t="s">
        <v>613</v>
      </c>
      <c r="C748" s="694"/>
    </row>
    <row r="749" spans="1:3" ht="16.899999999999999" hidden="1" customHeight="1">
      <c r="A749" s="687">
        <v>2101504</v>
      </c>
      <c r="B749" s="690" t="s">
        <v>652</v>
      </c>
      <c r="C749" s="694"/>
    </row>
    <row r="750" spans="1:3" ht="16.899999999999999" hidden="1" customHeight="1">
      <c r="A750" s="687">
        <v>2101505</v>
      </c>
      <c r="B750" s="690" t="s">
        <v>1151</v>
      </c>
      <c r="C750" s="694"/>
    </row>
    <row r="751" spans="1:3" ht="16.899999999999999" hidden="1" customHeight="1">
      <c r="A751" s="687">
        <v>2101506</v>
      </c>
      <c r="B751" s="690" t="s">
        <v>1152</v>
      </c>
      <c r="C751" s="694"/>
    </row>
    <row r="752" spans="1:3" ht="16.899999999999999" hidden="1" customHeight="1">
      <c r="A752" s="687">
        <v>2101550</v>
      </c>
      <c r="B752" s="690" t="s">
        <v>620</v>
      </c>
      <c r="C752" s="694"/>
    </row>
    <row r="753" spans="1:3" ht="16.899999999999999" customHeight="1">
      <c r="A753" s="701">
        <v>2101599</v>
      </c>
      <c r="B753" s="702" t="s">
        <v>1153</v>
      </c>
      <c r="C753" s="704">
        <v>12</v>
      </c>
    </row>
    <row r="754" spans="1:3" ht="16.899999999999999" customHeight="1">
      <c r="A754" s="701">
        <v>21016</v>
      </c>
      <c r="B754" s="705" t="s">
        <v>1154</v>
      </c>
      <c r="C754" s="704">
        <f t="shared" ref="C754" si="11">C755</f>
        <v>215</v>
      </c>
    </row>
    <row r="755" spans="1:3" ht="16.899999999999999" customHeight="1">
      <c r="A755" s="701">
        <v>2101601</v>
      </c>
      <c r="B755" s="702" t="s">
        <v>1155</v>
      </c>
      <c r="C755" s="704">
        <v>215</v>
      </c>
    </row>
    <row r="756" spans="1:3" ht="16.899999999999999" hidden="1" customHeight="1">
      <c r="A756" s="687">
        <v>21099</v>
      </c>
      <c r="B756" s="689" t="s">
        <v>1156</v>
      </c>
      <c r="C756" s="692">
        <f t="shared" ref="C756" si="12">C757</f>
        <v>0</v>
      </c>
    </row>
    <row r="757" spans="1:3" ht="16.899999999999999" hidden="1" customHeight="1">
      <c r="A757" s="687">
        <v>2109901</v>
      </c>
      <c r="B757" s="690" t="s">
        <v>1157</v>
      </c>
      <c r="C757" s="694"/>
    </row>
    <row r="758" spans="1:3" ht="16.899999999999999" customHeight="1">
      <c r="A758" s="701">
        <v>211</v>
      </c>
      <c r="B758" s="705" t="s">
        <v>1158</v>
      </c>
      <c r="C758" s="704">
        <f>C759+C769+C773+C781+C786+C793+C799+C802+C805+C807+C809+C815+C817+C819+C834</f>
        <v>2973</v>
      </c>
    </row>
    <row r="759" spans="1:3" ht="16.899999999999999" customHeight="1">
      <c r="A759" s="701">
        <v>21101</v>
      </c>
      <c r="B759" s="705" t="s">
        <v>1159</v>
      </c>
      <c r="C759" s="704">
        <f>SUM(C760:C768)</f>
        <v>643</v>
      </c>
    </row>
    <row r="760" spans="1:3" ht="16.899999999999999" customHeight="1">
      <c r="A760" s="701">
        <v>2110101</v>
      </c>
      <c r="B760" s="702" t="s">
        <v>611</v>
      </c>
      <c r="C760" s="704">
        <v>526</v>
      </c>
    </row>
    <row r="761" spans="1:3" ht="16.899999999999999" customHeight="1">
      <c r="A761" s="701">
        <v>2110102</v>
      </c>
      <c r="B761" s="702" t="s">
        <v>612</v>
      </c>
      <c r="C761" s="704">
        <v>60</v>
      </c>
    </row>
    <row r="762" spans="1:3" ht="16.899999999999999" hidden="1" customHeight="1">
      <c r="A762" s="687">
        <v>2110103</v>
      </c>
      <c r="B762" s="690" t="s">
        <v>613</v>
      </c>
      <c r="C762" s="694"/>
    </row>
    <row r="763" spans="1:3" ht="16.899999999999999" hidden="1" customHeight="1">
      <c r="A763" s="687">
        <v>2110104</v>
      </c>
      <c r="B763" s="690" t="s">
        <v>1160</v>
      </c>
      <c r="C763" s="694"/>
    </row>
    <row r="764" spans="1:3" ht="16.899999999999999" hidden="1" customHeight="1">
      <c r="A764" s="687">
        <v>2110105</v>
      </c>
      <c r="B764" s="690" t="s">
        <v>1161</v>
      </c>
      <c r="C764" s="694"/>
    </row>
    <row r="765" spans="1:3" ht="16.899999999999999" hidden="1" customHeight="1">
      <c r="A765" s="687">
        <v>2110106</v>
      </c>
      <c r="B765" s="690" t="s">
        <v>1162</v>
      </c>
      <c r="C765" s="694"/>
    </row>
    <row r="766" spans="1:3" ht="16.899999999999999" hidden="1" customHeight="1">
      <c r="A766" s="687">
        <v>2110107</v>
      </c>
      <c r="B766" s="690" t="s">
        <v>1163</v>
      </c>
      <c r="C766" s="694"/>
    </row>
    <row r="767" spans="1:3" ht="16.899999999999999" hidden="1" customHeight="1">
      <c r="A767" s="687">
        <v>2110108</v>
      </c>
      <c r="B767" s="690" t="s">
        <v>1164</v>
      </c>
      <c r="C767" s="694"/>
    </row>
    <row r="768" spans="1:3" ht="16.899999999999999" customHeight="1">
      <c r="A768" s="701">
        <v>2110199</v>
      </c>
      <c r="B768" s="702" t="s">
        <v>1165</v>
      </c>
      <c r="C768" s="704">
        <v>57</v>
      </c>
    </row>
    <row r="769" spans="1:3" ht="16.899999999999999" hidden="1" customHeight="1">
      <c r="A769" s="687">
        <v>21102</v>
      </c>
      <c r="B769" s="689" t="s">
        <v>1166</v>
      </c>
      <c r="C769" s="692">
        <f>SUM(C770:C772)</f>
        <v>0</v>
      </c>
    </row>
    <row r="770" spans="1:3" ht="16.899999999999999" hidden="1" customHeight="1">
      <c r="A770" s="687">
        <v>2110203</v>
      </c>
      <c r="B770" s="690" t="s">
        <v>1167</v>
      </c>
      <c r="C770" s="694"/>
    </row>
    <row r="771" spans="1:3" ht="16.899999999999999" hidden="1" customHeight="1">
      <c r="A771" s="687">
        <v>2110204</v>
      </c>
      <c r="B771" s="690" t="s">
        <v>1168</v>
      </c>
      <c r="C771" s="694"/>
    </row>
    <row r="772" spans="1:3" ht="16.899999999999999" hidden="1" customHeight="1">
      <c r="A772" s="687">
        <v>2110299</v>
      </c>
      <c r="B772" s="690" t="s">
        <v>1169</v>
      </c>
      <c r="C772" s="694"/>
    </row>
    <row r="773" spans="1:3" ht="16.899999999999999" customHeight="1">
      <c r="A773" s="701">
        <v>21103</v>
      </c>
      <c r="B773" s="705" t="s">
        <v>1170</v>
      </c>
      <c r="C773" s="704">
        <f>SUM(C774:C780)</f>
        <v>1779</v>
      </c>
    </row>
    <row r="774" spans="1:3" ht="16.899999999999999" customHeight="1">
      <c r="A774" s="701">
        <v>2110301</v>
      </c>
      <c r="B774" s="702" t="s">
        <v>1171</v>
      </c>
      <c r="C774" s="704">
        <v>1457</v>
      </c>
    </row>
    <row r="775" spans="1:3" ht="16.899999999999999" customHeight="1">
      <c r="A775" s="701">
        <v>2110302</v>
      </c>
      <c r="B775" s="702" t="s">
        <v>1172</v>
      </c>
      <c r="C775" s="704">
        <v>322</v>
      </c>
    </row>
    <row r="776" spans="1:3" ht="16.899999999999999" hidden="1" customHeight="1">
      <c r="A776" s="687">
        <v>2110303</v>
      </c>
      <c r="B776" s="690" t="s">
        <v>1173</v>
      </c>
      <c r="C776" s="694"/>
    </row>
    <row r="777" spans="1:3" ht="16.899999999999999" hidden="1" customHeight="1">
      <c r="A777" s="687">
        <v>2110304</v>
      </c>
      <c r="B777" s="690" t="s">
        <v>1174</v>
      </c>
      <c r="C777" s="694"/>
    </row>
    <row r="778" spans="1:3" ht="16.899999999999999" hidden="1" customHeight="1">
      <c r="A778" s="687">
        <v>2110305</v>
      </c>
      <c r="B778" s="690" t="s">
        <v>1175</v>
      </c>
      <c r="C778" s="694"/>
    </row>
    <row r="779" spans="1:3" ht="16.899999999999999" hidden="1" customHeight="1">
      <c r="A779" s="687">
        <v>2110306</v>
      </c>
      <c r="B779" s="690" t="s">
        <v>1176</v>
      </c>
      <c r="C779" s="694"/>
    </row>
    <row r="780" spans="1:3" ht="16.899999999999999" hidden="1" customHeight="1">
      <c r="A780" s="687">
        <v>2110399</v>
      </c>
      <c r="B780" s="690" t="s">
        <v>1177</v>
      </c>
      <c r="C780" s="694"/>
    </row>
    <row r="781" spans="1:3" ht="16.899999999999999" customHeight="1">
      <c r="A781" s="701">
        <v>21104</v>
      </c>
      <c r="B781" s="705" t="s">
        <v>1178</v>
      </c>
      <c r="C781" s="704">
        <f>SUM(C782:C785)</f>
        <v>193</v>
      </c>
    </row>
    <row r="782" spans="1:3" ht="16.899999999999999" hidden="1" customHeight="1">
      <c r="A782" s="687">
        <v>2110401</v>
      </c>
      <c r="B782" s="690" t="s">
        <v>1179</v>
      </c>
      <c r="C782" s="694"/>
    </row>
    <row r="783" spans="1:3" ht="16.899999999999999" customHeight="1">
      <c r="A783" s="701">
        <v>2110402</v>
      </c>
      <c r="B783" s="702" t="s">
        <v>1180</v>
      </c>
      <c r="C783" s="704">
        <v>156</v>
      </c>
    </row>
    <row r="784" spans="1:3" ht="16.899999999999999" hidden="1" customHeight="1">
      <c r="A784" s="687">
        <v>2110404</v>
      </c>
      <c r="B784" s="690" t="s">
        <v>1181</v>
      </c>
      <c r="C784" s="694"/>
    </row>
    <row r="785" spans="1:3" ht="16.899999999999999" customHeight="1">
      <c r="A785" s="701">
        <v>2110499</v>
      </c>
      <c r="B785" s="702" t="s">
        <v>1182</v>
      </c>
      <c r="C785" s="704">
        <v>37</v>
      </c>
    </row>
    <row r="786" spans="1:3" ht="16.899999999999999" hidden="1" customHeight="1">
      <c r="A786" s="687">
        <v>21105</v>
      </c>
      <c r="B786" s="689" t="s">
        <v>1183</v>
      </c>
      <c r="C786" s="692">
        <f>SUM(C787:C792)</f>
        <v>0</v>
      </c>
    </row>
    <row r="787" spans="1:3" ht="16.899999999999999" hidden="1" customHeight="1">
      <c r="A787" s="687">
        <v>2110501</v>
      </c>
      <c r="B787" s="690" t="s">
        <v>1184</v>
      </c>
      <c r="C787" s="694"/>
    </row>
    <row r="788" spans="1:3" ht="16.899999999999999" hidden="1" customHeight="1">
      <c r="A788" s="687">
        <v>2110502</v>
      </c>
      <c r="B788" s="690" t="s">
        <v>1185</v>
      </c>
      <c r="C788" s="694"/>
    </row>
    <row r="789" spans="1:3" ht="16.899999999999999" hidden="1" customHeight="1">
      <c r="A789" s="687">
        <v>2110503</v>
      </c>
      <c r="B789" s="690" t="s">
        <v>1186</v>
      </c>
      <c r="C789" s="694"/>
    </row>
    <row r="790" spans="1:3" ht="16.899999999999999" hidden="1" customHeight="1">
      <c r="A790" s="687">
        <v>2110506</v>
      </c>
      <c r="B790" s="690" t="s">
        <v>1187</v>
      </c>
      <c r="C790" s="694"/>
    </row>
    <row r="791" spans="1:3" ht="16.899999999999999" hidden="1" customHeight="1">
      <c r="A791" s="687">
        <v>2110507</v>
      </c>
      <c r="B791" s="690" t="s">
        <v>1188</v>
      </c>
      <c r="C791" s="694"/>
    </row>
    <row r="792" spans="1:3" ht="16.899999999999999" hidden="1" customHeight="1">
      <c r="A792" s="687">
        <v>2110599</v>
      </c>
      <c r="B792" s="690" t="s">
        <v>1189</v>
      </c>
      <c r="C792" s="694"/>
    </row>
    <row r="793" spans="1:3" ht="16.899999999999999" hidden="1" customHeight="1">
      <c r="A793" s="687">
        <v>21106</v>
      </c>
      <c r="B793" s="689" t="s">
        <v>1190</v>
      </c>
      <c r="C793" s="692">
        <f>SUM(C794:C798)</f>
        <v>0</v>
      </c>
    </row>
    <row r="794" spans="1:3" ht="16.899999999999999" hidden="1" customHeight="1">
      <c r="A794" s="687">
        <v>2110602</v>
      </c>
      <c r="B794" s="690" t="s">
        <v>1191</v>
      </c>
      <c r="C794" s="694"/>
    </row>
    <row r="795" spans="1:3" ht="16.899999999999999" hidden="1" customHeight="1">
      <c r="A795" s="687">
        <v>2110603</v>
      </c>
      <c r="B795" s="690" t="s">
        <v>1192</v>
      </c>
      <c r="C795" s="694"/>
    </row>
    <row r="796" spans="1:3" ht="16.899999999999999" hidden="1" customHeight="1">
      <c r="A796" s="687">
        <v>2110604</v>
      </c>
      <c r="B796" s="690" t="s">
        <v>1193</v>
      </c>
      <c r="C796" s="694"/>
    </row>
    <row r="797" spans="1:3" ht="16.899999999999999" hidden="1" customHeight="1">
      <c r="A797" s="687">
        <v>2110605</v>
      </c>
      <c r="B797" s="690" t="s">
        <v>1194</v>
      </c>
      <c r="C797" s="694"/>
    </row>
    <row r="798" spans="1:3" ht="16.899999999999999" hidden="1" customHeight="1">
      <c r="A798" s="687">
        <v>2110699</v>
      </c>
      <c r="B798" s="690" t="s">
        <v>1195</v>
      </c>
      <c r="C798" s="694"/>
    </row>
    <row r="799" spans="1:3" ht="16.899999999999999" hidden="1" customHeight="1">
      <c r="A799" s="687">
        <v>21107</v>
      </c>
      <c r="B799" s="689" t="s">
        <v>1196</v>
      </c>
      <c r="C799" s="692">
        <f>SUM(C800:C801)</f>
        <v>0</v>
      </c>
    </row>
    <row r="800" spans="1:3" ht="16.899999999999999" hidden="1" customHeight="1">
      <c r="A800" s="687">
        <v>2110704</v>
      </c>
      <c r="B800" s="690" t="s">
        <v>1197</v>
      </c>
      <c r="C800" s="694"/>
    </row>
    <row r="801" spans="1:3" ht="16.899999999999999" hidden="1" customHeight="1">
      <c r="A801" s="687">
        <v>2110799</v>
      </c>
      <c r="B801" s="690" t="s">
        <v>1198</v>
      </c>
      <c r="C801" s="694"/>
    </row>
    <row r="802" spans="1:3" ht="16.899999999999999" hidden="1" customHeight="1">
      <c r="A802" s="687">
        <v>21108</v>
      </c>
      <c r="B802" s="689" t="s">
        <v>1199</v>
      </c>
      <c r="C802" s="692">
        <f>SUM(C803:C804)</f>
        <v>0</v>
      </c>
    </row>
    <row r="803" spans="1:3" ht="16.899999999999999" hidden="1" customHeight="1">
      <c r="A803" s="687">
        <v>2110804</v>
      </c>
      <c r="B803" s="690" t="s">
        <v>1200</v>
      </c>
      <c r="C803" s="694"/>
    </row>
    <row r="804" spans="1:3" ht="16.899999999999999" hidden="1" customHeight="1">
      <c r="A804" s="687">
        <v>2110899</v>
      </c>
      <c r="B804" s="690" t="s">
        <v>1201</v>
      </c>
      <c r="C804" s="694"/>
    </row>
    <row r="805" spans="1:3" ht="16.899999999999999" hidden="1" customHeight="1">
      <c r="A805" s="687">
        <v>21109</v>
      </c>
      <c r="B805" s="689" t="s">
        <v>1202</v>
      </c>
      <c r="C805" s="692">
        <f t="shared" ref="C805" si="13">C806</f>
        <v>0</v>
      </c>
    </row>
    <row r="806" spans="1:3" ht="16.899999999999999" hidden="1" customHeight="1">
      <c r="A806" s="687">
        <v>2110901</v>
      </c>
      <c r="B806" s="690" t="s">
        <v>1203</v>
      </c>
      <c r="C806" s="694"/>
    </row>
    <row r="807" spans="1:3" ht="16.899999999999999" customHeight="1">
      <c r="A807" s="701">
        <v>21110</v>
      </c>
      <c r="B807" s="705" t="s">
        <v>1204</v>
      </c>
      <c r="C807" s="704">
        <f t="shared" ref="C807" si="14">C808</f>
        <v>246</v>
      </c>
    </row>
    <row r="808" spans="1:3" ht="16.899999999999999" customHeight="1">
      <c r="A808" s="701">
        <v>2111001</v>
      </c>
      <c r="B808" s="702" t="s">
        <v>1205</v>
      </c>
      <c r="C808" s="704">
        <v>246</v>
      </c>
    </row>
    <row r="809" spans="1:3" ht="16.899999999999999" hidden="1" customHeight="1">
      <c r="A809" s="687">
        <v>21111</v>
      </c>
      <c r="B809" s="689" t="s">
        <v>1206</v>
      </c>
      <c r="C809" s="692">
        <f>SUM(C810:C814)</f>
        <v>0</v>
      </c>
    </row>
    <row r="810" spans="1:3" ht="16.899999999999999" hidden="1" customHeight="1">
      <c r="A810" s="687">
        <v>2111101</v>
      </c>
      <c r="B810" s="690" t="s">
        <v>1207</v>
      </c>
      <c r="C810" s="694"/>
    </row>
    <row r="811" spans="1:3" ht="16.899999999999999" hidden="1" customHeight="1">
      <c r="A811" s="687">
        <v>2111102</v>
      </c>
      <c r="B811" s="690" t="s">
        <v>1208</v>
      </c>
      <c r="C811" s="694"/>
    </row>
    <row r="812" spans="1:3" ht="16.899999999999999" hidden="1" customHeight="1">
      <c r="A812" s="687">
        <v>2111103</v>
      </c>
      <c r="B812" s="690" t="s">
        <v>1209</v>
      </c>
      <c r="C812" s="694"/>
    </row>
    <row r="813" spans="1:3" ht="16.899999999999999" hidden="1" customHeight="1">
      <c r="A813" s="687">
        <v>2111104</v>
      </c>
      <c r="B813" s="690" t="s">
        <v>1210</v>
      </c>
      <c r="C813" s="694"/>
    </row>
    <row r="814" spans="1:3" ht="16.899999999999999" hidden="1" customHeight="1">
      <c r="A814" s="687">
        <v>2111199</v>
      </c>
      <c r="B814" s="690" t="s">
        <v>1211</v>
      </c>
      <c r="C814" s="694"/>
    </row>
    <row r="815" spans="1:3" ht="16.899999999999999" hidden="1" customHeight="1">
      <c r="A815" s="687">
        <v>21112</v>
      </c>
      <c r="B815" s="689" t="s">
        <v>1212</v>
      </c>
      <c r="C815" s="692">
        <f t="shared" ref="C815" si="15">C816</f>
        <v>0</v>
      </c>
    </row>
    <row r="816" spans="1:3" ht="16.899999999999999" hidden="1" customHeight="1">
      <c r="A816" s="687">
        <v>2111201</v>
      </c>
      <c r="B816" s="690" t="s">
        <v>1213</v>
      </c>
      <c r="C816" s="694"/>
    </row>
    <row r="817" spans="1:3" ht="16.899999999999999" hidden="1" customHeight="1">
      <c r="A817" s="687">
        <v>21113</v>
      </c>
      <c r="B817" s="689" t="s">
        <v>1214</v>
      </c>
      <c r="C817" s="692">
        <f t="shared" ref="C817" si="16">C818</f>
        <v>0</v>
      </c>
    </row>
    <row r="818" spans="1:3" ht="16.899999999999999" hidden="1" customHeight="1">
      <c r="A818" s="687">
        <v>2111301</v>
      </c>
      <c r="B818" s="690" t="s">
        <v>1215</v>
      </c>
      <c r="C818" s="694"/>
    </row>
    <row r="819" spans="1:3" ht="16.899999999999999" customHeight="1">
      <c r="A819" s="701">
        <v>21114</v>
      </c>
      <c r="B819" s="705" t="s">
        <v>1216</v>
      </c>
      <c r="C819" s="704">
        <f>SUM(C820:C833)</f>
        <v>11</v>
      </c>
    </row>
    <row r="820" spans="1:3" ht="16.899999999999999" hidden="1" customHeight="1">
      <c r="A820" s="687">
        <v>2111401</v>
      </c>
      <c r="B820" s="690" t="s">
        <v>611</v>
      </c>
      <c r="C820" s="694">
        <v>0</v>
      </c>
    </row>
    <row r="821" spans="1:3" ht="16.899999999999999" hidden="1" customHeight="1">
      <c r="A821" s="687">
        <v>2111402</v>
      </c>
      <c r="B821" s="690" t="s">
        <v>612</v>
      </c>
      <c r="C821" s="694"/>
    </row>
    <row r="822" spans="1:3" ht="16.899999999999999" hidden="1" customHeight="1">
      <c r="A822" s="687">
        <v>2111403</v>
      </c>
      <c r="B822" s="690" t="s">
        <v>613</v>
      </c>
      <c r="C822" s="694"/>
    </row>
    <row r="823" spans="1:3" ht="16.899999999999999" hidden="1" customHeight="1">
      <c r="A823" s="687">
        <v>2111404</v>
      </c>
      <c r="B823" s="690" t="s">
        <v>1217</v>
      </c>
      <c r="C823" s="694"/>
    </row>
    <row r="824" spans="1:3" ht="16.899999999999999" hidden="1" customHeight="1">
      <c r="A824" s="687">
        <v>2111405</v>
      </c>
      <c r="B824" s="690" t="s">
        <v>1218</v>
      </c>
      <c r="C824" s="694"/>
    </row>
    <row r="825" spans="1:3" ht="16.899999999999999" hidden="1" customHeight="1">
      <c r="A825" s="687">
        <v>2111406</v>
      </c>
      <c r="B825" s="690" t="s">
        <v>1219</v>
      </c>
      <c r="C825" s="694"/>
    </row>
    <row r="826" spans="1:3" ht="16.899999999999999" hidden="1" customHeight="1">
      <c r="A826" s="687">
        <v>2111407</v>
      </c>
      <c r="B826" s="690" t="s">
        <v>1220</v>
      </c>
      <c r="C826" s="694"/>
    </row>
    <row r="827" spans="1:3" ht="16.899999999999999" hidden="1" customHeight="1">
      <c r="A827" s="687">
        <v>2111408</v>
      </c>
      <c r="B827" s="690" t="s">
        <v>1221</v>
      </c>
      <c r="C827" s="694"/>
    </row>
    <row r="828" spans="1:3" ht="16.899999999999999" hidden="1" customHeight="1">
      <c r="A828" s="687">
        <v>2111409</v>
      </c>
      <c r="B828" s="690" t="s">
        <v>1222</v>
      </c>
      <c r="C828" s="694"/>
    </row>
    <row r="829" spans="1:3" ht="16.899999999999999" hidden="1" customHeight="1">
      <c r="A829" s="687">
        <v>2111410</v>
      </c>
      <c r="B829" s="690" t="s">
        <v>1223</v>
      </c>
      <c r="C829" s="694"/>
    </row>
    <row r="830" spans="1:3" ht="16.899999999999999" hidden="1" customHeight="1">
      <c r="A830" s="687">
        <v>2111411</v>
      </c>
      <c r="B830" s="690" t="s">
        <v>652</v>
      </c>
      <c r="C830" s="694"/>
    </row>
    <row r="831" spans="1:3" ht="16.899999999999999" hidden="1" customHeight="1">
      <c r="A831" s="687">
        <v>2111413</v>
      </c>
      <c r="B831" s="690" t="s">
        <v>1224</v>
      </c>
      <c r="C831" s="694"/>
    </row>
    <row r="832" spans="1:3" ht="16.899999999999999" customHeight="1">
      <c r="A832" s="701">
        <v>2111450</v>
      </c>
      <c r="B832" s="702" t="s">
        <v>620</v>
      </c>
      <c r="C832" s="704">
        <v>11</v>
      </c>
    </row>
    <row r="833" spans="1:3" ht="16.899999999999999" hidden="1" customHeight="1">
      <c r="A833" s="687">
        <v>2111499</v>
      </c>
      <c r="B833" s="690" t="s">
        <v>1225</v>
      </c>
      <c r="C833" s="694"/>
    </row>
    <row r="834" spans="1:3" ht="16.899999999999999" customHeight="1">
      <c r="A834" s="701">
        <v>21199</v>
      </c>
      <c r="B834" s="705" t="s">
        <v>1226</v>
      </c>
      <c r="C834" s="704">
        <f t="shared" ref="C834" si="17">C835</f>
        <v>101</v>
      </c>
    </row>
    <row r="835" spans="1:3" ht="16.899999999999999" customHeight="1">
      <c r="A835" s="701">
        <v>2119901</v>
      </c>
      <c r="B835" s="702" t="s">
        <v>1227</v>
      </c>
      <c r="C835" s="704">
        <v>101</v>
      </c>
    </row>
    <row r="836" spans="1:3" ht="16.899999999999999" customHeight="1">
      <c r="A836" s="701">
        <v>212</v>
      </c>
      <c r="B836" s="705" t="s">
        <v>1228</v>
      </c>
      <c r="C836" s="704">
        <f>C837+C848+C850+C853+C855+C857</f>
        <v>3164</v>
      </c>
    </row>
    <row r="837" spans="1:3" ht="16.899999999999999" customHeight="1">
      <c r="A837" s="701">
        <v>21201</v>
      </c>
      <c r="B837" s="705" t="s">
        <v>1229</v>
      </c>
      <c r="C837" s="704">
        <f>SUM(C838:C847)</f>
        <v>1694</v>
      </c>
    </row>
    <row r="838" spans="1:3" ht="16.899999999999999" customHeight="1">
      <c r="A838" s="701">
        <v>2120101</v>
      </c>
      <c r="B838" s="702" t="s">
        <v>611</v>
      </c>
      <c r="C838" s="704">
        <v>614</v>
      </c>
    </row>
    <row r="839" spans="1:3" ht="16.899999999999999" customHeight="1">
      <c r="A839" s="701">
        <v>2120102</v>
      </c>
      <c r="B839" s="702" t="s">
        <v>612</v>
      </c>
      <c r="C839" s="704">
        <v>12</v>
      </c>
    </row>
    <row r="840" spans="1:3" ht="16.899999999999999" hidden="1" customHeight="1">
      <c r="A840" s="687">
        <v>2120103</v>
      </c>
      <c r="B840" s="690" t="s">
        <v>613</v>
      </c>
      <c r="C840" s="694"/>
    </row>
    <row r="841" spans="1:3" ht="16.899999999999999" customHeight="1">
      <c r="A841" s="701">
        <v>2120104</v>
      </c>
      <c r="B841" s="702" t="s">
        <v>1230</v>
      </c>
      <c r="C841" s="704">
        <v>927</v>
      </c>
    </row>
    <row r="842" spans="1:3" ht="16.899999999999999" hidden="1" customHeight="1">
      <c r="A842" s="687">
        <v>2120105</v>
      </c>
      <c r="B842" s="690" t="s">
        <v>1231</v>
      </c>
      <c r="C842" s="694"/>
    </row>
    <row r="843" spans="1:3" ht="16.899999999999999" hidden="1" customHeight="1">
      <c r="A843" s="687">
        <v>2120106</v>
      </c>
      <c r="B843" s="690" t="s">
        <v>1232</v>
      </c>
      <c r="C843" s="694"/>
    </row>
    <row r="844" spans="1:3" ht="16.899999999999999" hidden="1" customHeight="1">
      <c r="A844" s="687">
        <v>2120107</v>
      </c>
      <c r="B844" s="690" t="s">
        <v>1233</v>
      </c>
      <c r="C844" s="694"/>
    </row>
    <row r="845" spans="1:3" ht="16.899999999999999" hidden="1" customHeight="1">
      <c r="A845" s="687">
        <v>2120109</v>
      </c>
      <c r="B845" s="690" t="s">
        <v>1234</v>
      </c>
      <c r="C845" s="694"/>
    </row>
    <row r="846" spans="1:3" ht="16.899999999999999" hidden="1" customHeight="1">
      <c r="A846" s="687">
        <v>2120110</v>
      </c>
      <c r="B846" s="690" t="s">
        <v>1235</v>
      </c>
      <c r="C846" s="694"/>
    </row>
    <row r="847" spans="1:3" ht="16.899999999999999" customHeight="1">
      <c r="A847" s="701">
        <v>2120199</v>
      </c>
      <c r="B847" s="702" t="s">
        <v>1236</v>
      </c>
      <c r="C847" s="704">
        <v>141</v>
      </c>
    </row>
    <row r="848" spans="1:3" ht="16.899999999999999" hidden="1" customHeight="1">
      <c r="A848" s="687">
        <v>21202</v>
      </c>
      <c r="B848" s="689" t="s">
        <v>1237</v>
      </c>
      <c r="C848" s="692">
        <f t="shared" ref="C848" si="18">C849</f>
        <v>0</v>
      </c>
    </row>
    <row r="849" spans="1:3" ht="16.899999999999999" hidden="1" customHeight="1">
      <c r="A849" s="687">
        <v>2120201</v>
      </c>
      <c r="B849" s="690" t="s">
        <v>1238</v>
      </c>
      <c r="C849" s="694"/>
    </row>
    <row r="850" spans="1:3" ht="16.899999999999999" customHeight="1">
      <c r="A850" s="701">
        <v>21203</v>
      </c>
      <c r="B850" s="705" t="s">
        <v>1239</v>
      </c>
      <c r="C850" s="704">
        <f>SUM(C851:C852)</f>
        <v>960</v>
      </c>
    </row>
    <row r="851" spans="1:3" ht="16.899999999999999" hidden="1" customHeight="1">
      <c r="A851" s="687">
        <v>2120303</v>
      </c>
      <c r="B851" s="690" t="s">
        <v>1240</v>
      </c>
      <c r="C851" s="694"/>
    </row>
    <row r="852" spans="1:3" ht="16.899999999999999" customHeight="1">
      <c r="A852" s="701">
        <v>2120399</v>
      </c>
      <c r="B852" s="702" t="s">
        <v>1241</v>
      </c>
      <c r="C852" s="704">
        <v>960</v>
      </c>
    </row>
    <row r="853" spans="1:3" ht="16.899999999999999" customHeight="1">
      <c r="A853" s="701">
        <v>21205</v>
      </c>
      <c r="B853" s="705" t="s">
        <v>1242</v>
      </c>
      <c r="C853" s="704">
        <f t="shared" ref="C853" si="19">C854</f>
        <v>440</v>
      </c>
    </row>
    <row r="854" spans="1:3" ht="16.899999999999999" customHeight="1">
      <c r="A854" s="701">
        <v>2120501</v>
      </c>
      <c r="B854" s="702" t="s">
        <v>1243</v>
      </c>
      <c r="C854" s="704">
        <v>440</v>
      </c>
    </row>
    <row r="855" spans="1:3" ht="16.899999999999999" customHeight="1">
      <c r="A855" s="701">
        <v>21206</v>
      </c>
      <c r="B855" s="705" t="s">
        <v>1244</v>
      </c>
      <c r="C855" s="704">
        <f t="shared" ref="C855" si="20">C856</f>
        <v>70</v>
      </c>
    </row>
    <row r="856" spans="1:3" ht="16.899999999999999" customHeight="1">
      <c r="A856" s="701">
        <v>2120601</v>
      </c>
      <c r="B856" s="702" t="s">
        <v>1245</v>
      </c>
      <c r="C856" s="704">
        <v>70</v>
      </c>
    </row>
    <row r="857" spans="1:3" ht="16.899999999999999" hidden="1" customHeight="1">
      <c r="A857" s="687">
        <v>21299</v>
      </c>
      <c r="B857" s="689" t="s">
        <v>1246</v>
      </c>
      <c r="C857" s="692">
        <f t="shared" ref="C857" si="21">C858</f>
        <v>0</v>
      </c>
    </row>
    <row r="858" spans="1:3" ht="16.899999999999999" hidden="1" customHeight="1">
      <c r="A858" s="687">
        <v>2129901</v>
      </c>
      <c r="B858" s="690" t="s">
        <v>1247</v>
      </c>
      <c r="C858" s="694"/>
    </row>
    <row r="859" spans="1:3" ht="16.899999999999999" customHeight="1">
      <c r="A859" s="701">
        <v>213</v>
      </c>
      <c r="B859" s="705" t="s">
        <v>1248</v>
      </c>
      <c r="C859" s="704">
        <f>C860+C886+C911+C939+C950+C957+C964+C967</f>
        <v>8141</v>
      </c>
    </row>
    <row r="860" spans="1:3" ht="16.899999999999999" customHeight="1">
      <c r="A860" s="701">
        <v>21301</v>
      </c>
      <c r="B860" s="705" t="s">
        <v>1249</v>
      </c>
      <c r="C860" s="704">
        <f>SUM(C861:C885)</f>
        <v>3908</v>
      </c>
    </row>
    <row r="861" spans="1:3" ht="16.899999999999999" customHeight="1">
      <c r="A861" s="701">
        <v>2130101</v>
      </c>
      <c r="B861" s="702" t="s">
        <v>611</v>
      </c>
      <c r="C861" s="704">
        <v>776</v>
      </c>
    </row>
    <row r="862" spans="1:3" ht="16.899999999999999" customHeight="1">
      <c r="A862" s="701">
        <v>2130102</v>
      </c>
      <c r="B862" s="702" t="s">
        <v>612</v>
      </c>
      <c r="C862" s="704">
        <v>66</v>
      </c>
    </row>
    <row r="863" spans="1:3" ht="16.899999999999999" hidden="1" customHeight="1">
      <c r="A863" s="687">
        <v>2130103</v>
      </c>
      <c r="B863" s="690" t="s">
        <v>613</v>
      </c>
      <c r="C863" s="694"/>
    </row>
    <row r="864" spans="1:3" ht="16.899999999999999" customHeight="1">
      <c r="A864" s="701">
        <v>2130104</v>
      </c>
      <c r="B864" s="702" t="s">
        <v>620</v>
      </c>
      <c r="C864" s="704">
        <v>590</v>
      </c>
    </row>
    <row r="865" spans="1:3" ht="16.899999999999999" customHeight="1">
      <c r="A865" s="701">
        <v>2130105</v>
      </c>
      <c r="B865" s="702" t="s">
        <v>1250</v>
      </c>
      <c r="C865" s="704">
        <v>4</v>
      </c>
    </row>
    <row r="866" spans="1:3" ht="16.899999999999999" customHeight="1">
      <c r="A866" s="701">
        <v>2130106</v>
      </c>
      <c r="B866" s="702" t="s">
        <v>1251</v>
      </c>
      <c r="C866" s="704">
        <v>134</v>
      </c>
    </row>
    <row r="867" spans="1:3" ht="16.899999999999999" customHeight="1">
      <c r="A867" s="701">
        <v>2130108</v>
      </c>
      <c r="B867" s="702" t="s">
        <v>1252</v>
      </c>
      <c r="C867" s="704">
        <v>169</v>
      </c>
    </row>
    <row r="868" spans="1:3" ht="16.899999999999999" hidden="1" customHeight="1">
      <c r="A868" s="687">
        <v>2130109</v>
      </c>
      <c r="B868" s="690" t="s">
        <v>1253</v>
      </c>
      <c r="C868" s="694"/>
    </row>
    <row r="869" spans="1:3" ht="16.899999999999999" hidden="1" customHeight="1">
      <c r="A869" s="687">
        <v>2130110</v>
      </c>
      <c r="B869" s="690" t="s">
        <v>1254</v>
      </c>
      <c r="C869" s="694"/>
    </row>
    <row r="870" spans="1:3" ht="16.899999999999999" hidden="1" customHeight="1">
      <c r="A870" s="687">
        <v>2130111</v>
      </c>
      <c r="B870" s="690" t="s">
        <v>1255</v>
      </c>
      <c r="C870" s="694"/>
    </row>
    <row r="871" spans="1:3" ht="16.899999999999999" hidden="1" customHeight="1">
      <c r="A871" s="687">
        <v>2130112</v>
      </c>
      <c r="B871" s="690" t="s">
        <v>1256</v>
      </c>
      <c r="C871" s="694"/>
    </row>
    <row r="872" spans="1:3" ht="16.899999999999999" hidden="1" customHeight="1">
      <c r="A872" s="687">
        <v>2130114</v>
      </c>
      <c r="B872" s="690" t="s">
        <v>1257</v>
      </c>
      <c r="C872" s="694"/>
    </row>
    <row r="873" spans="1:3" ht="16.899999999999999" customHeight="1">
      <c r="A873" s="701">
        <v>2130119</v>
      </c>
      <c r="B873" s="702" t="s">
        <v>1258</v>
      </c>
      <c r="C873" s="704">
        <v>40</v>
      </c>
    </row>
    <row r="874" spans="1:3" ht="16.899999999999999" hidden="1" customHeight="1">
      <c r="A874" s="687">
        <v>2130120</v>
      </c>
      <c r="B874" s="690" t="s">
        <v>1259</v>
      </c>
      <c r="C874" s="694"/>
    </row>
    <row r="875" spans="1:3" ht="16.899999999999999" hidden="1" customHeight="1">
      <c r="A875" s="687">
        <v>2130121</v>
      </c>
      <c r="B875" s="690" t="s">
        <v>1260</v>
      </c>
      <c r="C875" s="694"/>
    </row>
    <row r="876" spans="1:3" ht="16.899999999999999" customHeight="1">
      <c r="A876" s="701">
        <v>2130122</v>
      </c>
      <c r="B876" s="702" t="s">
        <v>1261</v>
      </c>
      <c r="C876" s="704">
        <v>100</v>
      </c>
    </row>
    <row r="877" spans="1:3" ht="16.899999999999999" customHeight="1">
      <c r="A877" s="701">
        <v>2130124</v>
      </c>
      <c r="B877" s="702" t="s">
        <v>1262</v>
      </c>
      <c r="C877" s="704">
        <v>22</v>
      </c>
    </row>
    <row r="878" spans="1:3" ht="16.899999999999999" hidden="1" customHeight="1">
      <c r="A878" s="687">
        <v>2130125</v>
      </c>
      <c r="B878" s="690" t="s">
        <v>1263</v>
      </c>
      <c r="C878" s="694"/>
    </row>
    <row r="879" spans="1:3" ht="16.899999999999999" hidden="1" customHeight="1">
      <c r="A879" s="687">
        <v>2130126</v>
      </c>
      <c r="B879" s="690" t="s">
        <v>1264</v>
      </c>
      <c r="C879" s="694"/>
    </row>
    <row r="880" spans="1:3" ht="16.899999999999999" customHeight="1">
      <c r="A880" s="701">
        <v>2130135</v>
      </c>
      <c r="B880" s="702" t="s">
        <v>1265</v>
      </c>
      <c r="C880" s="704">
        <v>107</v>
      </c>
    </row>
    <row r="881" spans="1:3" ht="16.899999999999999" hidden="1" customHeight="1">
      <c r="A881" s="687">
        <v>2130142</v>
      </c>
      <c r="B881" s="690" t="s">
        <v>1266</v>
      </c>
      <c r="C881" s="694"/>
    </row>
    <row r="882" spans="1:3" ht="16.899999999999999" customHeight="1">
      <c r="A882" s="701">
        <v>2130148</v>
      </c>
      <c r="B882" s="702" t="s">
        <v>1267</v>
      </c>
      <c r="C882" s="704">
        <v>40</v>
      </c>
    </row>
    <row r="883" spans="1:3" ht="16.899999999999999" customHeight="1">
      <c r="A883" s="701">
        <v>2130152</v>
      </c>
      <c r="B883" s="702" t="s">
        <v>1268</v>
      </c>
      <c r="C883" s="704">
        <v>6</v>
      </c>
    </row>
    <row r="884" spans="1:3" ht="16.899999999999999" customHeight="1">
      <c r="A884" s="701">
        <v>2130153</v>
      </c>
      <c r="B884" s="702" t="s">
        <v>1269</v>
      </c>
      <c r="C884" s="704">
        <v>254</v>
      </c>
    </row>
    <row r="885" spans="1:3" ht="16.899999999999999" customHeight="1">
      <c r="A885" s="701">
        <v>2130199</v>
      </c>
      <c r="B885" s="702" t="s">
        <v>1270</v>
      </c>
      <c r="C885" s="704">
        <v>1600</v>
      </c>
    </row>
    <row r="886" spans="1:3" ht="16.899999999999999" customHeight="1">
      <c r="A886" s="701">
        <v>21302</v>
      </c>
      <c r="B886" s="705" t="s">
        <v>1271</v>
      </c>
      <c r="C886" s="704">
        <f>SUM(C887:C910)</f>
        <v>607</v>
      </c>
    </row>
    <row r="887" spans="1:3" ht="16.899999999999999" customHeight="1">
      <c r="A887" s="701">
        <v>2130201</v>
      </c>
      <c r="B887" s="702" t="s">
        <v>611</v>
      </c>
      <c r="C887" s="704">
        <v>6</v>
      </c>
    </row>
    <row r="888" spans="1:3" ht="16.899999999999999" hidden="1" customHeight="1">
      <c r="A888" s="687">
        <v>2130202</v>
      </c>
      <c r="B888" s="690" t="s">
        <v>612</v>
      </c>
      <c r="C888" s="694"/>
    </row>
    <row r="889" spans="1:3" ht="16.899999999999999" hidden="1" customHeight="1">
      <c r="A889" s="687">
        <v>2130203</v>
      </c>
      <c r="B889" s="690" t="s">
        <v>613</v>
      </c>
      <c r="C889" s="694"/>
    </row>
    <row r="890" spans="1:3" ht="16.899999999999999" customHeight="1">
      <c r="A890" s="701">
        <v>2130204</v>
      </c>
      <c r="B890" s="702" t="s">
        <v>1272</v>
      </c>
      <c r="C890" s="704">
        <v>375</v>
      </c>
    </row>
    <row r="891" spans="1:3" ht="16.899999999999999" customHeight="1">
      <c r="A891" s="701">
        <v>2130205</v>
      </c>
      <c r="B891" s="702" t="s">
        <v>1273</v>
      </c>
      <c r="C891" s="704">
        <v>57</v>
      </c>
    </row>
    <row r="892" spans="1:3" ht="16.899999999999999" hidden="1" customHeight="1">
      <c r="A892" s="687">
        <v>2130206</v>
      </c>
      <c r="B892" s="690" t="s">
        <v>1274</v>
      </c>
      <c r="C892" s="694"/>
    </row>
    <row r="893" spans="1:3" ht="16.899999999999999" hidden="1" customHeight="1">
      <c r="A893" s="687">
        <v>2130207</v>
      </c>
      <c r="B893" s="690" t="s">
        <v>1275</v>
      </c>
      <c r="C893" s="694"/>
    </row>
    <row r="894" spans="1:3" ht="16.899999999999999" hidden="1" customHeight="1">
      <c r="A894" s="687">
        <v>2130209</v>
      </c>
      <c r="B894" s="690" t="s">
        <v>1276</v>
      </c>
      <c r="C894" s="694"/>
    </row>
    <row r="895" spans="1:3" ht="16.899999999999999" hidden="1" customHeight="1">
      <c r="A895" s="687">
        <v>2130210</v>
      </c>
      <c r="B895" s="690" t="s">
        <v>1277</v>
      </c>
      <c r="C895" s="694"/>
    </row>
    <row r="896" spans="1:3" ht="16.899999999999999" hidden="1" customHeight="1">
      <c r="A896" s="687">
        <v>2130211</v>
      </c>
      <c r="B896" s="690" t="s">
        <v>1278</v>
      </c>
      <c r="C896" s="694"/>
    </row>
    <row r="897" spans="1:3" ht="16.899999999999999" customHeight="1">
      <c r="A897" s="701">
        <v>2130212</v>
      </c>
      <c r="B897" s="702" t="s">
        <v>1279</v>
      </c>
      <c r="C897" s="704">
        <v>38</v>
      </c>
    </row>
    <row r="898" spans="1:3" ht="16.899999999999999" customHeight="1">
      <c r="A898" s="701">
        <v>2130213</v>
      </c>
      <c r="B898" s="702" t="s">
        <v>1280</v>
      </c>
      <c r="C898" s="704">
        <v>10</v>
      </c>
    </row>
    <row r="899" spans="1:3" ht="16.899999999999999" hidden="1" customHeight="1">
      <c r="A899" s="687">
        <v>2130217</v>
      </c>
      <c r="B899" s="690" t="s">
        <v>1281</v>
      </c>
      <c r="C899" s="694"/>
    </row>
    <row r="900" spans="1:3" ht="16.899999999999999" hidden="1" customHeight="1">
      <c r="A900" s="687">
        <v>2130220</v>
      </c>
      <c r="B900" s="690" t="s">
        <v>1282</v>
      </c>
      <c r="C900" s="694"/>
    </row>
    <row r="901" spans="1:3" ht="16.899999999999999" hidden="1" customHeight="1">
      <c r="A901" s="687">
        <v>2130221</v>
      </c>
      <c r="B901" s="690" t="s">
        <v>1283</v>
      </c>
      <c r="C901" s="694"/>
    </row>
    <row r="902" spans="1:3" ht="16.899999999999999" hidden="1" customHeight="1">
      <c r="A902" s="687">
        <v>2130223</v>
      </c>
      <c r="B902" s="690" t="s">
        <v>1284</v>
      </c>
      <c r="C902" s="694"/>
    </row>
    <row r="903" spans="1:3" ht="16.899999999999999" hidden="1" customHeight="1">
      <c r="A903" s="687">
        <v>2130226</v>
      </c>
      <c r="B903" s="690" t="s">
        <v>1285</v>
      </c>
      <c r="C903" s="694"/>
    </row>
    <row r="904" spans="1:3" ht="16.899999999999999" customHeight="1">
      <c r="A904" s="701">
        <v>2130227</v>
      </c>
      <c r="B904" s="702" t="s">
        <v>1286</v>
      </c>
      <c r="C904" s="704">
        <v>19</v>
      </c>
    </row>
    <row r="905" spans="1:3" ht="16.899999999999999" hidden="1" customHeight="1">
      <c r="A905" s="687">
        <v>2130232</v>
      </c>
      <c r="B905" s="690" t="s">
        <v>1287</v>
      </c>
      <c r="C905" s="694"/>
    </row>
    <row r="906" spans="1:3" ht="16.899999999999999" customHeight="1">
      <c r="A906" s="701">
        <v>2130234</v>
      </c>
      <c r="B906" s="702" t="s">
        <v>1288</v>
      </c>
      <c r="C906" s="704">
        <v>72</v>
      </c>
    </row>
    <row r="907" spans="1:3" ht="16.899999999999999" hidden="1" customHeight="1">
      <c r="A907" s="687">
        <v>2130235</v>
      </c>
      <c r="B907" s="690" t="s">
        <v>1289</v>
      </c>
      <c r="C907" s="694"/>
    </row>
    <row r="908" spans="1:3" ht="16.899999999999999" hidden="1" customHeight="1">
      <c r="A908" s="687">
        <v>2130236</v>
      </c>
      <c r="B908" s="690" t="s">
        <v>1290</v>
      </c>
      <c r="C908" s="694"/>
    </row>
    <row r="909" spans="1:3" ht="16.899999999999999" hidden="1" customHeight="1">
      <c r="A909" s="687">
        <v>2130237</v>
      </c>
      <c r="B909" s="690" t="s">
        <v>1256</v>
      </c>
      <c r="C909" s="694"/>
    </row>
    <row r="910" spans="1:3" ht="16.899999999999999" customHeight="1">
      <c r="A910" s="701">
        <v>2130299</v>
      </c>
      <c r="B910" s="702" t="s">
        <v>1291</v>
      </c>
      <c r="C910" s="704">
        <v>30</v>
      </c>
    </row>
    <row r="911" spans="1:3" ht="16.899999999999999" customHeight="1">
      <c r="A911" s="701">
        <v>21303</v>
      </c>
      <c r="B911" s="705" t="s">
        <v>1292</v>
      </c>
      <c r="C911" s="704">
        <f>SUM(C912:C938)</f>
        <v>2377</v>
      </c>
    </row>
    <row r="912" spans="1:3" ht="16.899999999999999" customHeight="1">
      <c r="A912" s="701">
        <v>2130301</v>
      </c>
      <c r="B912" s="702" t="s">
        <v>611</v>
      </c>
      <c r="C912" s="704">
        <v>691</v>
      </c>
    </row>
    <row r="913" spans="1:3" ht="16.899999999999999" customHeight="1">
      <c r="A913" s="701">
        <v>2130302</v>
      </c>
      <c r="B913" s="702" t="s">
        <v>612</v>
      </c>
      <c r="C913" s="704">
        <v>20</v>
      </c>
    </row>
    <row r="914" spans="1:3" ht="16.899999999999999" hidden="1" customHeight="1">
      <c r="A914" s="687">
        <v>2130303</v>
      </c>
      <c r="B914" s="690" t="s">
        <v>613</v>
      </c>
      <c r="C914" s="694"/>
    </row>
    <row r="915" spans="1:3" ht="16.899999999999999" hidden="1" customHeight="1">
      <c r="A915" s="687">
        <v>2130304</v>
      </c>
      <c r="B915" s="690" t="s">
        <v>1293</v>
      </c>
      <c r="C915" s="694"/>
    </row>
    <row r="916" spans="1:3" ht="16.899999999999999" customHeight="1">
      <c r="A916" s="701">
        <v>2130305</v>
      </c>
      <c r="B916" s="702" t="s">
        <v>1294</v>
      </c>
      <c r="C916" s="704">
        <v>205</v>
      </c>
    </row>
    <row r="917" spans="1:3" ht="16.899999999999999" customHeight="1">
      <c r="A917" s="701">
        <v>2130306</v>
      </c>
      <c r="B917" s="702" t="s">
        <v>1295</v>
      </c>
      <c r="C917" s="704">
        <v>45</v>
      </c>
    </row>
    <row r="918" spans="1:3" ht="16.899999999999999" hidden="1" customHeight="1">
      <c r="A918" s="687">
        <v>2130307</v>
      </c>
      <c r="B918" s="690" t="s">
        <v>1296</v>
      </c>
      <c r="C918" s="694"/>
    </row>
    <row r="919" spans="1:3" ht="16.899999999999999" customHeight="1">
      <c r="A919" s="701">
        <v>2130308</v>
      </c>
      <c r="B919" s="702" t="s">
        <v>1297</v>
      </c>
      <c r="C919" s="704">
        <v>15</v>
      </c>
    </row>
    <row r="920" spans="1:3" ht="16.899999999999999" hidden="1" customHeight="1">
      <c r="A920" s="687">
        <v>2130309</v>
      </c>
      <c r="B920" s="690" t="s">
        <v>1298</v>
      </c>
      <c r="C920" s="694"/>
    </row>
    <row r="921" spans="1:3" ht="16.899999999999999" customHeight="1">
      <c r="A921" s="701">
        <v>2130310</v>
      </c>
      <c r="B921" s="702" t="s">
        <v>1299</v>
      </c>
      <c r="C921" s="704">
        <v>219</v>
      </c>
    </row>
    <row r="922" spans="1:3" ht="16.899999999999999" hidden="1" customHeight="1">
      <c r="A922" s="687">
        <v>2130311</v>
      </c>
      <c r="B922" s="690" t="s">
        <v>1300</v>
      </c>
      <c r="C922" s="694"/>
    </row>
    <row r="923" spans="1:3" ht="16.899999999999999" hidden="1" customHeight="1">
      <c r="A923" s="687">
        <v>2130312</v>
      </c>
      <c r="B923" s="690" t="s">
        <v>1301</v>
      </c>
      <c r="C923" s="694"/>
    </row>
    <row r="924" spans="1:3" ht="16.899999999999999" hidden="1" customHeight="1">
      <c r="A924" s="687">
        <v>2130313</v>
      </c>
      <c r="B924" s="690" t="s">
        <v>1302</v>
      </c>
      <c r="C924" s="694"/>
    </row>
    <row r="925" spans="1:3" ht="16.899999999999999" customHeight="1">
      <c r="A925" s="701">
        <v>2130314</v>
      </c>
      <c r="B925" s="702" t="s">
        <v>1303</v>
      </c>
      <c r="C925" s="704">
        <v>20</v>
      </c>
    </row>
    <row r="926" spans="1:3" ht="16.899999999999999" customHeight="1">
      <c r="A926" s="701">
        <v>2130315</v>
      </c>
      <c r="B926" s="702" t="s">
        <v>1304</v>
      </c>
      <c r="C926" s="704">
        <v>17</v>
      </c>
    </row>
    <row r="927" spans="1:3" ht="16.899999999999999" customHeight="1">
      <c r="A927" s="701">
        <v>2130316</v>
      </c>
      <c r="B927" s="702" t="s">
        <v>1305</v>
      </c>
      <c r="C927" s="704">
        <v>303</v>
      </c>
    </row>
    <row r="928" spans="1:3" ht="16.899999999999999" hidden="1" customHeight="1">
      <c r="A928" s="687">
        <v>2130317</v>
      </c>
      <c r="B928" s="690" t="s">
        <v>1306</v>
      </c>
      <c r="C928" s="694"/>
    </row>
    <row r="929" spans="1:3" ht="16.899999999999999" hidden="1" customHeight="1">
      <c r="A929" s="687">
        <v>2130318</v>
      </c>
      <c r="B929" s="690" t="s">
        <v>1307</v>
      </c>
      <c r="C929" s="694"/>
    </row>
    <row r="930" spans="1:3" ht="16.899999999999999" hidden="1" customHeight="1">
      <c r="A930" s="687">
        <v>2130319</v>
      </c>
      <c r="B930" s="690" t="s">
        <v>1308</v>
      </c>
      <c r="C930" s="694"/>
    </row>
    <row r="931" spans="1:3" ht="16.899999999999999" hidden="1" customHeight="1">
      <c r="A931" s="687">
        <v>2130321</v>
      </c>
      <c r="B931" s="690" t="s">
        <v>1309</v>
      </c>
      <c r="C931" s="694"/>
    </row>
    <row r="932" spans="1:3" ht="16.899999999999999" hidden="1" customHeight="1">
      <c r="A932" s="687">
        <v>2130322</v>
      </c>
      <c r="B932" s="690" t="s">
        <v>1310</v>
      </c>
      <c r="C932" s="694"/>
    </row>
    <row r="933" spans="1:3" ht="16.899999999999999" hidden="1" customHeight="1">
      <c r="A933" s="687">
        <v>2130333</v>
      </c>
      <c r="B933" s="690" t="s">
        <v>1284</v>
      </c>
      <c r="C933" s="694"/>
    </row>
    <row r="934" spans="1:3" ht="16.899999999999999" customHeight="1">
      <c r="A934" s="701">
        <v>2130334</v>
      </c>
      <c r="B934" s="702" t="s">
        <v>1311</v>
      </c>
      <c r="C934" s="704">
        <v>2</v>
      </c>
    </row>
    <row r="935" spans="1:3" ht="16.899999999999999" customHeight="1">
      <c r="A935" s="701">
        <v>2130335</v>
      </c>
      <c r="B935" s="702" t="s">
        <v>1312</v>
      </c>
      <c r="C935" s="704">
        <v>690</v>
      </c>
    </row>
    <row r="936" spans="1:3" ht="16.899999999999999" hidden="1" customHeight="1">
      <c r="A936" s="687">
        <v>2130336</v>
      </c>
      <c r="B936" s="690" t="s">
        <v>1313</v>
      </c>
      <c r="C936" s="694"/>
    </row>
    <row r="937" spans="1:3" ht="16.899999999999999" hidden="1" customHeight="1">
      <c r="A937" s="687">
        <v>2130337</v>
      </c>
      <c r="B937" s="690" t="s">
        <v>1314</v>
      </c>
      <c r="C937" s="694"/>
    </row>
    <row r="938" spans="1:3" ht="16.899999999999999" customHeight="1">
      <c r="A938" s="701">
        <v>2130399</v>
      </c>
      <c r="B938" s="702" t="s">
        <v>1315</v>
      </c>
      <c r="C938" s="704">
        <v>150</v>
      </c>
    </row>
    <row r="939" spans="1:3" ht="16.899999999999999" customHeight="1">
      <c r="A939" s="701">
        <v>21305</v>
      </c>
      <c r="B939" s="705" t="s">
        <v>1316</v>
      </c>
      <c r="C939" s="704">
        <f>SUM(C940:C949)</f>
        <v>583</v>
      </c>
    </row>
    <row r="940" spans="1:3" ht="16.899999999999999" customHeight="1">
      <c r="A940" s="701">
        <v>2130501</v>
      </c>
      <c r="B940" s="702" t="s">
        <v>611</v>
      </c>
      <c r="C940" s="704">
        <v>62</v>
      </c>
    </row>
    <row r="941" spans="1:3" ht="16.899999999999999" customHeight="1">
      <c r="A941" s="701">
        <v>2130502</v>
      </c>
      <c r="B941" s="702" t="s">
        <v>612</v>
      </c>
      <c r="C941" s="704">
        <v>30</v>
      </c>
    </row>
    <row r="942" spans="1:3" ht="16.899999999999999" hidden="1" customHeight="1">
      <c r="A942" s="687">
        <v>2130503</v>
      </c>
      <c r="B942" s="690" t="s">
        <v>613</v>
      </c>
      <c r="C942" s="694"/>
    </row>
    <row r="943" spans="1:3" ht="16.899999999999999" customHeight="1">
      <c r="A943" s="701">
        <v>2130504</v>
      </c>
      <c r="B943" s="702" t="s">
        <v>1317</v>
      </c>
      <c r="C943" s="704">
        <v>220</v>
      </c>
    </row>
    <row r="944" spans="1:3" ht="16.899999999999999" hidden="1" customHeight="1">
      <c r="A944" s="687">
        <v>2130505</v>
      </c>
      <c r="B944" s="690" t="s">
        <v>1318</v>
      </c>
      <c r="C944" s="694"/>
    </row>
    <row r="945" spans="1:3" ht="16.899999999999999" hidden="1" customHeight="1">
      <c r="A945" s="687">
        <v>2130506</v>
      </c>
      <c r="B945" s="690" t="s">
        <v>1319</v>
      </c>
      <c r="C945" s="694"/>
    </row>
    <row r="946" spans="1:3" ht="16.899999999999999" hidden="1" customHeight="1">
      <c r="A946" s="687">
        <v>2130507</v>
      </c>
      <c r="B946" s="690" t="s">
        <v>1320</v>
      </c>
      <c r="C946" s="694"/>
    </row>
    <row r="947" spans="1:3" ht="16.899999999999999" hidden="1" customHeight="1">
      <c r="A947" s="687">
        <v>2130508</v>
      </c>
      <c r="B947" s="690" t="s">
        <v>1321</v>
      </c>
      <c r="C947" s="694"/>
    </row>
    <row r="948" spans="1:3" ht="16.899999999999999" hidden="1" customHeight="1">
      <c r="A948" s="687">
        <v>2130550</v>
      </c>
      <c r="B948" s="690" t="s">
        <v>1322</v>
      </c>
      <c r="C948" s="694"/>
    </row>
    <row r="949" spans="1:3" ht="16.899999999999999" customHeight="1">
      <c r="A949" s="701">
        <v>2130599</v>
      </c>
      <c r="B949" s="702" t="s">
        <v>1323</v>
      </c>
      <c r="C949" s="704">
        <v>271</v>
      </c>
    </row>
    <row r="950" spans="1:3" ht="16.899999999999999" hidden="1" customHeight="1">
      <c r="A950" s="687">
        <v>21307</v>
      </c>
      <c r="B950" s="689" t="s">
        <v>1324</v>
      </c>
      <c r="C950" s="692">
        <f>SUM(C951:C956)</f>
        <v>0</v>
      </c>
    </row>
    <row r="951" spans="1:3" ht="16.899999999999999" hidden="1" customHeight="1">
      <c r="A951" s="687">
        <v>2130701</v>
      </c>
      <c r="B951" s="690" t="s">
        <v>1325</v>
      </c>
      <c r="C951" s="694"/>
    </row>
    <row r="952" spans="1:3" ht="16.899999999999999" hidden="1" customHeight="1">
      <c r="A952" s="687">
        <v>2130704</v>
      </c>
      <c r="B952" s="690" t="s">
        <v>1326</v>
      </c>
      <c r="C952" s="694"/>
    </row>
    <row r="953" spans="1:3" ht="16.899999999999999" hidden="1" customHeight="1">
      <c r="A953" s="687">
        <v>2130705</v>
      </c>
      <c r="B953" s="690" t="s">
        <v>1327</v>
      </c>
      <c r="C953" s="694"/>
    </row>
    <row r="954" spans="1:3" ht="16.899999999999999" hidden="1" customHeight="1">
      <c r="A954" s="687">
        <v>2130706</v>
      </c>
      <c r="B954" s="690" t="s">
        <v>1328</v>
      </c>
      <c r="C954" s="694"/>
    </row>
    <row r="955" spans="1:3" ht="16.899999999999999" hidden="1" customHeight="1">
      <c r="A955" s="687">
        <v>2130707</v>
      </c>
      <c r="B955" s="690" t="s">
        <v>1329</v>
      </c>
      <c r="C955" s="694"/>
    </row>
    <row r="956" spans="1:3" ht="16.899999999999999" hidden="1" customHeight="1">
      <c r="A956" s="687">
        <v>2130799</v>
      </c>
      <c r="B956" s="690" t="s">
        <v>1330</v>
      </c>
      <c r="C956" s="694"/>
    </row>
    <row r="957" spans="1:3" ht="16.899999999999999" customHeight="1">
      <c r="A957" s="701">
        <v>21308</v>
      </c>
      <c r="B957" s="705" t="s">
        <v>1331</v>
      </c>
      <c r="C957" s="704">
        <f>SUM(C958:C963)</f>
        <v>498</v>
      </c>
    </row>
    <row r="958" spans="1:3" ht="16.899999999999999" hidden="1" customHeight="1">
      <c r="A958" s="687">
        <v>2130801</v>
      </c>
      <c r="B958" s="690" t="s">
        <v>1332</v>
      </c>
      <c r="C958" s="694"/>
    </row>
    <row r="959" spans="1:3" ht="16.899999999999999" hidden="1" customHeight="1">
      <c r="A959" s="687">
        <v>2130802</v>
      </c>
      <c r="B959" s="690" t="s">
        <v>1333</v>
      </c>
      <c r="C959" s="694"/>
    </row>
    <row r="960" spans="1:3" ht="16.899999999999999" customHeight="1">
      <c r="A960" s="701">
        <v>2130803</v>
      </c>
      <c r="B960" s="702" t="s">
        <v>1334</v>
      </c>
      <c r="C960" s="704">
        <v>443</v>
      </c>
    </row>
    <row r="961" spans="1:3" ht="16.899999999999999" hidden="1" customHeight="1">
      <c r="A961" s="687">
        <v>2130804</v>
      </c>
      <c r="B961" s="690" t="s">
        <v>1335</v>
      </c>
      <c r="C961" s="694"/>
    </row>
    <row r="962" spans="1:3" ht="16.899999999999999" hidden="1" customHeight="1">
      <c r="A962" s="687">
        <v>2130805</v>
      </c>
      <c r="B962" s="690" t="s">
        <v>1336</v>
      </c>
      <c r="C962" s="694"/>
    </row>
    <row r="963" spans="1:3" ht="16.899999999999999" customHeight="1">
      <c r="A963" s="701">
        <v>2130899</v>
      </c>
      <c r="B963" s="702" t="s">
        <v>1337</v>
      </c>
      <c r="C963" s="704">
        <v>55</v>
      </c>
    </row>
    <row r="964" spans="1:3" ht="16.899999999999999" hidden="1" customHeight="1">
      <c r="A964" s="687">
        <v>21309</v>
      </c>
      <c r="B964" s="689" t="s">
        <v>1338</v>
      </c>
      <c r="C964" s="692">
        <f>SUM(C965:C966)</f>
        <v>0</v>
      </c>
    </row>
    <row r="965" spans="1:3" ht="16.899999999999999" hidden="1" customHeight="1">
      <c r="A965" s="687">
        <v>2130901</v>
      </c>
      <c r="B965" s="690" t="s">
        <v>1339</v>
      </c>
      <c r="C965" s="694"/>
    </row>
    <row r="966" spans="1:3" ht="16.899999999999999" hidden="1" customHeight="1">
      <c r="A966" s="687">
        <v>2130999</v>
      </c>
      <c r="B966" s="690" t="s">
        <v>1340</v>
      </c>
      <c r="C966" s="694"/>
    </row>
    <row r="967" spans="1:3" ht="16.899999999999999" customHeight="1">
      <c r="A967" s="701">
        <v>21399</v>
      </c>
      <c r="B967" s="705" t="s">
        <v>1341</v>
      </c>
      <c r="C967" s="704">
        <f>SUM(C968:C969)</f>
        <v>168</v>
      </c>
    </row>
    <row r="968" spans="1:3" ht="16.899999999999999" hidden="1" customHeight="1">
      <c r="A968" s="687">
        <v>2139901</v>
      </c>
      <c r="B968" s="690" t="s">
        <v>1342</v>
      </c>
      <c r="C968" s="694"/>
    </row>
    <row r="969" spans="1:3" ht="16.899999999999999" customHeight="1">
      <c r="A969" s="701">
        <v>2139999</v>
      </c>
      <c r="B969" s="702" t="s">
        <v>1343</v>
      </c>
      <c r="C969" s="704">
        <v>168</v>
      </c>
    </row>
    <row r="970" spans="1:3" ht="16.899999999999999" customHeight="1">
      <c r="A970" s="701">
        <v>214</v>
      </c>
      <c r="B970" s="705" t="s">
        <v>1344</v>
      </c>
      <c r="C970" s="704">
        <f>C971+C994+C1004+C1014+C1019+C1026+C1031</f>
        <v>2642</v>
      </c>
    </row>
    <row r="971" spans="1:3" ht="16.899999999999999" customHeight="1">
      <c r="A971" s="701">
        <v>21401</v>
      </c>
      <c r="B971" s="705" t="s">
        <v>1345</v>
      </c>
      <c r="C971" s="704">
        <f>SUM(C972:C993)</f>
        <v>1847</v>
      </c>
    </row>
    <row r="972" spans="1:3" ht="16.899999999999999" customHeight="1">
      <c r="A972" s="701">
        <v>2140101</v>
      </c>
      <c r="B972" s="702" t="s">
        <v>611</v>
      </c>
      <c r="C972" s="704">
        <v>1301</v>
      </c>
    </row>
    <row r="973" spans="1:3" ht="16.899999999999999" customHeight="1">
      <c r="A973" s="701">
        <v>2140102</v>
      </c>
      <c r="B973" s="702" t="s">
        <v>612</v>
      </c>
      <c r="C973" s="704">
        <v>316</v>
      </c>
    </row>
    <row r="974" spans="1:3" ht="16.899999999999999" hidden="1" customHeight="1">
      <c r="A974" s="687">
        <v>2140103</v>
      </c>
      <c r="B974" s="690" t="s">
        <v>613</v>
      </c>
      <c r="C974" s="694"/>
    </row>
    <row r="975" spans="1:3" ht="16.899999999999999" customHeight="1">
      <c r="A975" s="701">
        <v>2140104</v>
      </c>
      <c r="B975" s="702" t="s">
        <v>1346</v>
      </c>
      <c r="C975" s="704">
        <v>180</v>
      </c>
    </row>
    <row r="976" spans="1:3" ht="16.899999999999999" hidden="1" customHeight="1">
      <c r="A976" s="687">
        <v>2140106</v>
      </c>
      <c r="B976" s="690" t="s">
        <v>1347</v>
      </c>
      <c r="C976" s="694"/>
    </row>
    <row r="977" spans="1:3" ht="16.899999999999999" hidden="1" customHeight="1">
      <c r="A977" s="687">
        <v>2140109</v>
      </c>
      <c r="B977" s="690" t="s">
        <v>1348</v>
      </c>
      <c r="C977" s="694"/>
    </row>
    <row r="978" spans="1:3" ht="16.899999999999999" hidden="1" customHeight="1">
      <c r="A978" s="687">
        <v>2140110</v>
      </c>
      <c r="B978" s="690" t="s">
        <v>1349</v>
      </c>
      <c r="C978" s="694"/>
    </row>
    <row r="979" spans="1:3" ht="16.899999999999999" hidden="1" customHeight="1">
      <c r="A979" s="687">
        <v>2140111</v>
      </c>
      <c r="B979" s="690" t="s">
        <v>1350</v>
      </c>
      <c r="C979" s="694"/>
    </row>
    <row r="980" spans="1:3" ht="16.899999999999999" hidden="1" customHeight="1">
      <c r="A980" s="687">
        <v>2140112</v>
      </c>
      <c r="B980" s="690" t="s">
        <v>1351</v>
      </c>
      <c r="C980" s="694"/>
    </row>
    <row r="981" spans="1:3" ht="16.899999999999999" hidden="1" customHeight="1">
      <c r="A981" s="687">
        <v>2140114</v>
      </c>
      <c r="B981" s="690" t="s">
        <v>1352</v>
      </c>
      <c r="C981" s="694"/>
    </row>
    <row r="982" spans="1:3" ht="16.899999999999999" hidden="1" customHeight="1">
      <c r="A982" s="687">
        <v>2140122</v>
      </c>
      <c r="B982" s="690" t="s">
        <v>1353</v>
      </c>
      <c r="C982" s="694"/>
    </row>
    <row r="983" spans="1:3" ht="16.899999999999999" hidden="1" customHeight="1">
      <c r="A983" s="687">
        <v>2140123</v>
      </c>
      <c r="B983" s="690" t="s">
        <v>1354</v>
      </c>
      <c r="C983" s="694"/>
    </row>
    <row r="984" spans="1:3" ht="16.899999999999999" hidden="1" customHeight="1">
      <c r="A984" s="687">
        <v>2140127</v>
      </c>
      <c r="B984" s="690" t="s">
        <v>1355</v>
      </c>
      <c r="C984" s="694"/>
    </row>
    <row r="985" spans="1:3" ht="16.899999999999999" hidden="1" customHeight="1">
      <c r="A985" s="687">
        <v>2140128</v>
      </c>
      <c r="B985" s="690" t="s">
        <v>1356</v>
      </c>
      <c r="C985" s="694"/>
    </row>
    <row r="986" spans="1:3" ht="16.899999999999999" hidden="1" customHeight="1">
      <c r="A986" s="687">
        <v>2140129</v>
      </c>
      <c r="B986" s="690" t="s">
        <v>1357</v>
      </c>
      <c r="C986" s="694"/>
    </row>
    <row r="987" spans="1:3" ht="16.899999999999999" hidden="1" customHeight="1">
      <c r="A987" s="687">
        <v>2140130</v>
      </c>
      <c r="B987" s="690" t="s">
        <v>1358</v>
      </c>
      <c r="C987" s="694"/>
    </row>
    <row r="988" spans="1:3" ht="16.899999999999999" hidden="1" customHeight="1">
      <c r="A988" s="687">
        <v>2140131</v>
      </c>
      <c r="B988" s="690" t="s">
        <v>1359</v>
      </c>
      <c r="C988" s="694"/>
    </row>
    <row r="989" spans="1:3" ht="16.899999999999999" hidden="1" customHeight="1">
      <c r="A989" s="687">
        <v>2140133</v>
      </c>
      <c r="B989" s="690" t="s">
        <v>1360</v>
      </c>
      <c r="C989" s="694"/>
    </row>
    <row r="990" spans="1:3" ht="16.899999999999999" hidden="1" customHeight="1">
      <c r="A990" s="687">
        <v>2140136</v>
      </c>
      <c r="B990" s="690" t="s">
        <v>1361</v>
      </c>
      <c r="C990" s="694"/>
    </row>
    <row r="991" spans="1:3" ht="16.899999999999999" hidden="1" customHeight="1">
      <c r="A991" s="687">
        <v>2140138</v>
      </c>
      <c r="B991" s="690" t="s">
        <v>1362</v>
      </c>
      <c r="C991" s="694"/>
    </row>
    <row r="992" spans="1:3" ht="16.899999999999999" hidden="1" customHeight="1">
      <c r="A992" s="687">
        <v>2140139</v>
      </c>
      <c r="B992" s="690" t="s">
        <v>1363</v>
      </c>
      <c r="C992" s="694"/>
    </row>
    <row r="993" spans="1:3" ht="16.899999999999999" customHeight="1">
      <c r="A993" s="701">
        <v>2140199</v>
      </c>
      <c r="B993" s="702" t="s">
        <v>1364</v>
      </c>
      <c r="C993" s="704">
        <v>50</v>
      </c>
    </row>
    <row r="994" spans="1:3" ht="16.899999999999999" hidden="1" customHeight="1">
      <c r="A994" s="687">
        <v>21402</v>
      </c>
      <c r="B994" s="689" t="s">
        <v>1365</v>
      </c>
      <c r="C994" s="692">
        <f>SUM(C995:C1003)</f>
        <v>0</v>
      </c>
    </row>
    <row r="995" spans="1:3" ht="16.899999999999999" hidden="1" customHeight="1">
      <c r="A995" s="687">
        <v>2140201</v>
      </c>
      <c r="B995" s="690" t="s">
        <v>611</v>
      </c>
      <c r="C995" s="694"/>
    </row>
    <row r="996" spans="1:3" ht="16.899999999999999" hidden="1" customHeight="1">
      <c r="A996" s="687">
        <v>2140202</v>
      </c>
      <c r="B996" s="690" t="s">
        <v>612</v>
      </c>
      <c r="C996" s="694"/>
    </row>
    <row r="997" spans="1:3" ht="16.899999999999999" hidden="1" customHeight="1">
      <c r="A997" s="687">
        <v>2140203</v>
      </c>
      <c r="B997" s="690" t="s">
        <v>613</v>
      </c>
      <c r="C997" s="694"/>
    </row>
    <row r="998" spans="1:3" ht="16.899999999999999" hidden="1" customHeight="1">
      <c r="A998" s="687">
        <v>2140204</v>
      </c>
      <c r="B998" s="690" t="s">
        <v>1366</v>
      </c>
      <c r="C998" s="694"/>
    </row>
    <row r="999" spans="1:3" ht="16.899999999999999" hidden="1" customHeight="1">
      <c r="A999" s="687">
        <v>2140205</v>
      </c>
      <c r="B999" s="690" t="s">
        <v>1367</v>
      </c>
      <c r="C999" s="694"/>
    </row>
    <row r="1000" spans="1:3" ht="16.899999999999999" hidden="1" customHeight="1">
      <c r="A1000" s="687">
        <v>2140206</v>
      </c>
      <c r="B1000" s="690" t="s">
        <v>1368</v>
      </c>
      <c r="C1000" s="694"/>
    </row>
    <row r="1001" spans="1:3" ht="16.899999999999999" hidden="1" customHeight="1">
      <c r="A1001" s="687">
        <v>2140207</v>
      </c>
      <c r="B1001" s="690" t="s">
        <v>1369</v>
      </c>
      <c r="C1001" s="694"/>
    </row>
    <row r="1002" spans="1:3" ht="16.899999999999999" hidden="1" customHeight="1">
      <c r="A1002" s="687">
        <v>2140208</v>
      </c>
      <c r="B1002" s="690" t="s">
        <v>1370</v>
      </c>
      <c r="C1002" s="694"/>
    </row>
    <row r="1003" spans="1:3" ht="16.899999999999999" hidden="1" customHeight="1">
      <c r="A1003" s="687">
        <v>2140299</v>
      </c>
      <c r="B1003" s="690" t="s">
        <v>1371</v>
      </c>
      <c r="C1003" s="694"/>
    </row>
    <row r="1004" spans="1:3" ht="16.899999999999999" hidden="1" customHeight="1">
      <c r="A1004" s="687">
        <v>21403</v>
      </c>
      <c r="B1004" s="689" t="s">
        <v>1372</v>
      </c>
      <c r="C1004" s="692">
        <f>SUM(C1005:C1013)</f>
        <v>0</v>
      </c>
    </row>
    <row r="1005" spans="1:3" ht="16.899999999999999" hidden="1" customHeight="1">
      <c r="A1005" s="687">
        <v>2140301</v>
      </c>
      <c r="B1005" s="690" t="s">
        <v>611</v>
      </c>
      <c r="C1005" s="694"/>
    </row>
    <row r="1006" spans="1:3" ht="16.899999999999999" hidden="1" customHeight="1">
      <c r="A1006" s="687">
        <v>2140302</v>
      </c>
      <c r="B1006" s="690" t="s">
        <v>612</v>
      </c>
      <c r="C1006" s="694"/>
    </row>
    <row r="1007" spans="1:3" ht="16.899999999999999" hidden="1" customHeight="1">
      <c r="A1007" s="687">
        <v>2140303</v>
      </c>
      <c r="B1007" s="690" t="s">
        <v>613</v>
      </c>
      <c r="C1007" s="694"/>
    </row>
    <row r="1008" spans="1:3" ht="16.899999999999999" hidden="1" customHeight="1">
      <c r="A1008" s="687">
        <v>2140304</v>
      </c>
      <c r="B1008" s="690" t="s">
        <v>1373</v>
      </c>
      <c r="C1008" s="694"/>
    </row>
    <row r="1009" spans="1:3" ht="16.899999999999999" hidden="1" customHeight="1">
      <c r="A1009" s="687">
        <v>2140305</v>
      </c>
      <c r="B1009" s="690" t="s">
        <v>1374</v>
      </c>
      <c r="C1009" s="694"/>
    </row>
    <row r="1010" spans="1:3" ht="16.899999999999999" hidden="1" customHeight="1">
      <c r="A1010" s="687">
        <v>2140306</v>
      </c>
      <c r="B1010" s="690" t="s">
        <v>1375</v>
      </c>
      <c r="C1010" s="694"/>
    </row>
    <row r="1011" spans="1:3" ht="16.899999999999999" hidden="1" customHeight="1">
      <c r="A1011" s="687">
        <v>2140307</v>
      </c>
      <c r="B1011" s="690" t="s">
        <v>1376</v>
      </c>
      <c r="C1011" s="694"/>
    </row>
    <row r="1012" spans="1:3" ht="16.899999999999999" hidden="1" customHeight="1">
      <c r="A1012" s="687">
        <v>2140308</v>
      </c>
      <c r="B1012" s="690" t="s">
        <v>1377</v>
      </c>
      <c r="C1012" s="694"/>
    </row>
    <row r="1013" spans="1:3" ht="16.899999999999999" hidden="1" customHeight="1">
      <c r="A1013" s="687">
        <v>2140399</v>
      </c>
      <c r="B1013" s="690" t="s">
        <v>1378</v>
      </c>
      <c r="C1013" s="694"/>
    </row>
    <row r="1014" spans="1:3" ht="16.899999999999999" customHeight="1">
      <c r="A1014" s="701">
        <v>21404</v>
      </c>
      <c r="B1014" s="705" t="s">
        <v>1379</v>
      </c>
      <c r="C1014" s="704">
        <f>SUM(C1015:C1018)</f>
        <v>66</v>
      </c>
    </row>
    <row r="1015" spans="1:3" ht="16.899999999999999" hidden="1" customHeight="1">
      <c r="A1015" s="687">
        <v>2140401</v>
      </c>
      <c r="B1015" s="690" t="s">
        <v>1380</v>
      </c>
      <c r="C1015" s="694"/>
    </row>
    <row r="1016" spans="1:3" ht="16.899999999999999" hidden="1" customHeight="1">
      <c r="A1016" s="687">
        <v>2140402</v>
      </c>
      <c r="B1016" s="690" t="s">
        <v>1381</v>
      </c>
      <c r="C1016" s="694"/>
    </row>
    <row r="1017" spans="1:3" ht="16.899999999999999" customHeight="1">
      <c r="A1017" s="701">
        <v>2140403</v>
      </c>
      <c r="B1017" s="702" t="s">
        <v>1382</v>
      </c>
      <c r="C1017" s="704">
        <v>66</v>
      </c>
    </row>
    <row r="1018" spans="1:3" ht="16.899999999999999" hidden="1" customHeight="1">
      <c r="A1018" s="687">
        <v>2140499</v>
      </c>
      <c r="B1018" s="690" t="s">
        <v>1383</v>
      </c>
      <c r="C1018" s="694"/>
    </row>
    <row r="1019" spans="1:3" ht="16.899999999999999" hidden="1" customHeight="1">
      <c r="A1019" s="687">
        <v>21405</v>
      </c>
      <c r="B1019" s="689" t="s">
        <v>1384</v>
      </c>
      <c r="C1019" s="692">
        <f>SUM(C1020:C1025)</f>
        <v>0</v>
      </c>
    </row>
    <row r="1020" spans="1:3" ht="16.899999999999999" hidden="1" customHeight="1">
      <c r="A1020" s="687">
        <v>2140501</v>
      </c>
      <c r="B1020" s="690" t="s">
        <v>611</v>
      </c>
      <c r="C1020" s="694"/>
    </row>
    <row r="1021" spans="1:3" ht="16.899999999999999" hidden="1" customHeight="1">
      <c r="A1021" s="687">
        <v>2140502</v>
      </c>
      <c r="B1021" s="690" t="s">
        <v>612</v>
      </c>
      <c r="C1021" s="694"/>
    </row>
    <row r="1022" spans="1:3" ht="16.899999999999999" hidden="1" customHeight="1">
      <c r="A1022" s="687">
        <v>2140503</v>
      </c>
      <c r="B1022" s="690" t="s">
        <v>613</v>
      </c>
      <c r="C1022" s="694"/>
    </row>
    <row r="1023" spans="1:3" ht="16.899999999999999" hidden="1" customHeight="1">
      <c r="A1023" s="687">
        <v>2140504</v>
      </c>
      <c r="B1023" s="690" t="s">
        <v>1370</v>
      </c>
      <c r="C1023" s="694"/>
    </row>
    <row r="1024" spans="1:3" ht="16.899999999999999" hidden="1" customHeight="1">
      <c r="A1024" s="687">
        <v>2140505</v>
      </c>
      <c r="B1024" s="690" t="s">
        <v>1385</v>
      </c>
      <c r="C1024" s="694"/>
    </row>
    <row r="1025" spans="1:3" ht="16.899999999999999" hidden="1" customHeight="1">
      <c r="A1025" s="687">
        <v>2140599</v>
      </c>
      <c r="B1025" s="690" t="s">
        <v>1386</v>
      </c>
      <c r="C1025" s="694"/>
    </row>
    <row r="1026" spans="1:3" ht="16.899999999999999" customHeight="1">
      <c r="A1026" s="701">
        <v>21406</v>
      </c>
      <c r="B1026" s="705" t="s">
        <v>1387</v>
      </c>
      <c r="C1026" s="704">
        <f>SUM(C1027:C1030)</f>
        <v>729</v>
      </c>
    </row>
    <row r="1027" spans="1:3" ht="16.899999999999999" hidden="1" customHeight="1">
      <c r="A1027" s="687">
        <v>2140601</v>
      </c>
      <c r="B1027" s="690" t="s">
        <v>1388</v>
      </c>
      <c r="C1027" s="694"/>
    </row>
    <row r="1028" spans="1:3" ht="16.899999999999999" customHeight="1">
      <c r="A1028" s="701">
        <v>2140602</v>
      </c>
      <c r="B1028" s="702" t="s">
        <v>1389</v>
      </c>
      <c r="C1028" s="704">
        <v>444</v>
      </c>
    </row>
    <row r="1029" spans="1:3" ht="16.899999999999999" hidden="1" customHeight="1">
      <c r="A1029" s="687">
        <v>2140603</v>
      </c>
      <c r="B1029" s="690" t="s">
        <v>1390</v>
      </c>
      <c r="C1029" s="694"/>
    </row>
    <row r="1030" spans="1:3" ht="16.899999999999999" customHeight="1">
      <c r="A1030" s="701">
        <v>2140699</v>
      </c>
      <c r="B1030" s="702" t="s">
        <v>1391</v>
      </c>
      <c r="C1030" s="704">
        <v>285</v>
      </c>
    </row>
    <row r="1031" spans="1:3" ht="16.899999999999999" hidden="1" customHeight="1">
      <c r="A1031" s="687">
        <v>21499</v>
      </c>
      <c r="B1031" s="689" t="s">
        <v>1392</v>
      </c>
      <c r="C1031" s="692">
        <f>SUM(C1032:C1033)</f>
        <v>0</v>
      </c>
    </row>
    <row r="1032" spans="1:3" ht="16.899999999999999" hidden="1" customHeight="1">
      <c r="A1032" s="687">
        <v>2149901</v>
      </c>
      <c r="B1032" s="690" t="s">
        <v>1393</v>
      </c>
      <c r="C1032" s="694"/>
    </row>
    <row r="1033" spans="1:3" ht="16.899999999999999" hidden="1" customHeight="1">
      <c r="A1033" s="687">
        <v>2149999</v>
      </c>
      <c r="B1033" s="690" t="s">
        <v>1394</v>
      </c>
      <c r="C1033" s="694"/>
    </row>
    <row r="1034" spans="1:3" ht="16.899999999999999" customHeight="1">
      <c r="A1034" s="701">
        <v>215</v>
      </c>
      <c r="B1034" s="705" t="s">
        <v>1395</v>
      </c>
      <c r="C1034" s="704">
        <f>C1035+C1045+C1061+C1066+C1080+C1087+C1094</f>
        <v>888</v>
      </c>
    </row>
    <row r="1035" spans="1:3" ht="16.899999999999999" hidden="1" customHeight="1">
      <c r="A1035" s="687">
        <v>21501</v>
      </c>
      <c r="B1035" s="689" t="s">
        <v>1396</v>
      </c>
      <c r="C1035" s="692">
        <f>SUM(C1036:C1044)</f>
        <v>0</v>
      </c>
    </row>
    <row r="1036" spans="1:3" ht="16.899999999999999" hidden="1" customHeight="1">
      <c r="A1036" s="687">
        <v>2150101</v>
      </c>
      <c r="B1036" s="690" t="s">
        <v>611</v>
      </c>
      <c r="C1036" s="694"/>
    </row>
    <row r="1037" spans="1:3" ht="16.899999999999999" hidden="1" customHeight="1">
      <c r="A1037" s="687">
        <v>2150102</v>
      </c>
      <c r="B1037" s="690" t="s">
        <v>612</v>
      </c>
      <c r="C1037" s="694"/>
    </row>
    <row r="1038" spans="1:3" ht="16.899999999999999" hidden="1" customHeight="1">
      <c r="A1038" s="687">
        <v>2150103</v>
      </c>
      <c r="B1038" s="690" t="s">
        <v>613</v>
      </c>
      <c r="C1038" s="694"/>
    </row>
    <row r="1039" spans="1:3" ht="16.899999999999999" hidden="1" customHeight="1">
      <c r="A1039" s="687">
        <v>2150104</v>
      </c>
      <c r="B1039" s="690" t="s">
        <v>1397</v>
      </c>
      <c r="C1039" s="694"/>
    </row>
    <row r="1040" spans="1:3" ht="16.899999999999999" hidden="1" customHeight="1">
      <c r="A1040" s="687">
        <v>2150105</v>
      </c>
      <c r="B1040" s="690" t="s">
        <v>1398</v>
      </c>
      <c r="C1040" s="694"/>
    </row>
    <row r="1041" spans="1:3" ht="16.899999999999999" hidden="1" customHeight="1">
      <c r="A1041" s="687">
        <v>2150106</v>
      </c>
      <c r="B1041" s="690" t="s">
        <v>1399</v>
      </c>
      <c r="C1041" s="694"/>
    </row>
    <row r="1042" spans="1:3" ht="16.899999999999999" hidden="1" customHeight="1">
      <c r="A1042" s="687">
        <v>2150107</v>
      </c>
      <c r="B1042" s="690" t="s">
        <v>1400</v>
      </c>
      <c r="C1042" s="694"/>
    </row>
    <row r="1043" spans="1:3" ht="16.899999999999999" hidden="1" customHeight="1">
      <c r="A1043" s="687">
        <v>2150108</v>
      </c>
      <c r="B1043" s="690" t="s">
        <v>1401</v>
      </c>
      <c r="C1043" s="694"/>
    </row>
    <row r="1044" spans="1:3" ht="16.899999999999999" hidden="1" customHeight="1">
      <c r="A1044" s="687">
        <v>2150199</v>
      </c>
      <c r="B1044" s="690" t="s">
        <v>1402</v>
      </c>
      <c r="C1044" s="694"/>
    </row>
    <row r="1045" spans="1:3" ht="16.899999999999999" customHeight="1">
      <c r="A1045" s="701">
        <v>21502</v>
      </c>
      <c r="B1045" s="705" t="s">
        <v>1403</v>
      </c>
      <c r="C1045" s="704">
        <f>SUM(C1046:C1060)</f>
        <v>30</v>
      </c>
    </row>
    <row r="1046" spans="1:3" ht="16.899999999999999" hidden="1" customHeight="1">
      <c r="A1046" s="687">
        <v>2150201</v>
      </c>
      <c r="B1046" s="690" t="s">
        <v>611</v>
      </c>
      <c r="C1046" s="694"/>
    </row>
    <row r="1047" spans="1:3" ht="16.899999999999999" hidden="1" customHeight="1">
      <c r="A1047" s="687">
        <v>2150202</v>
      </c>
      <c r="B1047" s="690" t="s">
        <v>612</v>
      </c>
      <c r="C1047" s="694"/>
    </row>
    <row r="1048" spans="1:3" ht="16.899999999999999" hidden="1" customHeight="1">
      <c r="A1048" s="687">
        <v>2150203</v>
      </c>
      <c r="B1048" s="690" t="s">
        <v>613</v>
      </c>
      <c r="C1048" s="694"/>
    </row>
    <row r="1049" spans="1:3" ht="16.899999999999999" hidden="1" customHeight="1">
      <c r="A1049" s="687">
        <v>2150204</v>
      </c>
      <c r="B1049" s="690" t="s">
        <v>1404</v>
      </c>
      <c r="C1049" s="694"/>
    </row>
    <row r="1050" spans="1:3" ht="16.899999999999999" hidden="1" customHeight="1">
      <c r="A1050" s="687">
        <v>2150205</v>
      </c>
      <c r="B1050" s="690" t="s">
        <v>1405</v>
      </c>
      <c r="C1050" s="694"/>
    </row>
    <row r="1051" spans="1:3" ht="16.899999999999999" hidden="1" customHeight="1">
      <c r="A1051" s="687">
        <v>2150206</v>
      </c>
      <c r="B1051" s="690" t="s">
        <v>1406</v>
      </c>
      <c r="C1051" s="694"/>
    </row>
    <row r="1052" spans="1:3" ht="16.899999999999999" hidden="1" customHeight="1">
      <c r="A1052" s="687">
        <v>2150207</v>
      </c>
      <c r="B1052" s="690" t="s">
        <v>1407</v>
      </c>
      <c r="C1052" s="694"/>
    </row>
    <row r="1053" spans="1:3" ht="16.899999999999999" hidden="1" customHeight="1">
      <c r="A1053" s="687">
        <v>2150208</v>
      </c>
      <c r="B1053" s="690" t="s">
        <v>1408</v>
      </c>
      <c r="C1053" s="694"/>
    </row>
    <row r="1054" spans="1:3" ht="16.899999999999999" hidden="1" customHeight="1">
      <c r="A1054" s="687">
        <v>2150209</v>
      </c>
      <c r="B1054" s="690" t="s">
        <v>1409</v>
      </c>
      <c r="C1054" s="694"/>
    </row>
    <row r="1055" spans="1:3" ht="16.899999999999999" hidden="1" customHeight="1">
      <c r="A1055" s="687">
        <v>2150210</v>
      </c>
      <c r="B1055" s="690" t="s">
        <v>1410</v>
      </c>
      <c r="C1055" s="694"/>
    </row>
    <row r="1056" spans="1:3" ht="16.899999999999999" hidden="1" customHeight="1">
      <c r="A1056" s="687">
        <v>2150212</v>
      </c>
      <c r="B1056" s="690" t="s">
        <v>1411</v>
      </c>
      <c r="C1056" s="694"/>
    </row>
    <row r="1057" spans="1:3" ht="16.899999999999999" hidden="1" customHeight="1">
      <c r="A1057" s="687">
        <v>2150213</v>
      </c>
      <c r="B1057" s="690" t="s">
        <v>1412</v>
      </c>
      <c r="C1057" s="694"/>
    </row>
    <row r="1058" spans="1:3" ht="16.899999999999999" hidden="1" customHeight="1">
      <c r="A1058" s="687">
        <v>2150214</v>
      </c>
      <c r="B1058" s="690" t="s">
        <v>1413</v>
      </c>
      <c r="C1058" s="694"/>
    </row>
    <row r="1059" spans="1:3" ht="16.899999999999999" hidden="1" customHeight="1">
      <c r="A1059" s="687">
        <v>2150215</v>
      </c>
      <c r="B1059" s="690" t="s">
        <v>1414</v>
      </c>
      <c r="C1059" s="694"/>
    </row>
    <row r="1060" spans="1:3" ht="16.899999999999999" customHeight="1">
      <c r="A1060" s="701">
        <v>2150299</v>
      </c>
      <c r="B1060" s="702" t="s">
        <v>1415</v>
      </c>
      <c r="C1060" s="704">
        <v>30</v>
      </c>
    </row>
    <row r="1061" spans="1:3" ht="16.899999999999999" hidden="1" customHeight="1">
      <c r="A1061" s="687">
        <v>21503</v>
      </c>
      <c r="B1061" s="689" t="s">
        <v>1416</v>
      </c>
      <c r="C1061" s="692">
        <f>SUM(C1062:C1065)</f>
        <v>0</v>
      </c>
    </row>
    <row r="1062" spans="1:3" ht="16.899999999999999" hidden="1" customHeight="1">
      <c r="A1062" s="687">
        <v>2150301</v>
      </c>
      <c r="B1062" s="690" t="s">
        <v>611</v>
      </c>
      <c r="C1062" s="694"/>
    </row>
    <row r="1063" spans="1:3" ht="16.899999999999999" hidden="1" customHeight="1">
      <c r="A1063" s="687">
        <v>2150302</v>
      </c>
      <c r="B1063" s="690" t="s">
        <v>612</v>
      </c>
      <c r="C1063" s="694"/>
    </row>
    <row r="1064" spans="1:3" ht="16.899999999999999" hidden="1" customHeight="1">
      <c r="A1064" s="687">
        <v>2150303</v>
      </c>
      <c r="B1064" s="690" t="s">
        <v>613</v>
      </c>
      <c r="C1064" s="694"/>
    </row>
    <row r="1065" spans="1:3" ht="16.899999999999999" hidden="1" customHeight="1">
      <c r="A1065" s="687">
        <v>2150399</v>
      </c>
      <c r="B1065" s="690" t="s">
        <v>1417</v>
      </c>
      <c r="C1065" s="694"/>
    </row>
    <row r="1066" spans="1:3" ht="16.899999999999999" customHeight="1">
      <c r="A1066" s="701">
        <v>21505</v>
      </c>
      <c r="B1066" s="705" t="s">
        <v>1418</v>
      </c>
      <c r="C1066" s="704">
        <f>SUM(C1067:C1079)</f>
        <v>601</v>
      </c>
    </row>
    <row r="1067" spans="1:3" ht="16.899999999999999" customHeight="1">
      <c r="A1067" s="701">
        <v>2150501</v>
      </c>
      <c r="B1067" s="702" t="s">
        <v>611</v>
      </c>
      <c r="C1067" s="704">
        <v>420</v>
      </c>
    </row>
    <row r="1068" spans="1:3" ht="16.899999999999999" customHeight="1">
      <c r="A1068" s="701">
        <v>2150502</v>
      </c>
      <c r="B1068" s="702" t="s">
        <v>612</v>
      </c>
      <c r="C1068" s="704">
        <v>30</v>
      </c>
    </row>
    <row r="1069" spans="1:3" ht="16.899999999999999" hidden="1" customHeight="1">
      <c r="A1069" s="687">
        <v>2150503</v>
      </c>
      <c r="B1069" s="690" t="s">
        <v>613</v>
      </c>
      <c r="C1069" s="694"/>
    </row>
    <row r="1070" spans="1:3" ht="16.899999999999999" hidden="1" customHeight="1">
      <c r="A1070" s="687">
        <v>2150505</v>
      </c>
      <c r="B1070" s="690" t="s">
        <v>1419</v>
      </c>
      <c r="C1070" s="694"/>
    </row>
    <row r="1071" spans="1:3" ht="16.899999999999999" hidden="1" customHeight="1">
      <c r="A1071" s="687">
        <v>2150506</v>
      </c>
      <c r="B1071" s="690" t="s">
        <v>1420</v>
      </c>
      <c r="C1071" s="694"/>
    </row>
    <row r="1072" spans="1:3" ht="16.899999999999999" hidden="1" customHeight="1">
      <c r="A1072" s="687">
        <v>2150507</v>
      </c>
      <c r="B1072" s="690" t="s">
        <v>1421</v>
      </c>
      <c r="C1072" s="694"/>
    </row>
    <row r="1073" spans="1:3" ht="16.899999999999999" hidden="1" customHeight="1">
      <c r="A1073" s="687">
        <v>2150508</v>
      </c>
      <c r="B1073" s="690" t="s">
        <v>1422</v>
      </c>
      <c r="C1073" s="694"/>
    </row>
    <row r="1074" spans="1:3" ht="16.899999999999999" hidden="1" customHeight="1">
      <c r="A1074" s="687">
        <v>2150509</v>
      </c>
      <c r="B1074" s="690" t="s">
        <v>1423</v>
      </c>
      <c r="C1074" s="694"/>
    </row>
    <row r="1075" spans="1:3" ht="16.899999999999999" customHeight="1">
      <c r="A1075" s="701">
        <v>2150510</v>
      </c>
      <c r="B1075" s="702" t="s">
        <v>1424</v>
      </c>
      <c r="C1075" s="704">
        <v>20</v>
      </c>
    </row>
    <row r="1076" spans="1:3" ht="16.899999999999999" hidden="1" customHeight="1">
      <c r="A1076" s="687">
        <v>2150511</v>
      </c>
      <c r="B1076" s="690" t="s">
        <v>1425</v>
      </c>
      <c r="C1076" s="694"/>
    </row>
    <row r="1077" spans="1:3" ht="16.899999999999999" customHeight="1">
      <c r="A1077" s="701">
        <v>2150513</v>
      </c>
      <c r="B1077" s="702" t="s">
        <v>1370</v>
      </c>
      <c r="C1077" s="704">
        <v>23</v>
      </c>
    </row>
    <row r="1078" spans="1:3" ht="16.899999999999999" hidden="1" customHeight="1">
      <c r="A1078" s="687">
        <v>2150515</v>
      </c>
      <c r="B1078" s="690" t="s">
        <v>1426</v>
      </c>
      <c r="C1078" s="694"/>
    </row>
    <row r="1079" spans="1:3" ht="16.899999999999999" customHeight="1">
      <c r="A1079" s="701">
        <v>2150599</v>
      </c>
      <c r="B1079" s="702" t="s">
        <v>1427</v>
      </c>
      <c r="C1079" s="704">
        <v>108</v>
      </c>
    </row>
    <row r="1080" spans="1:3" ht="16.899999999999999" customHeight="1">
      <c r="A1080" s="701">
        <v>21507</v>
      </c>
      <c r="B1080" s="705" t="s">
        <v>1428</v>
      </c>
      <c r="C1080" s="704">
        <f>SUM(C1081:C1086)</f>
        <v>144</v>
      </c>
    </row>
    <row r="1081" spans="1:3" ht="16.899999999999999" customHeight="1">
      <c r="A1081" s="701">
        <v>2150701</v>
      </c>
      <c r="B1081" s="702" t="s">
        <v>611</v>
      </c>
      <c r="C1081" s="704">
        <v>134</v>
      </c>
    </row>
    <row r="1082" spans="1:3" ht="16.899999999999999" customHeight="1">
      <c r="A1082" s="701">
        <v>2150702</v>
      </c>
      <c r="B1082" s="702" t="s">
        <v>612</v>
      </c>
      <c r="C1082" s="704">
        <v>10</v>
      </c>
    </row>
    <row r="1083" spans="1:3" ht="16.899999999999999" hidden="1" customHeight="1">
      <c r="A1083" s="687">
        <v>2150703</v>
      </c>
      <c r="B1083" s="690" t="s">
        <v>613</v>
      </c>
      <c r="C1083" s="694"/>
    </row>
    <row r="1084" spans="1:3" ht="16.899999999999999" hidden="1" customHeight="1">
      <c r="A1084" s="687">
        <v>2150704</v>
      </c>
      <c r="B1084" s="690" t="s">
        <v>1429</v>
      </c>
      <c r="C1084" s="694"/>
    </row>
    <row r="1085" spans="1:3" ht="16.899999999999999" hidden="1" customHeight="1">
      <c r="A1085" s="687">
        <v>2150705</v>
      </c>
      <c r="B1085" s="690" t="s">
        <v>1430</v>
      </c>
      <c r="C1085" s="694"/>
    </row>
    <row r="1086" spans="1:3" ht="16.899999999999999" hidden="1" customHeight="1">
      <c r="A1086" s="687">
        <v>2150799</v>
      </c>
      <c r="B1086" s="690" t="s">
        <v>1431</v>
      </c>
      <c r="C1086" s="694"/>
    </row>
    <row r="1087" spans="1:3" ht="16.899999999999999" customHeight="1">
      <c r="A1087" s="701">
        <v>21508</v>
      </c>
      <c r="B1087" s="705" t="s">
        <v>1432</v>
      </c>
      <c r="C1087" s="704">
        <f>SUM(C1088:C1093)</f>
        <v>113</v>
      </c>
    </row>
    <row r="1088" spans="1:3" ht="16.899999999999999" hidden="1" customHeight="1">
      <c r="A1088" s="687">
        <v>2150801</v>
      </c>
      <c r="B1088" s="690" t="s">
        <v>611</v>
      </c>
      <c r="C1088" s="694"/>
    </row>
    <row r="1089" spans="1:3" ht="16.899999999999999" hidden="1" customHeight="1">
      <c r="A1089" s="687">
        <v>2150802</v>
      </c>
      <c r="B1089" s="690" t="s">
        <v>612</v>
      </c>
      <c r="C1089" s="694"/>
    </row>
    <row r="1090" spans="1:3" ht="16.899999999999999" hidden="1" customHeight="1">
      <c r="A1090" s="687">
        <v>2150803</v>
      </c>
      <c r="B1090" s="690" t="s">
        <v>613</v>
      </c>
      <c r="C1090" s="694"/>
    </row>
    <row r="1091" spans="1:3" ht="16.899999999999999" hidden="1" customHeight="1">
      <c r="A1091" s="687">
        <v>2150804</v>
      </c>
      <c r="B1091" s="690" t="s">
        <v>1433</v>
      </c>
      <c r="C1091" s="694"/>
    </row>
    <row r="1092" spans="1:3" ht="16.899999999999999" customHeight="1">
      <c r="A1092" s="701">
        <v>2150805</v>
      </c>
      <c r="B1092" s="702" t="s">
        <v>1434</v>
      </c>
      <c r="C1092" s="704">
        <v>96</v>
      </c>
    </row>
    <row r="1093" spans="1:3" ht="16.899999999999999" customHeight="1">
      <c r="A1093" s="701">
        <v>2150899</v>
      </c>
      <c r="B1093" s="702" t="s">
        <v>1435</v>
      </c>
      <c r="C1093" s="704">
        <v>17</v>
      </c>
    </row>
    <row r="1094" spans="1:3" ht="16.899999999999999" hidden="1" customHeight="1">
      <c r="A1094" s="687">
        <v>21599</v>
      </c>
      <c r="B1094" s="689" t="s">
        <v>1436</v>
      </c>
      <c r="C1094" s="692">
        <f>SUM(C1095:C1099)</f>
        <v>0</v>
      </c>
    </row>
    <row r="1095" spans="1:3" ht="16.899999999999999" hidden="1" customHeight="1">
      <c r="A1095" s="687">
        <v>2159901</v>
      </c>
      <c r="B1095" s="690" t="s">
        <v>1437</v>
      </c>
      <c r="C1095" s="694"/>
    </row>
    <row r="1096" spans="1:3" ht="16.899999999999999" hidden="1" customHeight="1">
      <c r="A1096" s="687">
        <v>2159904</v>
      </c>
      <c r="B1096" s="690" t="s">
        <v>1438</v>
      </c>
      <c r="C1096" s="694"/>
    </row>
    <row r="1097" spans="1:3" ht="16.899999999999999" hidden="1" customHeight="1">
      <c r="A1097" s="687">
        <v>2159905</v>
      </c>
      <c r="B1097" s="690" t="s">
        <v>1439</v>
      </c>
      <c r="C1097" s="694"/>
    </row>
    <row r="1098" spans="1:3" ht="16.899999999999999" hidden="1" customHeight="1">
      <c r="A1098" s="687">
        <v>2159906</v>
      </c>
      <c r="B1098" s="690" t="s">
        <v>1440</v>
      </c>
      <c r="C1098" s="694"/>
    </row>
    <row r="1099" spans="1:3" ht="16.899999999999999" hidden="1" customHeight="1">
      <c r="A1099" s="687">
        <v>2159999</v>
      </c>
      <c r="B1099" s="690" t="s">
        <v>1441</v>
      </c>
      <c r="C1099" s="694"/>
    </row>
    <row r="1100" spans="1:3" ht="16.899999999999999" customHeight="1">
      <c r="A1100" s="701">
        <v>216</v>
      </c>
      <c r="B1100" s="705" t="s">
        <v>1442</v>
      </c>
      <c r="C1100" s="704">
        <f>C1101+C1111+C1117</f>
        <v>721</v>
      </c>
    </row>
    <row r="1101" spans="1:3" ht="16.899999999999999" customHeight="1">
      <c r="A1101" s="701">
        <v>21602</v>
      </c>
      <c r="B1101" s="705" t="s">
        <v>1443</v>
      </c>
      <c r="C1101" s="704">
        <f>SUM(C1102:C1110)</f>
        <v>388</v>
      </c>
    </row>
    <row r="1102" spans="1:3" ht="16.899999999999999" customHeight="1">
      <c r="A1102" s="701">
        <v>2160201</v>
      </c>
      <c r="B1102" s="702" t="s">
        <v>611</v>
      </c>
      <c r="C1102" s="704">
        <v>272</v>
      </c>
    </row>
    <row r="1103" spans="1:3" ht="16.899999999999999" customHeight="1">
      <c r="A1103" s="701">
        <v>2160202</v>
      </c>
      <c r="B1103" s="702" t="s">
        <v>612</v>
      </c>
      <c r="C1103" s="704">
        <v>58</v>
      </c>
    </row>
    <row r="1104" spans="1:3" ht="16.899999999999999" hidden="1" customHeight="1">
      <c r="A1104" s="687">
        <v>2160203</v>
      </c>
      <c r="B1104" s="690" t="s">
        <v>613</v>
      </c>
      <c r="C1104" s="694"/>
    </row>
    <row r="1105" spans="1:3" ht="16.899999999999999" hidden="1" customHeight="1">
      <c r="A1105" s="687">
        <v>2160216</v>
      </c>
      <c r="B1105" s="690" t="s">
        <v>1444</v>
      </c>
      <c r="C1105" s="694"/>
    </row>
    <row r="1106" spans="1:3" ht="16.899999999999999" hidden="1" customHeight="1">
      <c r="A1106" s="687">
        <v>2160217</v>
      </c>
      <c r="B1106" s="690" t="s">
        <v>1445</v>
      </c>
      <c r="C1106" s="694"/>
    </row>
    <row r="1107" spans="1:3" ht="16.899999999999999" hidden="1" customHeight="1">
      <c r="A1107" s="687">
        <v>2160218</v>
      </c>
      <c r="B1107" s="690" t="s">
        <v>1446</v>
      </c>
      <c r="C1107" s="694"/>
    </row>
    <row r="1108" spans="1:3" ht="16.899999999999999" hidden="1" customHeight="1">
      <c r="A1108" s="687">
        <v>2160219</v>
      </c>
      <c r="B1108" s="690" t="s">
        <v>1447</v>
      </c>
      <c r="C1108" s="694"/>
    </row>
    <row r="1109" spans="1:3" ht="16.899999999999999" customHeight="1">
      <c r="A1109" s="701">
        <v>2160250</v>
      </c>
      <c r="B1109" s="702" t="s">
        <v>620</v>
      </c>
      <c r="C1109" s="704">
        <v>8</v>
      </c>
    </row>
    <row r="1110" spans="1:3" ht="16.899999999999999" customHeight="1">
      <c r="A1110" s="701">
        <v>2160299</v>
      </c>
      <c r="B1110" s="702" t="s">
        <v>1448</v>
      </c>
      <c r="C1110" s="704">
        <v>50</v>
      </c>
    </row>
    <row r="1111" spans="1:3" ht="16.899999999999999" customHeight="1">
      <c r="A1111" s="701">
        <v>21606</v>
      </c>
      <c r="B1111" s="705" t="s">
        <v>1449</v>
      </c>
      <c r="C1111" s="704">
        <f>SUM(C1112:C1116)</f>
        <v>45</v>
      </c>
    </row>
    <row r="1112" spans="1:3" ht="16.899999999999999" hidden="1" customHeight="1">
      <c r="A1112" s="687">
        <v>2160601</v>
      </c>
      <c r="B1112" s="690" t="s">
        <v>611</v>
      </c>
      <c r="C1112" s="694"/>
    </row>
    <row r="1113" spans="1:3" ht="16.899999999999999" hidden="1" customHeight="1">
      <c r="A1113" s="687">
        <v>2160602</v>
      </c>
      <c r="B1113" s="690" t="s">
        <v>612</v>
      </c>
      <c r="C1113" s="694"/>
    </row>
    <row r="1114" spans="1:3" ht="16.899999999999999" hidden="1" customHeight="1">
      <c r="A1114" s="687">
        <v>2160603</v>
      </c>
      <c r="B1114" s="690" t="s">
        <v>613</v>
      </c>
      <c r="C1114" s="694"/>
    </row>
    <row r="1115" spans="1:3" ht="16.899999999999999" hidden="1" customHeight="1">
      <c r="A1115" s="687">
        <v>2160607</v>
      </c>
      <c r="B1115" s="690" t="s">
        <v>1450</v>
      </c>
      <c r="C1115" s="694"/>
    </row>
    <row r="1116" spans="1:3" ht="16.899999999999999" customHeight="1">
      <c r="A1116" s="701">
        <v>2160699</v>
      </c>
      <c r="B1116" s="702" t="s">
        <v>1451</v>
      </c>
      <c r="C1116" s="704">
        <v>45</v>
      </c>
    </row>
    <row r="1117" spans="1:3" ht="16.899999999999999" customHeight="1">
      <c r="A1117" s="701">
        <v>21699</v>
      </c>
      <c r="B1117" s="705" t="s">
        <v>1452</v>
      </c>
      <c r="C1117" s="704">
        <f>SUM(C1118:C1119)</f>
        <v>288</v>
      </c>
    </row>
    <row r="1118" spans="1:3" ht="16.899999999999999" hidden="1" customHeight="1">
      <c r="A1118" s="687">
        <v>2169901</v>
      </c>
      <c r="B1118" s="690" t="s">
        <v>1453</v>
      </c>
      <c r="C1118" s="694"/>
    </row>
    <row r="1119" spans="1:3" ht="16.899999999999999" customHeight="1">
      <c r="A1119" s="701">
        <v>2169999</v>
      </c>
      <c r="B1119" s="702" t="s">
        <v>1454</v>
      </c>
      <c r="C1119" s="704">
        <v>288</v>
      </c>
    </row>
    <row r="1120" spans="1:3" ht="16.899999999999999" customHeight="1">
      <c r="A1120" s="701">
        <v>217</v>
      </c>
      <c r="B1120" s="705" t="s">
        <v>1455</v>
      </c>
      <c r="C1120" s="704">
        <f>C1121+C1128+C1138+C1144+C1147</f>
        <v>100</v>
      </c>
    </row>
    <row r="1121" spans="1:3" ht="16.899999999999999" customHeight="1">
      <c r="A1121" s="701">
        <v>21701</v>
      </c>
      <c r="B1121" s="705" t="s">
        <v>1456</v>
      </c>
      <c r="C1121" s="704">
        <f>SUM(C1122:C1127)</f>
        <v>14</v>
      </c>
    </row>
    <row r="1122" spans="1:3" ht="16.899999999999999" customHeight="1">
      <c r="A1122" s="701">
        <v>2170101</v>
      </c>
      <c r="B1122" s="702" t="s">
        <v>611</v>
      </c>
      <c r="C1122" s="704">
        <v>4</v>
      </c>
    </row>
    <row r="1123" spans="1:3" ht="16.899999999999999" customHeight="1">
      <c r="A1123" s="701">
        <v>2170102</v>
      </c>
      <c r="B1123" s="702" t="s">
        <v>612</v>
      </c>
      <c r="C1123" s="704">
        <v>10</v>
      </c>
    </row>
    <row r="1124" spans="1:3" ht="16.899999999999999" hidden="1" customHeight="1">
      <c r="A1124" s="687">
        <v>2170103</v>
      </c>
      <c r="B1124" s="690" t="s">
        <v>613</v>
      </c>
      <c r="C1124" s="694"/>
    </row>
    <row r="1125" spans="1:3" ht="16.899999999999999" hidden="1" customHeight="1">
      <c r="A1125" s="687">
        <v>2170104</v>
      </c>
      <c r="B1125" s="690" t="s">
        <v>1457</v>
      </c>
      <c r="C1125" s="694"/>
    </row>
    <row r="1126" spans="1:3" ht="16.899999999999999" hidden="1" customHeight="1">
      <c r="A1126" s="687">
        <v>2170150</v>
      </c>
      <c r="B1126" s="690" t="s">
        <v>620</v>
      </c>
      <c r="C1126" s="694"/>
    </row>
    <row r="1127" spans="1:3" ht="16.899999999999999" hidden="1" customHeight="1">
      <c r="A1127" s="687">
        <v>2170199</v>
      </c>
      <c r="B1127" s="690" t="s">
        <v>1458</v>
      </c>
      <c r="C1127" s="694"/>
    </row>
    <row r="1128" spans="1:3" ht="16.899999999999999" hidden="1" customHeight="1">
      <c r="A1128" s="687">
        <v>21702</v>
      </c>
      <c r="B1128" s="689" t="s">
        <v>1459</v>
      </c>
      <c r="C1128" s="692">
        <f>SUM(C1129:C1137)</f>
        <v>0</v>
      </c>
    </row>
    <row r="1129" spans="1:3" ht="16.899999999999999" hidden="1" customHeight="1">
      <c r="A1129" s="687">
        <v>2170201</v>
      </c>
      <c r="B1129" s="690" t="s">
        <v>1460</v>
      </c>
      <c r="C1129" s="694"/>
    </row>
    <row r="1130" spans="1:3" ht="16.899999999999999" hidden="1" customHeight="1">
      <c r="A1130" s="687">
        <v>2170202</v>
      </c>
      <c r="B1130" s="690" t="s">
        <v>1461</v>
      </c>
      <c r="C1130" s="694"/>
    </row>
    <row r="1131" spans="1:3" ht="16.899999999999999" hidden="1" customHeight="1">
      <c r="A1131" s="687">
        <v>2170203</v>
      </c>
      <c r="B1131" s="690" t="s">
        <v>1462</v>
      </c>
      <c r="C1131" s="694"/>
    </row>
    <row r="1132" spans="1:3" ht="16.899999999999999" hidden="1" customHeight="1">
      <c r="A1132" s="687">
        <v>2170204</v>
      </c>
      <c r="B1132" s="690" t="s">
        <v>1463</v>
      </c>
      <c r="C1132" s="694"/>
    </row>
    <row r="1133" spans="1:3" ht="16.899999999999999" hidden="1" customHeight="1">
      <c r="A1133" s="687">
        <v>2170205</v>
      </c>
      <c r="B1133" s="690" t="s">
        <v>1464</v>
      </c>
      <c r="C1133" s="694"/>
    </row>
    <row r="1134" spans="1:3" ht="16.899999999999999" hidden="1" customHeight="1">
      <c r="A1134" s="687">
        <v>2170206</v>
      </c>
      <c r="B1134" s="690" t="s">
        <v>1465</v>
      </c>
      <c r="C1134" s="694"/>
    </row>
    <row r="1135" spans="1:3" ht="16.899999999999999" hidden="1" customHeight="1">
      <c r="A1135" s="687">
        <v>2170207</v>
      </c>
      <c r="B1135" s="690" t="s">
        <v>1466</v>
      </c>
      <c r="C1135" s="694"/>
    </row>
    <row r="1136" spans="1:3" ht="16.899999999999999" hidden="1" customHeight="1">
      <c r="A1136" s="687">
        <v>2170208</v>
      </c>
      <c r="B1136" s="690" t="s">
        <v>1467</v>
      </c>
      <c r="C1136" s="694"/>
    </row>
    <row r="1137" spans="1:3" ht="16.899999999999999" hidden="1" customHeight="1">
      <c r="A1137" s="687">
        <v>2170299</v>
      </c>
      <c r="B1137" s="690" t="s">
        <v>1468</v>
      </c>
      <c r="C1137" s="694"/>
    </row>
    <row r="1138" spans="1:3" ht="16.899999999999999" customHeight="1">
      <c r="A1138" s="701">
        <v>21703</v>
      </c>
      <c r="B1138" s="705" t="s">
        <v>1469</v>
      </c>
      <c r="C1138" s="704">
        <f>SUM(C1139:C1143)</f>
        <v>80</v>
      </c>
    </row>
    <row r="1139" spans="1:3" ht="16.899999999999999" hidden="1" customHeight="1">
      <c r="A1139" s="687">
        <v>2170301</v>
      </c>
      <c r="B1139" s="690" t="s">
        <v>1470</v>
      </c>
      <c r="C1139" s="694"/>
    </row>
    <row r="1140" spans="1:3" ht="16.899999999999999" hidden="1" customHeight="1">
      <c r="A1140" s="687">
        <v>2170302</v>
      </c>
      <c r="B1140" s="690" t="s">
        <v>1471</v>
      </c>
      <c r="C1140" s="694"/>
    </row>
    <row r="1141" spans="1:3" ht="16.899999999999999" hidden="1" customHeight="1">
      <c r="A1141" s="687">
        <v>2170303</v>
      </c>
      <c r="B1141" s="690" t="s">
        <v>1472</v>
      </c>
      <c r="C1141" s="694"/>
    </row>
    <row r="1142" spans="1:3" ht="16.899999999999999" hidden="1" customHeight="1">
      <c r="A1142" s="687">
        <v>2170304</v>
      </c>
      <c r="B1142" s="690" t="s">
        <v>1473</v>
      </c>
      <c r="C1142" s="694"/>
    </row>
    <row r="1143" spans="1:3" ht="16.899999999999999" customHeight="1">
      <c r="A1143" s="701">
        <v>2170399</v>
      </c>
      <c r="B1143" s="702" t="s">
        <v>1474</v>
      </c>
      <c r="C1143" s="704">
        <v>80</v>
      </c>
    </row>
    <row r="1144" spans="1:3" ht="16.899999999999999" hidden="1" customHeight="1">
      <c r="A1144" s="687">
        <v>21704</v>
      </c>
      <c r="B1144" s="689" t="s">
        <v>1475</v>
      </c>
      <c r="C1144" s="692">
        <f>SUM(C1145:C1146)</f>
        <v>0</v>
      </c>
    </row>
    <row r="1145" spans="1:3" ht="16.899999999999999" hidden="1" customHeight="1">
      <c r="A1145" s="687">
        <v>2170401</v>
      </c>
      <c r="B1145" s="690" t="s">
        <v>1476</v>
      </c>
      <c r="C1145" s="694"/>
    </row>
    <row r="1146" spans="1:3" ht="16.899999999999999" hidden="1" customHeight="1">
      <c r="A1146" s="687">
        <v>2170499</v>
      </c>
      <c r="B1146" s="690" t="s">
        <v>1477</v>
      </c>
      <c r="C1146" s="694"/>
    </row>
    <row r="1147" spans="1:3" ht="16.899999999999999" customHeight="1">
      <c r="A1147" s="701">
        <v>21799</v>
      </c>
      <c r="B1147" s="705" t="s">
        <v>1478</v>
      </c>
      <c r="C1147" s="704">
        <f t="shared" ref="C1147" si="22">C1148</f>
        <v>6</v>
      </c>
    </row>
    <row r="1148" spans="1:3" ht="16.899999999999999" customHeight="1">
      <c r="A1148" s="701">
        <v>2179901</v>
      </c>
      <c r="B1148" s="702" t="s">
        <v>1479</v>
      </c>
      <c r="C1148" s="704">
        <v>6</v>
      </c>
    </row>
    <row r="1149" spans="1:3" ht="16.899999999999999" customHeight="1">
      <c r="A1149" s="701">
        <v>219</v>
      </c>
      <c r="B1149" s="705" t="s">
        <v>1480</v>
      </c>
      <c r="C1149" s="704">
        <f>SUM(C1150:C1158)</f>
        <v>271</v>
      </c>
    </row>
    <row r="1150" spans="1:3" ht="16.899999999999999" hidden="1" customHeight="1">
      <c r="A1150" s="687">
        <v>21901</v>
      </c>
      <c r="B1150" s="689" t="s">
        <v>1481</v>
      </c>
      <c r="C1150" s="694"/>
    </row>
    <row r="1151" spans="1:3" ht="16.899999999999999" hidden="1" customHeight="1">
      <c r="A1151" s="687">
        <v>21902</v>
      </c>
      <c r="B1151" s="689" t="s">
        <v>1482</v>
      </c>
      <c r="C1151" s="694"/>
    </row>
    <row r="1152" spans="1:3" ht="16.899999999999999" hidden="1" customHeight="1">
      <c r="A1152" s="687">
        <v>21903</v>
      </c>
      <c r="B1152" s="689" t="s">
        <v>1483</v>
      </c>
      <c r="C1152" s="694"/>
    </row>
    <row r="1153" spans="1:3" ht="16.899999999999999" hidden="1" customHeight="1">
      <c r="A1153" s="687">
        <v>21904</v>
      </c>
      <c r="B1153" s="689" t="s">
        <v>1484</v>
      </c>
      <c r="C1153" s="694"/>
    </row>
    <row r="1154" spans="1:3" ht="16.899999999999999" hidden="1" customHeight="1">
      <c r="A1154" s="687">
        <v>21905</v>
      </c>
      <c r="B1154" s="689" t="s">
        <v>1485</v>
      </c>
      <c r="C1154" s="694"/>
    </row>
    <row r="1155" spans="1:3" ht="16.899999999999999" hidden="1" customHeight="1">
      <c r="A1155" s="687">
        <v>21906</v>
      </c>
      <c r="B1155" s="689" t="s">
        <v>1486</v>
      </c>
      <c r="C1155" s="694"/>
    </row>
    <row r="1156" spans="1:3" ht="16.899999999999999" hidden="1" customHeight="1">
      <c r="A1156" s="687">
        <v>21907</v>
      </c>
      <c r="B1156" s="689" t="s">
        <v>1487</v>
      </c>
      <c r="C1156" s="694"/>
    </row>
    <row r="1157" spans="1:3" ht="16.899999999999999" hidden="1" customHeight="1">
      <c r="A1157" s="687">
        <v>21908</v>
      </c>
      <c r="B1157" s="689" t="s">
        <v>1488</v>
      </c>
      <c r="C1157" s="694"/>
    </row>
    <row r="1158" spans="1:3" ht="16.899999999999999" customHeight="1">
      <c r="A1158" s="701">
        <v>21999</v>
      </c>
      <c r="B1158" s="705" t="s">
        <v>1489</v>
      </c>
      <c r="C1158" s="704">
        <v>271</v>
      </c>
    </row>
    <row r="1159" spans="1:3" ht="16.899999999999999" customHeight="1">
      <c r="A1159" s="701">
        <v>220</v>
      </c>
      <c r="B1159" s="705" t="s">
        <v>1490</v>
      </c>
      <c r="C1159" s="704">
        <f>C1160+C1187+C1202</f>
        <v>1885</v>
      </c>
    </row>
    <row r="1160" spans="1:3" ht="16.899999999999999" customHeight="1">
      <c r="A1160" s="701">
        <v>22001</v>
      </c>
      <c r="B1160" s="705" t="s">
        <v>1491</v>
      </c>
      <c r="C1160" s="704">
        <f>SUM(C1161:C1186)</f>
        <v>1539</v>
      </c>
    </row>
    <row r="1161" spans="1:3" ht="16.899999999999999" customHeight="1">
      <c r="A1161" s="701">
        <v>2200101</v>
      </c>
      <c r="B1161" s="702" t="s">
        <v>611</v>
      </c>
      <c r="C1161" s="704">
        <v>12</v>
      </c>
    </row>
    <row r="1162" spans="1:3" ht="16.899999999999999" hidden="1" customHeight="1">
      <c r="A1162" s="687">
        <v>2200102</v>
      </c>
      <c r="B1162" s="690" t="s">
        <v>612</v>
      </c>
      <c r="C1162" s="694"/>
    </row>
    <row r="1163" spans="1:3" ht="16.899999999999999" hidden="1" customHeight="1">
      <c r="A1163" s="687">
        <v>2200103</v>
      </c>
      <c r="B1163" s="690" t="s">
        <v>613</v>
      </c>
      <c r="C1163" s="694"/>
    </row>
    <row r="1164" spans="1:3" ht="16.899999999999999" hidden="1" customHeight="1">
      <c r="A1164" s="687">
        <v>2200104</v>
      </c>
      <c r="B1164" s="690" t="s">
        <v>1492</v>
      </c>
      <c r="C1164" s="694"/>
    </row>
    <row r="1165" spans="1:3" ht="16.899999999999999" customHeight="1">
      <c r="A1165" s="701">
        <v>2200106</v>
      </c>
      <c r="B1165" s="702" t="s">
        <v>1493</v>
      </c>
      <c r="C1165" s="704">
        <v>1077</v>
      </c>
    </row>
    <row r="1166" spans="1:3" ht="16.899999999999999" hidden="1" customHeight="1">
      <c r="A1166" s="687">
        <v>2200107</v>
      </c>
      <c r="B1166" s="690" t="s">
        <v>1494</v>
      </c>
      <c r="C1166" s="694"/>
    </row>
    <row r="1167" spans="1:3" ht="16.899999999999999" hidden="1" customHeight="1">
      <c r="A1167" s="687">
        <v>2200108</v>
      </c>
      <c r="B1167" s="690" t="s">
        <v>1495</v>
      </c>
      <c r="C1167" s="694"/>
    </row>
    <row r="1168" spans="1:3" ht="16.899999999999999" customHeight="1">
      <c r="A1168" s="701">
        <v>2200109</v>
      </c>
      <c r="B1168" s="702" t="s">
        <v>1496</v>
      </c>
      <c r="C1168" s="704">
        <v>9</v>
      </c>
    </row>
    <row r="1169" spans="1:3" ht="16.899999999999999" hidden="1" customHeight="1">
      <c r="A1169" s="687">
        <v>2200112</v>
      </c>
      <c r="B1169" s="690" t="s">
        <v>1497</v>
      </c>
      <c r="C1169" s="694"/>
    </row>
    <row r="1170" spans="1:3" ht="16.899999999999999" hidden="1" customHeight="1">
      <c r="A1170" s="687">
        <v>2200113</v>
      </c>
      <c r="B1170" s="690" t="s">
        <v>1498</v>
      </c>
      <c r="C1170" s="694"/>
    </row>
    <row r="1171" spans="1:3" ht="16.899999999999999" customHeight="1">
      <c r="A1171" s="701">
        <v>2200114</v>
      </c>
      <c r="B1171" s="702" t="s">
        <v>1499</v>
      </c>
      <c r="C1171" s="704">
        <v>441</v>
      </c>
    </row>
    <row r="1172" spans="1:3" ht="16.899999999999999" hidden="1" customHeight="1">
      <c r="A1172" s="687">
        <v>2200115</v>
      </c>
      <c r="B1172" s="690" t="s">
        <v>1500</v>
      </c>
      <c r="C1172" s="694"/>
    </row>
    <row r="1173" spans="1:3" ht="16.899999999999999" hidden="1" customHeight="1">
      <c r="A1173" s="687">
        <v>2200116</v>
      </c>
      <c r="B1173" s="690" t="s">
        <v>1501</v>
      </c>
      <c r="C1173" s="694"/>
    </row>
    <row r="1174" spans="1:3" ht="16.899999999999999" hidden="1" customHeight="1">
      <c r="A1174" s="687">
        <v>2200119</v>
      </c>
      <c r="B1174" s="690" t="s">
        <v>1502</v>
      </c>
      <c r="C1174" s="694"/>
    </row>
    <row r="1175" spans="1:3" ht="16.899999999999999" hidden="1" customHeight="1">
      <c r="A1175" s="687">
        <v>2200120</v>
      </c>
      <c r="B1175" s="690" t="s">
        <v>1503</v>
      </c>
      <c r="C1175" s="694"/>
    </row>
    <row r="1176" spans="1:3" ht="16.899999999999999" hidden="1" customHeight="1">
      <c r="A1176" s="687">
        <v>2200121</v>
      </c>
      <c r="B1176" s="690" t="s">
        <v>1504</v>
      </c>
      <c r="C1176" s="694"/>
    </row>
    <row r="1177" spans="1:3" ht="16.899999999999999" hidden="1" customHeight="1">
      <c r="A1177" s="687">
        <v>2200122</v>
      </c>
      <c r="B1177" s="690" t="s">
        <v>1505</v>
      </c>
      <c r="C1177" s="694"/>
    </row>
    <row r="1178" spans="1:3" ht="16.899999999999999" hidden="1" customHeight="1">
      <c r="A1178" s="687">
        <v>2200123</v>
      </c>
      <c r="B1178" s="690" t="s">
        <v>1506</v>
      </c>
      <c r="C1178" s="694"/>
    </row>
    <row r="1179" spans="1:3" ht="16.899999999999999" hidden="1" customHeight="1">
      <c r="A1179" s="687">
        <v>2200124</v>
      </c>
      <c r="B1179" s="690" t="s">
        <v>1507</v>
      </c>
      <c r="C1179" s="694"/>
    </row>
    <row r="1180" spans="1:3" ht="16.899999999999999" hidden="1" customHeight="1">
      <c r="A1180" s="687">
        <v>2200125</v>
      </c>
      <c r="B1180" s="690" t="s">
        <v>1508</v>
      </c>
      <c r="C1180" s="694"/>
    </row>
    <row r="1181" spans="1:3" ht="16.899999999999999" hidden="1" customHeight="1">
      <c r="A1181" s="687">
        <v>2200126</v>
      </c>
      <c r="B1181" s="690" t="s">
        <v>1509</v>
      </c>
      <c r="C1181" s="694"/>
    </row>
    <row r="1182" spans="1:3" ht="16.899999999999999" hidden="1" customHeight="1">
      <c r="A1182" s="687">
        <v>2200127</v>
      </c>
      <c r="B1182" s="690" t="s">
        <v>1510</v>
      </c>
      <c r="C1182" s="694"/>
    </row>
    <row r="1183" spans="1:3" ht="16.899999999999999" hidden="1" customHeight="1">
      <c r="A1183" s="687">
        <v>2200128</v>
      </c>
      <c r="B1183" s="690" t="s">
        <v>1511</v>
      </c>
      <c r="C1183" s="694"/>
    </row>
    <row r="1184" spans="1:3" ht="16.899999999999999" hidden="1" customHeight="1">
      <c r="A1184" s="687">
        <v>2200129</v>
      </c>
      <c r="B1184" s="690" t="s">
        <v>1512</v>
      </c>
      <c r="C1184" s="694"/>
    </row>
    <row r="1185" spans="1:3" ht="16.899999999999999" hidden="1" customHeight="1">
      <c r="A1185" s="687">
        <v>2200150</v>
      </c>
      <c r="B1185" s="690" t="s">
        <v>620</v>
      </c>
      <c r="C1185" s="694"/>
    </row>
    <row r="1186" spans="1:3" ht="16.899999999999999" hidden="1" customHeight="1">
      <c r="A1186" s="687">
        <v>2200199</v>
      </c>
      <c r="B1186" s="690" t="s">
        <v>1513</v>
      </c>
      <c r="C1186" s="694"/>
    </row>
    <row r="1187" spans="1:3" ht="16.899999999999999" customHeight="1">
      <c r="A1187" s="701">
        <v>22005</v>
      </c>
      <c r="B1187" s="705" t="s">
        <v>1514</v>
      </c>
      <c r="C1187" s="704">
        <f>SUM(C1188:C1201)</f>
        <v>30</v>
      </c>
    </row>
    <row r="1188" spans="1:3" ht="16.899999999999999" hidden="1" customHeight="1">
      <c r="A1188" s="687">
        <v>2200501</v>
      </c>
      <c r="B1188" s="690" t="s">
        <v>611</v>
      </c>
      <c r="C1188" s="694"/>
    </row>
    <row r="1189" spans="1:3" ht="16.899999999999999" customHeight="1">
      <c r="A1189" s="701">
        <v>2200502</v>
      </c>
      <c r="B1189" s="702" t="s">
        <v>612</v>
      </c>
      <c r="C1189" s="704">
        <v>30</v>
      </c>
    </row>
    <row r="1190" spans="1:3" ht="16.899999999999999" hidden="1" customHeight="1">
      <c r="A1190" s="687">
        <v>2200503</v>
      </c>
      <c r="B1190" s="690" t="s">
        <v>613</v>
      </c>
      <c r="C1190" s="694"/>
    </row>
    <row r="1191" spans="1:3" ht="16.899999999999999" hidden="1" customHeight="1">
      <c r="A1191" s="687">
        <v>2200504</v>
      </c>
      <c r="B1191" s="690" t="s">
        <v>1515</v>
      </c>
      <c r="C1191" s="694"/>
    </row>
    <row r="1192" spans="1:3" ht="16.899999999999999" hidden="1" customHeight="1">
      <c r="A1192" s="687">
        <v>2200506</v>
      </c>
      <c r="B1192" s="690" t="s">
        <v>1516</v>
      </c>
      <c r="C1192" s="694"/>
    </row>
    <row r="1193" spans="1:3" ht="16.899999999999999" hidden="1" customHeight="1">
      <c r="A1193" s="687">
        <v>2200507</v>
      </c>
      <c r="B1193" s="690" t="s">
        <v>1517</v>
      </c>
      <c r="C1193" s="694"/>
    </row>
    <row r="1194" spans="1:3" ht="16.899999999999999" hidden="1" customHeight="1">
      <c r="A1194" s="687">
        <v>2200508</v>
      </c>
      <c r="B1194" s="690" t="s">
        <v>1518</v>
      </c>
      <c r="C1194" s="694"/>
    </row>
    <row r="1195" spans="1:3" ht="16.899999999999999" hidden="1" customHeight="1">
      <c r="A1195" s="687">
        <v>2200509</v>
      </c>
      <c r="B1195" s="690" t="s">
        <v>1519</v>
      </c>
      <c r="C1195" s="694"/>
    </row>
    <row r="1196" spans="1:3" ht="16.899999999999999" hidden="1" customHeight="1">
      <c r="A1196" s="687">
        <v>2200510</v>
      </c>
      <c r="B1196" s="690" t="s">
        <v>1520</v>
      </c>
      <c r="C1196" s="694"/>
    </row>
    <row r="1197" spans="1:3" ht="16.899999999999999" hidden="1" customHeight="1">
      <c r="A1197" s="687">
        <v>2200511</v>
      </c>
      <c r="B1197" s="690" t="s">
        <v>1521</v>
      </c>
      <c r="C1197" s="694"/>
    </row>
    <row r="1198" spans="1:3" ht="16.899999999999999" hidden="1" customHeight="1">
      <c r="A1198" s="687">
        <v>2200512</v>
      </c>
      <c r="B1198" s="690" t="s">
        <v>1522</v>
      </c>
      <c r="C1198" s="694"/>
    </row>
    <row r="1199" spans="1:3" ht="16.899999999999999" hidden="1" customHeight="1">
      <c r="A1199" s="687">
        <v>2200513</v>
      </c>
      <c r="B1199" s="690" t="s">
        <v>1523</v>
      </c>
      <c r="C1199" s="694"/>
    </row>
    <row r="1200" spans="1:3" ht="16.899999999999999" hidden="1" customHeight="1">
      <c r="A1200" s="687">
        <v>2200514</v>
      </c>
      <c r="B1200" s="690" t="s">
        <v>1524</v>
      </c>
      <c r="C1200" s="694"/>
    </row>
    <row r="1201" spans="1:3" ht="16.899999999999999" hidden="1" customHeight="1">
      <c r="A1201" s="687">
        <v>2200599</v>
      </c>
      <c r="B1201" s="690" t="s">
        <v>1525</v>
      </c>
      <c r="C1201" s="694"/>
    </row>
    <row r="1202" spans="1:3" ht="16.899999999999999" customHeight="1">
      <c r="A1202" s="701">
        <v>22099</v>
      </c>
      <c r="B1202" s="705" t="s">
        <v>1526</v>
      </c>
      <c r="C1202" s="704">
        <f t="shared" ref="C1202" si="23">C1203</f>
        <v>316</v>
      </c>
    </row>
    <row r="1203" spans="1:3" ht="16.899999999999999" customHeight="1">
      <c r="A1203" s="701">
        <v>2209901</v>
      </c>
      <c r="B1203" s="702" t="s">
        <v>1527</v>
      </c>
      <c r="C1203" s="704">
        <v>316</v>
      </c>
    </row>
    <row r="1204" spans="1:3" ht="16.899999999999999" customHeight="1">
      <c r="A1204" s="701">
        <v>221</v>
      </c>
      <c r="B1204" s="705" t="s">
        <v>1528</v>
      </c>
      <c r="C1204" s="704">
        <f>SUM(C1205,C1216,C1220)</f>
        <v>8871</v>
      </c>
    </row>
    <row r="1205" spans="1:3" ht="16.899999999999999" customHeight="1">
      <c r="A1205" s="701">
        <v>22101</v>
      </c>
      <c r="B1205" s="705" t="s">
        <v>1529</v>
      </c>
      <c r="C1205" s="704">
        <f>SUM(C1206:C1215)</f>
        <v>8871</v>
      </c>
    </row>
    <row r="1206" spans="1:3" ht="16.899999999999999" hidden="1" customHeight="1">
      <c r="A1206" s="687">
        <v>2210101</v>
      </c>
      <c r="B1206" s="690" t="s">
        <v>1530</v>
      </c>
      <c r="C1206" s="694"/>
    </row>
    <row r="1207" spans="1:3" ht="16.899999999999999" hidden="1" customHeight="1">
      <c r="A1207" s="687">
        <v>2210102</v>
      </c>
      <c r="B1207" s="690" t="s">
        <v>1531</v>
      </c>
      <c r="C1207" s="694"/>
    </row>
    <row r="1208" spans="1:3" ht="16.899999999999999" customHeight="1">
      <c r="A1208" s="701">
        <v>2210103</v>
      </c>
      <c r="B1208" s="702" t="s">
        <v>1532</v>
      </c>
      <c r="C1208" s="704">
        <v>1851</v>
      </c>
    </row>
    <row r="1209" spans="1:3" ht="16.899999999999999" hidden="1" customHeight="1">
      <c r="A1209" s="687">
        <v>2210104</v>
      </c>
      <c r="B1209" s="690" t="s">
        <v>1533</v>
      </c>
      <c r="C1209" s="694"/>
    </row>
    <row r="1210" spans="1:3" ht="16.899999999999999" hidden="1" customHeight="1">
      <c r="A1210" s="687">
        <v>2210105</v>
      </c>
      <c r="B1210" s="690" t="s">
        <v>1534</v>
      </c>
      <c r="C1210" s="694"/>
    </row>
    <row r="1211" spans="1:3" ht="16.899999999999999" hidden="1" customHeight="1">
      <c r="A1211" s="687">
        <v>2210106</v>
      </c>
      <c r="B1211" s="690" t="s">
        <v>1535</v>
      </c>
      <c r="C1211" s="694"/>
    </row>
    <row r="1212" spans="1:3" ht="16.899999999999999" customHeight="1">
      <c r="A1212" s="701">
        <v>2210107</v>
      </c>
      <c r="B1212" s="702" t="s">
        <v>1536</v>
      </c>
      <c r="C1212" s="704">
        <v>20</v>
      </c>
    </row>
    <row r="1213" spans="1:3" ht="16.899999999999999" customHeight="1">
      <c r="A1213" s="701">
        <v>2210108</v>
      </c>
      <c r="B1213" s="702" t="s">
        <v>1537</v>
      </c>
      <c r="C1213" s="704">
        <v>7000</v>
      </c>
    </row>
    <row r="1214" spans="1:3" ht="16.899999999999999" hidden="1" customHeight="1">
      <c r="A1214" s="687">
        <v>2210109</v>
      </c>
      <c r="B1214" s="690" t="s">
        <v>1538</v>
      </c>
      <c r="C1214" s="694"/>
    </row>
    <row r="1215" spans="1:3" ht="16.899999999999999" hidden="1" customHeight="1">
      <c r="A1215" s="687">
        <v>2210199</v>
      </c>
      <c r="B1215" s="690" t="s">
        <v>1539</v>
      </c>
      <c r="C1215" s="694"/>
    </row>
    <row r="1216" spans="1:3" ht="16.899999999999999" hidden="1" customHeight="1">
      <c r="A1216" s="687">
        <v>22102</v>
      </c>
      <c r="B1216" s="689" t="s">
        <v>1540</v>
      </c>
      <c r="C1216" s="692">
        <f>SUM(C1217:C1219)</f>
        <v>0</v>
      </c>
    </row>
    <row r="1217" spans="1:3" ht="16.899999999999999" hidden="1" customHeight="1">
      <c r="A1217" s="687">
        <v>2210201</v>
      </c>
      <c r="B1217" s="690" t="s">
        <v>1541</v>
      </c>
      <c r="C1217" s="694"/>
    </row>
    <row r="1218" spans="1:3" ht="16.899999999999999" hidden="1" customHeight="1">
      <c r="A1218" s="687">
        <v>2210202</v>
      </c>
      <c r="B1218" s="690" t="s">
        <v>1542</v>
      </c>
      <c r="C1218" s="694"/>
    </row>
    <row r="1219" spans="1:3" ht="16.899999999999999" hidden="1" customHeight="1">
      <c r="A1219" s="687">
        <v>2210203</v>
      </c>
      <c r="B1219" s="690" t="s">
        <v>1543</v>
      </c>
      <c r="C1219" s="694"/>
    </row>
    <row r="1220" spans="1:3" ht="16.899999999999999" hidden="1" customHeight="1">
      <c r="A1220" s="687">
        <v>22103</v>
      </c>
      <c r="B1220" s="689" t="s">
        <v>1544</v>
      </c>
      <c r="C1220" s="692">
        <f>SUM(C1221:C1223)</f>
        <v>0</v>
      </c>
    </row>
    <row r="1221" spans="1:3" ht="16.899999999999999" hidden="1" customHeight="1">
      <c r="A1221" s="687">
        <v>2210301</v>
      </c>
      <c r="B1221" s="690" t="s">
        <v>1545</v>
      </c>
      <c r="C1221" s="694"/>
    </row>
    <row r="1222" spans="1:3" ht="16.899999999999999" hidden="1" customHeight="1">
      <c r="A1222" s="687">
        <v>2210302</v>
      </c>
      <c r="B1222" s="690" t="s">
        <v>1546</v>
      </c>
      <c r="C1222" s="694"/>
    </row>
    <row r="1223" spans="1:3" ht="16.899999999999999" hidden="1" customHeight="1">
      <c r="A1223" s="687">
        <v>2210399</v>
      </c>
      <c r="B1223" s="690" t="s">
        <v>1547</v>
      </c>
      <c r="C1223" s="694"/>
    </row>
    <row r="1224" spans="1:3" ht="16.899999999999999" customHeight="1">
      <c r="A1224" s="701">
        <v>222</v>
      </c>
      <c r="B1224" s="705" t="s">
        <v>1548</v>
      </c>
      <c r="C1224" s="704">
        <f>SUM(C1225,C1240,C1254,C1259,C1265)</f>
        <v>366</v>
      </c>
    </row>
    <row r="1225" spans="1:3" ht="16.899999999999999" customHeight="1">
      <c r="A1225" s="701">
        <v>22201</v>
      </c>
      <c r="B1225" s="705" t="s">
        <v>1549</v>
      </c>
      <c r="C1225" s="704">
        <f>SUM(C1226:C1239)</f>
        <v>216</v>
      </c>
    </row>
    <row r="1226" spans="1:3" ht="16.899999999999999" customHeight="1">
      <c r="A1226" s="701">
        <v>2220101</v>
      </c>
      <c r="B1226" s="702" t="s">
        <v>611</v>
      </c>
      <c r="C1226" s="704">
        <v>108</v>
      </c>
    </row>
    <row r="1227" spans="1:3" ht="16.899999999999999" hidden="1" customHeight="1">
      <c r="A1227" s="687">
        <v>2220102</v>
      </c>
      <c r="B1227" s="690" t="s">
        <v>612</v>
      </c>
      <c r="C1227" s="694"/>
    </row>
    <row r="1228" spans="1:3" ht="16.899999999999999" hidden="1" customHeight="1">
      <c r="A1228" s="687">
        <v>2220103</v>
      </c>
      <c r="B1228" s="690" t="s">
        <v>613</v>
      </c>
      <c r="C1228" s="694"/>
    </row>
    <row r="1229" spans="1:3" ht="16.899999999999999" hidden="1" customHeight="1">
      <c r="A1229" s="687">
        <v>2220104</v>
      </c>
      <c r="B1229" s="690" t="s">
        <v>1550</v>
      </c>
      <c r="C1229" s="694"/>
    </row>
    <row r="1230" spans="1:3" ht="16.899999999999999" hidden="1" customHeight="1">
      <c r="A1230" s="687">
        <v>2220105</v>
      </c>
      <c r="B1230" s="690" t="s">
        <v>1551</v>
      </c>
      <c r="C1230" s="694"/>
    </row>
    <row r="1231" spans="1:3" ht="16.899999999999999" hidden="1" customHeight="1">
      <c r="A1231" s="687">
        <v>2220106</v>
      </c>
      <c r="B1231" s="690" t="s">
        <v>1552</v>
      </c>
      <c r="C1231" s="694"/>
    </row>
    <row r="1232" spans="1:3" ht="16.899999999999999" hidden="1" customHeight="1">
      <c r="A1232" s="687">
        <v>2220107</v>
      </c>
      <c r="B1232" s="690" t="s">
        <v>1553</v>
      </c>
      <c r="C1232" s="694"/>
    </row>
    <row r="1233" spans="1:3" ht="16.899999999999999" hidden="1" customHeight="1">
      <c r="A1233" s="687">
        <v>2220112</v>
      </c>
      <c r="B1233" s="690" t="s">
        <v>1554</v>
      </c>
      <c r="C1233" s="694"/>
    </row>
    <row r="1234" spans="1:3" ht="16.899999999999999" hidden="1" customHeight="1">
      <c r="A1234" s="687">
        <v>2220113</v>
      </c>
      <c r="B1234" s="690" t="s">
        <v>1555</v>
      </c>
      <c r="C1234" s="694"/>
    </row>
    <row r="1235" spans="1:3" ht="16.899999999999999" hidden="1" customHeight="1">
      <c r="A1235" s="687">
        <v>2220114</v>
      </c>
      <c r="B1235" s="690" t="s">
        <v>1556</v>
      </c>
      <c r="C1235" s="694"/>
    </row>
    <row r="1236" spans="1:3" ht="16.899999999999999" hidden="1" customHeight="1">
      <c r="A1236" s="687">
        <v>2220115</v>
      </c>
      <c r="B1236" s="690" t="s">
        <v>1557</v>
      </c>
      <c r="C1236" s="694"/>
    </row>
    <row r="1237" spans="1:3" ht="16.899999999999999" hidden="1" customHeight="1">
      <c r="A1237" s="687">
        <v>2220118</v>
      </c>
      <c r="B1237" s="690" t="s">
        <v>1558</v>
      </c>
      <c r="C1237" s="694"/>
    </row>
    <row r="1238" spans="1:3" ht="16.899999999999999" customHeight="1">
      <c r="A1238" s="701">
        <v>2220150</v>
      </c>
      <c r="B1238" s="702" t="s">
        <v>620</v>
      </c>
      <c r="C1238" s="704">
        <v>57</v>
      </c>
    </row>
    <row r="1239" spans="1:3" ht="15.75" customHeight="1">
      <c r="A1239" s="701">
        <v>2220199</v>
      </c>
      <c r="B1239" s="702" t="s">
        <v>1559</v>
      </c>
      <c r="C1239" s="704">
        <v>51</v>
      </c>
    </row>
    <row r="1240" spans="1:3" ht="16.899999999999999" hidden="1" customHeight="1">
      <c r="A1240" s="687">
        <v>22202</v>
      </c>
      <c r="B1240" s="689" t="s">
        <v>1560</v>
      </c>
      <c r="C1240" s="692">
        <f>SUM(C1241:C1253)</f>
        <v>0</v>
      </c>
    </row>
    <row r="1241" spans="1:3" ht="16.899999999999999" hidden="1" customHeight="1">
      <c r="A1241" s="687">
        <v>2220201</v>
      </c>
      <c r="B1241" s="690" t="s">
        <v>611</v>
      </c>
      <c r="C1241" s="694"/>
    </row>
    <row r="1242" spans="1:3" ht="16.899999999999999" hidden="1" customHeight="1">
      <c r="A1242" s="687">
        <v>2220202</v>
      </c>
      <c r="B1242" s="690" t="s">
        <v>612</v>
      </c>
      <c r="C1242" s="694"/>
    </row>
    <row r="1243" spans="1:3" ht="16.899999999999999" hidden="1" customHeight="1">
      <c r="A1243" s="687">
        <v>2220203</v>
      </c>
      <c r="B1243" s="690" t="s">
        <v>613</v>
      </c>
      <c r="C1243" s="694"/>
    </row>
    <row r="1244" spans="1:3" ht="16.899999999999999" hidden="1" customHeight="1">
      <c r="A1244" s="687">
        <v>2220204</v>
      </c>
      <c r="B1244" s="690" t="s">
        <v>1561</v>
      </c>
      <c r="C1244" s="694"/>
    </row>
    <row r="1245" spans="1:3" ht="16.899999999999999" hidden="1" customHeight="1">
      <c r="A1245" s="687">
        <v>2220205</v>
      </c>
      <c r="B1245" s="690" t="s">
        <v>1562</v>
      </c>
      <c r="C1245" s="694"/>
    </row>
    <row r="1246" spans="1:3" ht="16.899999999999999" hidden="1" customHeight="1">
      <c r="A1246" s="687">
        <v>2220206</v>
      </c>
      <c r="B1246" s="690" t="s">
        <v>1563</v>
      </c>
      <c r="C1246" s="694"/>
    </row>
    <row r="1247" spans="1:3" ht="16.899999999999999" hidden="1" customHeight="1">
      <c r="A1247" s="687">
        <v>2220207</v>
      </c>
      <c r="B1247" s="690" t="s">
        <v>1564</v>
      </c>
      <c r="C1247" s="694"/>
    </row>
    <row r="1248" spans="1:3" ht="16.899999999999999" hidden="1" customHeight="1">
      <c r="A1248" s="687">
        <v>2220209</v>
      </c>
      <c r="B1248" s="690" t="s">
        <v>1565</v>
      </c>
      <c r="C1248" s="694"/>
    </row>
    <row r="1249" spans="1:3" ht="16.899999999999999" hidden="1" customHeight="1">
      <c r="A1249" s="687">
        <v>2220210</v>
      </c>
      <c r="B1249" s="690" t="s">
        <v>1566</v>
      </c>
      <c r="C1249" s="694"/>
    </row>
    <row r="1250" spans="1:3" ht="16.899999999999999" hidden="1" customHeight="1">
      <c r="A1250" s="687">
        <v>2220211</v>
      </c>
      <c r="B1250" s="690" t="s">
        <v>1567</v>
      </c>
      <c r="C1250" s="694"/>
    </row>
    <row r="1251" spans="1:3" ht="16.899999999999999" hidden="1" customHeight="1">
      <c r="A1251" s="687">
        <v>2220212</v>
      </c>
      <c r="B1251" s="690" t="s">
        <v>1568</v>
      </c>
      <c r="C1251" s="694"/>
    </row>
    <row r="1252" spans="1:3" ht="16.899999999999999" hidden="1" customHeight="1">
      <c r="A1252" s="687">
        <v>2220250</v>
      </c>
      <c r="B1252" s="690" t="s">
        <v>620</v>
      </c>
      <c r="C1252" s="694"/>
    </row>
    <row r="1253" spans="1:3" ht="16.899999999999999" hidden="1" customHeight="1">
      <c r="A1253" s="687">
        <v>2220299</v>
      </c>
      <c r="B1253" s="690" t="s">
        <v>1569</v>
      </c>
      <c r="C1253" s="694"/>
    </row>
    <row r="1254" spans="1:3" ht="16.899999999999999" hidden="1" customHeight="1">
      <c r="A1254" s="687">
        <v>22203</v>
      </c>
      <c r="B1254" s="689" t="s">
        <v>1570</v>
      </c>
      <c r="C1254" s="692">
        <f>SUM(C1255:C1258)</f>
        <v>0</v>
      </c>
    </row>
    <row r="1255" spans="1:3" ht="16.899999999999999" hidden="1" customHeight="1">
      <c r="A1255" s="687">
        <v>2220301</v>
      </c>
      <c r="B1255" s="690" t="s">
        <v>1571</v>
      </c>
      <c r="C1255" s="694"/>
    </row>
    <row r="1256" spans="1:3" ht="16.899999999999999" hidden="1" customHeight="1">
      <c r="A1256" s="687">
        <v>2220303</v>
      </c>
      <c r="B1256" s="690" t="s">
        <v>1572</v>
      </c>
      <c r="C1256" s="694"/>
    </row>
    <row r="1257" spans="1:3" ht="16.899999999999999" hidden="1" customHeight="1">
      <c r="A1257" s="687">
        <v>2220304</v>
      </c>
      <c r="B1257" s="690" t="s">
        <v>1573</v>
      </c>
      <c r="C1257" s="694"/>
    </row>
    <row r="1258" spans="1:3" ht="16.899999999999999" hidden="1" customHeight="1">
      <c r="A1258" s="687">
        <v>2220399</v>
      </c>
      <c r="B1258" s="690" t="s">
        <v>1574</v>
      </c>
      <c r="C1258" s="694"/>
    </row>
    <row r="1259" spans="1:3" ht="16.899999999999999" hidden="1" customHeight="1">
      <c r="A1259" s="687">
        <v>22204</v>
      </c>
      <c r="B1259" s="689" t="s">
        <v>1575</v>
      </c>
      <c r="C1259" s="692">
        <f>SUM(C1260:C1264)</f>
        <v>0</v>
      </c>
    </row>
    <row r="1260" spans="1:3" ht="16.899999999999999" hidden="1" customHeight="1">
      <c r="A1260" s="687">
        <v>2220401</v>
      </c>
      <c r="B1260" s="690" t="s">
        <v>1576</v>
      </c>
      <c r="C1260" s="694"/>
    </row>
    <row r="1261" spans="1:3" ht="16.899999999999999" hidden="1" customHeight="1">
      <c r="A1261" s="687">
        <v>2220402</v>
      </c>
      <c r="B1261" s="690" t="s">
        <v>1577</v>
      </c>
      <c r="C1261" s="694"/>
    </row>
    <row r="1262" spans="1:3" ht="16.899999999999999" hidden="1" customHeight="1">
      <c r="A1262" s="687">
        <v>2220403</v>
      </c>
      <c r="B1262" s="690" t="s">
        <v>1578</v>
      </c>
      <c r="C1262" s="694"/>
    </row>
    <row r="1263" spans="1:3" ht="16.899999999999999" hidden="1" customHeight="1">
      <c r="A1263" s="687">
        <v>2220404</v>
      </c>
      <c r="B1263" s="690" t="s">
        <v>1579</v>
      </c>
      <c r="C1263" s="694"/>
    </row>
    <row r="1264" spans="1:3" ht="16.899999999999999" hidden="1" customHeight="1">
      <c r="A1264" s="687">
        <v>2220499</v>
      </c>
      <c r="B1264" s="690" t="s">
        <v>1580</v>
      </c>
      <c r="C1264" s="694"/>
    </row>
    <row r="1265" spans="1:3" ht="16.899999999999999" customHeight="1">
      <c r="A1265" s="701">
        <v>22205</v>
      </c>
      <c r="B1265" s="705" t="s">
        <v>1581</v>
      </c>
      <c r="C1265" s="704">
        <f>SUM(C1266:C1277)</f>
        <v>150</v>
      </c>
    </row>
    <row r="1266" spans="1:3" ht="16.899999999999999" hidden="1" customHeight="1">
      <c r="A1266" s="687">
        <v>2220501</v>
      </c>
      <c r="B1266" s="690" t="s">
        <v>1582</v>
      </c>
      <c r="C1266" s="694"/>
    </row>
    <row r="1267" spans="1:3" ht="16.899999999999999" hidden="1" customHeight="1">
      <c r="A1267" s="687">
        <v>2220502</v>
      </c>
      <c r="B1267" s="690" t="s">
        <v>1583</v>
      </c>
      <c r="C1267" s="694"/>
    </row>
    <row r="1268" spans="1:3" ht="16.899999999999999" hidden="1" customHeight="1">
      <c r="A1268" s="687">
        <v>2220503</v>
      </c>
      <c r="B1268" s="690" t="s">
        <v>1584</v>
      </c>
      <c r="C1268" s="694"/>
    </row>
    <row r="1269" spans="1:3" ht="16.899999999999999" hidden="1" customHeight="1">
      <c r="A1269" s="687">
        <v>2220504</v>
      </c>
      <c r="B1269" s="690" t="s">
        <v>1585</v>
      </c>
      <c r="C1269" s="694"/>
    </row>
    <row r="1270" spans="1:3" ht="16.899999999999999" hidden="1" customHeight="1">
      <c r="A1270" s="687">
        <v>2220505</v>
      </c>
      <c r="B1270" s="690" t="s">
        <v>1586</v>
      </c>
      <c r="C1270" s="694"/>
    </row>
    <row r="1271" spans="1:3" ht="16.899999999999999" hidden="1" customHeight="1">
      <c r="A1271" s="687">
        <v>2220506</v>
      </c>
      <c r="B1271" s="690" t="s">
        <v>1587</v>
      </c>
      <c r="C1271" s="694"/>
    </row>
    <row r="1272" spans="1:3" ht="16.899999999999999" hidden="1" customHeight="1">
      <c r="A1272" s="687">
        <v>2220507</v>
      </c>
      <c r="B1272" s="690" t="s">
        <v>1588</v>
      </c>
      <c r="C1272" s="694"/>
    </row>
    <row r="1273" spans="1:3" ht="16.899999999999999" hidden="1" customHeight="1">
      <c r="A1273" s="687">
        <v>2220508</v>
      </c>
      <c r="B1273" s="690" t="s">
        <v>1589</v>
      </c>
      <c r="C1273" s="694"/>
    </row>
    <row r="1274" spans="1:3" ht="16.899999999999999" hidden="1" customHeight="1">
      <c r="A1274" s="687">
        <v>2220509</v>
      </c>
      <c r="B1274" s="690" t="s">
        <v>1590</v>
      </c>
      <c r="C1274" s="694"/>
    </row>
    <row r="1275" spans="1:3" ht="16.899999999999999" hidden="1" customHeight="1">
      <c r="A1275" s="687">
        <v>2220510</v>
      </c>
      <c r="B1275" s="690" t="s">
        <v>1591</v>
      </c>
      <c r="C1275" s="694"/>
    </row>
    <row r="1276" spans="1:3" ht="16.899999999999999" customHeight="1">
      <c r="A1276" s="701">
        <v>2220510</v>
      </c>
      <c r="B1276" s="702" t="s">
        <v>1648</v>
      </c>
      <c r="C1276" s="704">
        <v>150</v>
      </c>
    </row>
    <row r="1277" spans="1:3" ht="16.899999999999999" hidden="1" customHeight="1">
      <c r="A1277" s="687">
        <v>2220599</v>
      </c>
      <c r="B1277" s="690" t="s">
        <v>1592</v>
      </c>
      <c r="C1277" s="694"/>
    </row>
    <row r="1278" spans="1:3" ht="16.899999999999999" customHeight="1">
      <c r="A1278" s="701">
        <v>224</v>
      </c>
      <c r="B1278" s="705" t="s">
        <v>1593</v>
      </c>
      <c r="C1278" s="704">
        <f>C1279+C1291+C1297+C1303+C1311+C1324+C1328+C1334</f>
        <v>917</v>
      </c>
    </row>
    <row r="1279" spans="1:3" ht="16.899999999999999" customHeight="1">
      <c r="A1279" s="701">
        <v>22401</v>
      </c>
      <c r="B1279" s="705" t="s">
        <v>1594</v>
      </c>
      <c r="C1279" s="704">
        <f>SUM(C1280:C1290)</f>
        <v>576</v>
      </c>
    </row>
    <row r="1280" spans="1:3" ht="16.899999999999999" customHeight="1">
      <c r="A1280" s="701">
        <v>2240101</v>
      </c>
      <c r="B1280" s="702" t="s">
        <v>611</v>
      </c>
      <c r="C1280" s="704">
        <v>443</v>
      </c>
    </row>
    <row r="1281" spans="1:3" ht="16.899999999999999" customHeight="1">
      <c r="A1281" s="701">
        <v>2240102</v>
      </c>
      <c r="B1281" s="702" t="s">
        <v>612</v>
      </c>
      <c r="C1281" s="704">
        <v>125</v>
      </c>
    </row>
    <row r="1282" spans="1:3" ht="16.899999999999999" hidden="1" customHeight="1">
      <c r="A1282" s="687">
        <v>2240103</v>
      </c>
      <c r="B1282" s="690" t="s">
        <v>613</v>
      </c>
      <c r="C1282" s="694"/>
    </row>
    <row r="1283" spans="1:3" ht="16.899999999999999" hidden="1" customHeight="1">
      <c r="A1283" s="687">
        <v>2240104</v>
      </c>
      <c r="B1283" s="690" t="s">
        <v>1595</v>
      </c>
      <c r="C1283" s="694"/>
    </row>
    <row r="1284" spans="1:3" ht="16.899999999999999" hidden="1" customHeight="1">
      <c r="A1284" s="687">
        <v>2240105</v>
      </c>
      <c r="B1284" s="690" t="s">
        <v>1596</v>
      </c>
      <c r="C1284" s="694"/>
    </row>
    <row r="1285" spans="1:3" ht="16.899999999999999" customHeight="1">
      <c r="A1285" s="701">
        <v>2240106</v>
      </c>
      <c r="B1285" s="702" t="s">
        <v>1597</v>
      </c>
      <c r="C1285" s="704">
        <v>5</v>
      </c>
    </row>
    <row r="1286" spans="1:3" ht="16.899999999999999" hidden="1" customHeight="1">
      <c r="A1286" s="687">
        <v>2240107</v>
      </c>
      <c r="B1286" s="690" t="s">
        <v>1598</v>
      </c>
      <c r="C1286" s="694"/>
    </row>
    <row r="1287" spans="1:3" ht="16.899999999999999" customHeight="1">
      <c r="A1287" s="701">
        <v>2240108</v>
      </c>
      <c r="B1287" s="702" t="s">
        <v>1599</v>
      </c>
      <c r="C1287" s="704">
        <v>3</v>
      </c>
    </row>
    <row r="1288" spans="1:3" ht="16.899999999999999" hidden="1" customHeight="1">
      <c r="A1288" s="687">
        <v>2240109</v>
      </c>
      <c r="B1288" s="690" t="s">
        <v>1600</v>
      </c>
      <c r="C1288" s="694"/>
    </row>
    <row r="1289" spans="1:3" ht="16.899999999999999" hidden="1" customHeight="1">
      <c r="A1289" s="687">
        <v>2240150</v>
      </c>
      <c r="B1289" s="690" t="s">
        <v>620</v>
      </c>
      <c r="C1289" s="694"/>
    </row>
    <row r="1290" spans="1:3" ht="16.899999999999999" hidden="1" customHeight="1">
      <c r="A1290" s="687">
        <v>2240199</v>
      </c>
      <c r="B1290" s="690" t="s">
        <v>1601</v>
      </c>
      <c r="C1290" s="694"/>
    </row>
    <row r="1291" spans="1:3" ht="16.899999999999999" customHeight="1">
      <c r="A1291" s="701">
        <v>22402</v>
      </c>
      <c r="B1291" s="705" t="s">
        <v>1602</v>
      </c>
      <c r="C1291" s="704">
        <f>SUM(C1292:C1296)</f>
        <v>107</v>
      </c>
    </row>
    <row r="1292" spans="1:3" ht="16.899999999999999" customHeight="1">
      <c r="A1292" s="701">
        <v>2240201</v>
      </c>
      <c r="B1292" s="702" t="s">
        <v>611</v>
      </c>
      <c r="C1292" s="704">
        <v>57</v>
      </c>
    </row>
    <row r="1293" spans="1:3" ht="16.899999999999999" hidden="1" customHeight="1">
      <c r="A1293" s="687">
        <v>2240202</v>
      </c>
      <c r="B1293" s="690" t="s">
        <v>612</v>
      </c>
      <c r="C1293" s="694"/>
    </row>
    <row r="1294" spans="1:3" ht="16.899999999999999" hidden="1" customHeight="1">
      <c r="A1294" s="687">
        <v>2240203</v>
      </c>
      <c r="B1294" s="690" t="s">
        <v>613</v>
      </c>
      <c r="C1294" s="694"/>
    </row>
    <row r="1295" spans="1:3" ht="16.899999999999999" hidden="1" customHeight="1">
      <c r="A1295" s="687">
        <v>2240204</v>
      </c>
      <c r="B1295" s="690" t="s">
        <v>1603</v>
      </c>
      <c r="C1295" s="694"/>
    </row>
    <row r="1296" spans="1:3" ht="16.899999999999999" customHeight="1">
      <c r="A1296" s="701">
        <v>2240299</v>
      </c>
      <c r="B1296" s="702" t="s">
        <v>1604</v>
      </c>
      <c r="C1296" s="704">
        <v>50</v>
      </c>
    </row>
    <row r="1297" spans="1:3" ht="16.899999999999999" hidden="1" customHeight="1">
      <c r="A1297" s="687">
        <v>22403</v>
      </c>
      <c r="B1297" s="689" t="s">
        <v>1605</v>
      </c>
      <c r="C1297" s="692">
        <f>SUM(C1298:C1302)</f>
        <v>0</v>
      </c>
    </row>
    <row r="1298" spans="1:3" ht="16.899999999999999" hidden="1" customHeight="1">
      <c r="A1298" s="687">
        <v>2240301</v>
      </c>
      <c r="B1298" s="690" t="s">
        <v>611</v>
      </c>
      <c r="C1298" s="694"/>
    </row>
    <row r="1299" spans="1:3" ht="16.899999999999999" hidden="1" customHeight="1">
      <c r="A1299" s="687">
        <v>2240302</v>
      </c>
      <c r="B1299" s="690" t="s">
        <v>612</v>
      </c>
      <c r="C1299" s="694"/>
    </row>
    <row r="1300" spans="1:3" ht="16.899999999999999" hidden="1" customHeight="1">
      <c r="A1300" s="687">
        <v>2240303</v>
      </c>
      <c r="B1300" s="690" t="s">
        <v>613</v>
      </c>
      <c r="C1300" s="694"/>
    </row>
    <row r="1301" spans="1:3" ht="16.899999999999999" hidden="1" customHeight="1">
      <c r="A1301" s="687">
        <v>2240304</v>
      </c>
      <c r="B1301" s="690" t="s">
        <v>1606</v>
      </c>
      <c r="C1301" s="694"/>
    </row>
    <row r="1302" spans="1:3" ht="16.899999999999999" hidden="1" customHeight="1">
      <c r="A1302" s="687">
        <v>2240399</v>
      </c>
      <c r="B1302" s="690" t="s">
        <v>1607</v>
      </c>
      <c r="C1302" s="694"/>
    </row>
    <row r="1303" spans="1:3" ht="16.899999999999999" hidden="1" customHeight="1">
      <c r="A1303" s="687">
        <v>22404</v>
      </c>
      <c r="B1303" s="689" t="s">
        <v>1608</v>
      </c>
      <c r="C1303" s="692">
        <f>SUM(C1304:C1310)</f>
        <v>0</v>
      </c>
    </row>
    <row r="1304" spans="1:3" ht="16.899999999999999" hidden="1" customHeight="1">
      <c r="A1304" s="687">
        <v>2240401</v>
      </c>
      <c r="B1304" s="690" t="s">
        <v>611</v>
      </c>
      <c r="C1304" s="694"/>
    </row>
    <row r="1305" spans="1:3" ht="16.899999999999999" hidden="1" customHeight="1">
      <c r="A1305" s="687">
        <v>2240402</v>
      </c>
      <c r="B1305" s="690" t="s">
        <v>612</v>
      </c>
      <c r="C1305" s="694"/>
    </row>
    <row r="1306" spans="1:3" ht="16.899999999999999" hidden="1" customHeight="1">
      <c r="A1306" s="687">
        <v>2240403</v>
      </c>
      <c r="B1306" s="690" t="s">
        <v>613</v>
      </c>
      <c r="C1306" s="694"/>
    </row>
    <row r="1307" spans="1:3" ht="16.899999999999999" hidden="1" customHeight="1">
      <c r="A1307" s="687">
        <v>2240404</v>
      </c>
      <c r="B1307" s="690" t="s">
        <v>1609</v>
      </c>
      <c r="C1307" s="694"/>
    </row>
    <row r="1308" spans="1:3" ht="16.899999999999999" hidden="1" customHeight="1">
      <c r="A1308" s="687">
        <v>2240405</v>
      </c>
      <c r="B1308" s="690" t="s">
        <v>1610</v>
      </c>
      <c r="C1308" s="694"/>
    </row>
    <row r="1309" spans="1:3" ht="16.899999999999999" hidden="1" customHeight="1">
      <c r="A1309" s="687">
        <v>2240450</v>
      </c>
      <c r="B1309" s="690" t="s">
        <v>620</v>
      </c>
      <c r="C1309" s="694"/>
    </row>
    <row r="1310" spans="1:3" ht="16.899999999999999" hidden="1" customHeight="1">
      <c r="A1310" s="687">
        <v>2240499</v>
      </c>
      <c r="B1310" s="690" t="s">
        <v>1611</v>
      </c>
      <c r="C1310" s="694"/>
    </row>
    <row r="1311" spans="1:3" ht="16.899999999999999" hidden="1" customHeight="1">
      <c r="A1311" s="687">
        <v>22405</v>
      </c>
      <c r="B1311" s="689" t="s">
        <v>1612</v>
      </c>
      <c r="C1311" s="692">
        <f>SUM(C1312:C1323)</f>
        <v>0</v>
      </c>
    </row>
    <row r="1312" spans="1:3" ht="16.899999999999999" hidden="1" customHeight="1">
      <c r="A1312" s="687">
        <v>2240501</v>
      </c>
      <c r="B1312" s="690" t="s">
        <v>611</v>
      </c>
      <c r="C1312" s="694"/>
    </row>
    <row r="1313" spans="1:3" ht="16.899999999999999" hidden="1" customHeight="1">
      <c r="A1313" s="687">
        <v>2240502</v>
      </c>
      <c r="B1313" s="690" t="s">
        <v>612</v>
      </c>
      <c r="C1313" s="694"/>
    </row>
    <row r="1314" spans="1:3" ht="16.899999999999999" hidden="1" customHeight="1">
      <c r="A1314" s="687">
        <v>2240503</v>
      </c>
      <c r="B1314" s="690" t="s">
        <v>613</v>
      </c>
      <c r="C1314" s="694"/>
    </row>
    <row r="1315" spans="1:3" ht="16.899999999999999" hidden="1" customHeight="1">
      <c r="A1315" s="687">
        <v>2240504</v>
      </c>
      <c r="B1315" s="690" t="s">
        <v>1613</v>
      </c>
      <c r="C1315" s="694"/>
    </row>
    <row r="1316" spans="1:3" ht="16.899999999999999" hidden="1" customHeight="1">
      <c r="A1316" s="687">
        <v>2240505</v>
      </c>
      <c r="B1316" s="690" t="s">
        <v>1614</v>
      </c>
      <c r="C1316" s="694"/>
    </row>
    <row r="1317" spans="1:3" ht="16.899999999999999" hidden="1" customHeight="1">
      <c r="A1317" s="687">
        <v>2240506</v>
      </c>
      <c r="B1317" s="690" t="s">
        <v>1615</v>
      </c>
      <c r="C1317" s="694"/>
    </row>
    <row r="1318" spans="1:3" ht="16.899999999999999" hidden="1" customHeight="1">
      <c r="A1318" s="687">
        <v>2240507</v>
      </c>
      <c r="B1318" s="690" t="s">
        <v>1616</v>
      </c>
      <c r="C1318" s="694"/>
    </row>
    <row r="1319" spans="1:3" ht="16.899999999999999" hidden="1" customHeight="1">
      <c r="A1319" s="687">
        <v>2240508</v>
      </c>
      <c r="B1319" s="690" t="s">
        <v>1617</v>
      </c>
      <c r="C1319" s="694"/>
    </row>
    <row r="1320" spans="1:3" ht="16.899999999999999" hidden="1" customHeight="1">
      <c r="A1320" s="687">
        <v>2240509</v>
      </c>
      <c r="B1320" s="690" t="s">
        <v>1618</v>
      </c>
      <c r="C1320" s="694"/>
    </row>
    <row r="1321" spans="1:3" ht="16.899999999999999" hidden="1" customHeight="1">
      <c r="A1321" s="687">
        <v>2240510</v>
      </c>
      <c r="B1321" s="690" t="s">
        <v>1619</v>
      </c>
      <c r="C1321" s="694"/>
    </row>
    <row r="1322" spans="1:3" ht="16.899999999999999" hidden="1" customHeight="1">
      <c r="A1322" s="687">
        <v>2240550</v>
      </c>
      <c r="B1322" s="690" t="s">
        <v>1620</v>
      </c>
      <c r="C1322" s="694"/>
    </row>
    <row r="1323" spans="1:3" ht="16.899999999999999" hidden="1" customHeight="1">
      <c r="A1323" s="687">
        <v>2240599</v>
      </c>
      <c r="B1323" s="690" t="s">
        <v>1621</v>
      </c>
      <c r="C1323" s="694"/>
    </row>
    <row r="1324" spans="1:3" ht="16.899999999999999" hidden="1" customHeight="1">
      <c r="A1324" s="687">
        <v>22406</v>
      </c>
      <c r="B1324" s="689" t="s">
        <v>1622</v>
      </c>
      <c r="C1324" s="692">
        <f>SUM(C1325:C1327)</f>
        <v>0</v>
      </c>
    </row>
    <row r="1325" spans="1:3" ht="16.899999999999999" hidden="1" customHeight="1">
      <c r="A1325" s="687">
        <v>2240601</v>
      </c>
      <c r="B1325" s="690" t="s">
        <v>1623</v>
      </c>
      <c r="C1325" s="694"/>
    </row>
    <row r="1326" spans="1:3" ht="16.899999999999999" hidden="1" customHeight="1">
      <c r="A1326" s="687">
        <v>2240602</v>
      </c>
      <c r="B1326" s="690" t="s">
        <v>1624</v>
      </c>
      <c r="C1326" s="694"/>
    </row>
    <row r="1327" spans="1:3" ht="16.899999999999999" hidden="1" customHeight="1">
      <c r="A1327" s="687">
        <v>2240699</v>
      </c>
      <c r="B1327" s="690" t="s">
        <v>1625</v>
      </c>
      <c r="C1327" s="694"/>
    </row>
    <row r="1328" spans="1:3" ht="16.899999999999999" customHeight="1">
      <c r="A1328" s="701">
        <v>22407</v>
      </c>
      <c r="B1328" s="705" t="s">
        <v>1626</v>
      </c>
      <c r="C1328" s="704">
        <f>SUM(C1329:C1333)</f>
        <v>176</v>
      </c>
    </row>
    <row r="1329" spans="1:3" ht="16.899999999999999" hidden="1" customHeight="1">
      <c r="A1329" s="687">
        <v>2240701</v>
      </c>
      <c r="B1329" s="690" t="s">
        <v>1627</v>
      </c>
      <c r="C1329" s="694"/>
    </row>
    <row r="1330" spans="1:3" ht="16.899999999999999" hidden="1" customHeight="1">
      <c r="A1330" s="687">
        <v>2240702</v>
      </c>
      <c r="B1330" s="690" t="s">
        <v>1628</v>
      </c>
      <c r="C1330" s="694"/>
    </row>
    <row r="1331" spans="1:3" ht="16.899999999999999" hidden="1" customHeight="1">
      <c r="A1331" s="687">
        <v>2240703</v>
      </c>
      <c r="B1331" s="690" t="s">
        <v>1629</v>
      </c>
      <c r="C1331" s="694"/>
    </row>
    <row r="1332" spans="1:3" ht="16.899999999999999" hidden="1" customHeight="1">
      <c r="A1332" s="687">
        <v>2240704</v>
      </c>
      <c r="B1332" s="690" t="s">
        <v>1630</v>
      </c>
      <c r="C1332" s="694"/>
    </row>
    <row r="1333" spans="1:3" ht="16.899999999999999" customHeight="1">
      <c r="A1333" s="701">
        <v>2240799</v>
      </c>
      <c r="B1333" s="702" t="s">
        <v>1631</v>
      </c>
      <c r="C1333" s="704">
        <v>176</v>
      </c>
    </row>
    <row r="1334" spans="1:3" ht="16.899999999999999" customHeight="1">
      <c r="A1334" s="701">
        <v>22499</v>
      </c>
      <c r="B1334" s="705" t="s">
        <v>1632</v>
      </c>
      <c r="C1334" s="704">
        <v>58</v>
      </c>
    </row>
    <row r="1335" spans="1:3" ht="16.899999999999999" customHeight="1">
      <c r="A1335" s="701">
        <v>229</v>
      </c>
      <c r="B1335" s="705" t="s">
        <v>1633</v>
      </c>
      <c r="C1335" s="704">
        <f t="shared" ref="C1335:C1336" si="24">C1336</f>
        <v>300</v>
      </c>
    </row>
    <row r="1336" spans="1:3" ht="16.899999999999999" customHeight="1">
      <c r="A1336" s="701">
        <v>22999</v>
      </c>
      <c r="B1336" s="705" t="s">
        <v>1489</v>
      </c>
      <c r="C1336" s="704">
        <f t="shared" si="24"/>
        <v>300</v>
      </c>
    </row>
    <row r="1337" spans="1:3" ht="16.899999999999999" customHeight="1">
      <c r="A1337" s="701">
        <v>2299901</v>
      </c>
      <c r="B1337" s="702" t="s">
        <v>525</v>
      </c>
      <c r="C1337" s="704">
        <v>300</v>
      </c>
    </row>
    <row r="1338" spans="1:3" ht="16.899999999999999" customHeight="1">
      <c r="A1338" s="701">
        <v>232</v>
      </c>
      <c r="B1338" s="705" t="s">
        <v>1634</v>
      </c>
      <c r="C1338" s="704">
        <f>SUM(C1339:C1341)</f>
        <v>7592</v>
      </c>
    </row>
    <row r="1339" spans="1:3" ht="16.899999999999999" hidden="1" customHeight="1">
      <c r="A1339" s="687">
        <v>23201</v>
      </c>
      <c r="B1339" s="689" t="s">
        <v>1635</v>
      </c>
      <c r="C1339" s="694"/>
    </row>
    <row r="1340" spans="1:3" ht="16.899999999999999" hidden="1" customHeight="1">
      <c r="A1340" s="687">
        <v>23202</v>
      </c>
      <c r="B1340" s="689" t="s">
        <v>1636</v>
      </c>
      <c r="C1340" s="694"/>
    </row>
    <row r="1341" spans="1:3" ht="16.899999999999999" customHeight="1">
      <c r="A1341" s="701">
        <v>23203</v>
      </c>
      <c r="B1341" s="705" t="s">
        <v>1637</v>
      </c>
      <c r="C1341" s="704">
        <f>SUM(C1342:C1345)</f>
        <v>7592</v>
      </c>
    </row>
    <row r="1342" spans="1:3" ht="16.899999999999999" customHeight="1">
      <c r="A1342" s="701">
        <v>2320301</v>
      </c>
      <c r="B1342" s="702" t="s">
        <v>1638</v>
      </c>
      <c r="C1342" s="704">
        <v>7592</v>
      </c>
    </row>
    <row r="1343" spans="1:3" ht="16.899999999999999" hidden="1" customHeight="1">
      <c r="A1343" s="687">
        <v>2320302</v>
      </c>
      <c r="B1343" s="690" t="s">
        <v>1639</v>
      </c>
      <c r="C1343" s="694"/>
    </row>
    <row r="1344" spans="1:3" ht="16.899999999999999" hidden="1" customHeight="1">
      <c r="A1344" s="687">
        <v>2320303</v>
      </c>
      <c r="B1344" s="690" t="s">
        <v>1640</v>
      </c>
      <c r="C1344" s="694"/>
    </row>
    <row r="1345" spans="1:3" ht="16.899999999999999" hidden="1" customHeight="1">
      <c r="A1345" s="687">
        <v>2320304</v>
      </c>
      <c r="B1345" s="690" t="s">
        <v>1641</v>
      </c>
      <c r="C1345" s="694"/>
    </row>
    <row r="1346" spans="1:3" ht="16.899999999999999" hidden="1" customHeight="1">
      <c r="A1346" s="687">
        <v>23301</v>
      </c>
      <c r="B1346" s="689" t="s">
        <v>1642</v>
      </c>
      <c r="C1346" s="694"/>
    </row>
    <row r="1347" spans="1:3" ht="16.899999999999999" hidden="1" customHeight="1">
      <c r="A1347" s="687">
        <v>23302</v>
      </c>
      <c r="B1347" s="689" t="s">
        <v>1643</v>
      </c>
      <c r="C1347" s="694"/>
    </row>
    <row r="1348" spans="1:3" ht="16.899999999999999" hidden="1" customHeight="1">
      <c r="A1348" s="687">
        <v>23303</v>
      </c>
      <c r="B1348" s="689" t="s">
        <v>1644</v>
      </c>
      <c r="C1348" s="694"/>
    </row>
    <row r="1349" spans="1:3" ht="16.899999999999999" hidden="1" customHeight="1">
      <c r="A1349" s="687"/>
      <c r="B1349" s="690"/>
      <c r="C1349" s="699"/>
    </row>
  </sheetData>
  <autoFilter ref="A4:C1349" xr:uid="{00000000-0009-0000-0000-000007000000}">
    <filterColumn colId="2">
      <customFilters>
        <customFilter operator="notEqual" val=" "/>
      </customFilters>
    </filterColumn>
  </autoFilter>
  <mergeCells count="1">
    <mergeCell ref="A2:C2"/>
  </mergeCells>
  <phoneticPr fontId="21" type="noConversion"/>
  <printOptions gridLines="1"/>
  <pageMargins left="0.74803149606299213" right="0.74803149606299213" top="0.98425196850393704" bottom="0.98425196850393704" header="0" footer="0"/>
  <pageSetup orientation="landscape"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IO25"/>
  <sheetViews>
    <sheetView showZeros="0" view="pageBreakPreview" zoomScaleNormal="100" zoomScaleSheetLayoutView="100" workbookViewId="0">
      <pane xSplit="2" ySplit="5" topLeftCell="C6" activePane="bottomRight" state="frozen"/>
      <selection activeCell="D36" sqref="D36"/>
      <selection pane="topRight" activeCell="D36" sqref="D36"/>
      <selection pane="bottomLeft" activeCell="D36" sqref="D36"/>
      <selection pane="bottomRight" activeCell="K9" sqref="K9"/>
    </sheetView>
  </sheetViews>
  <sheetFormatPr defaultColWidth="8" defaultRowHeight="14.25"/>
  <cols>
    <col min="1" max="1" width="24" style="25" customWidth="1"/>
    <col min="2" max="2" width="8.625" style="25" customWidth="1"/>
    <col min="3" max="3" width="9.625" style="26" customWidth="1"/>
    <col min="4" max="6" width="8.625" style="26" customWidth="1"/>
    <col min="7" max="7" width="12.625" style="26" customWidth="1"/>
    <col min="8" max="8" width="7.75" style="25" customWidth="1"/>
    <col min="9" max="249" width="7.875" style="25" customWidth="1"/>
    <col min="250" max="16384" width="8" style="28"/>
  </cols>
  <sheetData>
    <row r="1" spans="1:249" ht="15" customHeight="1">
      <c r="A1" s="720" t="s">
        <v>168</v>
      </c>
      <c r="B1" s="27"/>
    </row>
    <row r="2" spans="1:249" ht="22.9" customHeight="1">
      <c r="A2" s="896" t="s">
        <v>254</v>
      </c>
      <c r="B2" s="896"/>
      <c r="C2" s="896"/>
      <c r="D2" s="896"/>
      <c r="E2" s="896"/>
      <c r="F2" s="896"/>
      <c r="G2" s="896"/>
    </row>
    <row r="3" spans="1:249" ht="15" customHeight="1" thickBot="1">
      <c r="A3" s="29"/>
      <c r="B3" s="29"/>
      <c r="C3" s="30"/>
      <c r="D3" s="30"/>
      <c r="E3" s="30"/>
      <c r="F3" s="30"/>
      <c r="G3" s="31" t="s">
        <v>29</v>
      </c>
    </row>
    <row r="4" spans="1:249" ht="30" customHeight="1">
      <c r="A4" s="901" t="s">
        <v>18</v>
      </c>
      <c r="B4" s="897" t="s">
        <v>249</v>
      </c>
      <c r="C4" s="899" t="s">
        <v>334</v>
      </c>
      <c r="D4" s="897" t="s">
        <v>251</v>
      </c>
      <c r="E4" s="897"/>
      <c r="F4" s="897"/>
      <c r="G4" s="903" t="s">
        <v>422</v>
      </c>
    </row>
    <row r="5" spans="1:249" ht="30" customHeight="1">
      <c r="A5" s="902"/>
      <c r="B5" s="898"/>
      <c r="C5" s="900"/>
      <c r="D5" s="32" t="s">
        <v>56</v>
      </c>
      <c r="E5" s="3" t="s">
        <v>30</v>
      </c>
      <c r="F5" s="3" t="s">
        <v>49</v>
      </c>
      <c r="G5" s="904"/>
    </row>
    <row r="6" spans="1:249" ht="30" customHeight="1">
      <c r="A6" s="295" t="s">
        <v>50</v>
      </c>
      <c r="B6" s="296">
        <v>5456</v>
      </c>
      <c r="C6" s="351">
        <v>3000</v>
      </c>
      <c r="D6" s="296"/>
      <c r="E6" s="297">
        <f t="shared" ref="E6:E11" si="0">D6/C6%</f>
        <v>0</v>
      </c>
      <c r="F6" s="298">
        <f t="shared" ref="F6:F11" si="1">(D6/B6-1)*100</f>
        <v>-100</v>
      </c>
      <c r="G6" s="186"/>
    </row>
    <row r="7" spans="1:249" ht="30" customHeight="1">
      <c r="A7" s="295" t="s">
        <v>51</v>
      </c>
      <c r="B7" s="296">
        <v>464</v>
      </c>
      <c r="C7" s="351">
        <v>300</v>
      </c>
      <c r="D7" s="296"/>
      <c r="E7" s="297">
        <f t="shared" si="0"/>
        <v>0</v>
      </c>
      <c r="F7" s="298">
        <f t="shared" si="1"/>
        <v>-100</v>
      </c>
      <c r="G7" s="187"/>
    </row>
    <row r="8" spans="1:249" ht="30" customHeight="1">
      <c r="A8" s="295" t="s">
        <v>52</v>
      </c>
      <c r="B8" s="296">
        <v>251004</v>
      </c>
      <c r="C8" s="351">
        <v>346800</v>
      </c>
      <c r="D8" s="296">
        <v>351802</v>
      </c>
      <c r="E8" s="297">
        <f t="shared" si="0"/>
        <v>101.44232987312571</v>
      </c>
      <c r="F8" s="298">
        <f t="shared" si="1"/>
        <v>40.157925770107241</v>
      </c>
      <c r="G8" s="188"/>
    </row>
    <row r="9" spans="1:249" ht="30" customHeight="1">
      <c r="A9" s="295" t="s">
        <v>53</v>
      </c>
      <c r="B9" s="296">
        <v>417</v>
      </c>
      <c r="C9" s="351">
        <v>500</v>
      </c>
      <c r="D9" s="296">
        <v>438</v>
      </c>
      <c r="E9" s="297">
        <f t="shared" si="0"/>
        <v>87.6</v>
      </c>
      <c r="F9" s="298">
        <f t="shared" si="1"/>
        <v>5.0359712230215736</v>
      </c>
      <c r="G9" s="121"/>
    </row>
    <row r="10" spans="1:249" ht="30" customHeight="1">
      <c r="A10" s="295" t="s">
        <v>54</v>
      </c>
      <c r="B10" s="296">
        <v>45446</v>
      </c>
      <c r="C10" s="351">
        <v>22800</v>
      </c>
      <c r="D10" s="296">
        <v>21000</v>
      </c>
      <c r="E10" s="297">
        <f t="shared" si="0"/>
        <v>92.10526315789474</v>
      </c>
      <c r="F10" s="298">
        <f t="shared" si="1"/>
        <v>-53.791312766800161</v>
      </c>
      <c r="G10" s="121"/>
    </row>
    <row r="11" spans="1:249" ht="30" customHeight="1">
      <c r="A11" s="295" t="s">
        <v>55</v>
      </c>
      <c r="B11" s="296">
        <v>636</v>
      </c>
      <c r="C11" s="351">
        <v>600</v>
      </c>
      <c r="D11" s="296">
        <v>474</v>
      </c>
      <c r="E11" s="297">
        <f t="shared" si="0"/>
        <v>79</v>
      </c>
      <c r="F11" s="298">
        <f t="shared" si="1"/>
        <v>-25.471698113207552</v>
      </c>
      <c r="G11" s="122"/>
    </row>
    <row r="12" spans="1:249" ht="30" customHeight="1">
      <c r="A12" s="343" t="s">
        <v>270</v>
      </c>
      <c r="B12" s="38"/>
      <c r="C12" s="37"/>
      <c r="D12" s="360">
        <v>897</v>
      </c>
      <c r="E12" s="297"/>
      <c r="F12" s="101"/>
      <c r="G12" s="475" t="s">
        <v>333</v>
      </c>
    </row>
    <row r="13" spans="1:249" ht="30" customHeight="1">
      <c r="A13" s="123" t="s">
        <v>31</v>
      </c>
      <c r="B13" s="33">
        <f>SUM(B6:B11)</f>
        <v>303423</v>
      </c>
      <c r="C13" s="33">
        <f>SUM(C6:C11)</f>
        <v>374000</v>
      </c>
      <c r="D13" s="348">
        <f>SUM(D6:D12)</f>
        <v>374611</v>
      </c>
      <c r="E13" s="42">
        <f>D13/C13%</f>
        <v>100.16336898395721</v>
      </c>
      <c r="F13" s="42">
        <f>(D13/B13-1)*100</f>
        <v>23.461636065822301</v>
      </c>
      <c r="G13" s="124"/>
      <c r="H13" s="36"/>
    </row>
    <row r="14" spans="1:249" ht="30" customHeight="1">
      <c r="A14" s="123"/>
      <c r="B14" s="37"/>
      <c r="C14" s="37"/>
      <c r="D14" s="38"/>
      <c r="E14" s="34"/>
      <c r="F14" s="35"/>
      <c r="G14" s="125"/>
    </row>
    <row r="15" spans="1:249" ht="30" customHeight="1">
      <c r="A15" s="126" t="s">
        <v>32</v>
      </c>
      <c r="B15" s="33">
        <f>SUM(B16:B20)</f>
        <v>136593</v>
      </c>
      <c r="C15" s="348">
        <f t="shared" ref="C15:D15" si="2">SUM(C16:C20)</f>
        <v>105356</v>
      </c>
      <c r="D15" s="348">
        <f t="shared" si="2"/>
        <v>99161</v>
      </c>
      <c r="E15" s="34"/>
      <c r="F15" s="35"/>
      <c r="G15" s="127"/>
    </row>
    <row r="16" spans="1:249" s="434" customFormat="1" ht="30" customHeight="1">
      <c r="A16" s="428" t="s">
        <v>321</v>
      </c>
      <c r="B16" s="429"/>
      <c r="C16" s="429">
        <v>7606</v>
      </c>
      <c r="D16" s="429">
        <v>7606</v>
      </c>
      <c r="E16" s="430"/>
      <c r="F16" s="431"/>
      <c r="G16" s="432"/>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c r="CB16" s="433"/>
      <c r="CC16" s="433"/>
      <c r="CD16" s="433"/>
      <c r="CE16" s="433"/>
      <c r="CF16" s="433"/>
      <c r="CG16" s="433"/>
      <c r="CH16" s="433"/>
      <c r="CI16" s="433"/>
      <c r="CJ16" s="433"/>
      <c r="CK16" s="433"/>
      <c r="CL16" s="433"/>
      <c r="CM16" s="433"/>
      <c r="CN16" s="433"/>
      <c r="CO16" s="433"/>
      <c r="CP16" s="433"/>
      <c r="CQ16" s="433"/>
      <c r="CR16" s="433"/>
      <c r="CS16" s="433"/>
      <c r="CT16" s="433"/>
      <c r="CU16" s="433"/>
      <c r="CV16" s="433"/>
      <c r="CW16" s="433"/>
      <c r="CX16" s="433"/>
      <c r="CY16" s="433"/>
      <c r="CZ16" s="433"/>
      <c r="DA16" s="433"/>
      <c r="DB16" s="433"/>
      <c r="DC16" s="433"/>
      <c r="DD16" s="433"/>
      <c r="DE16" s="433"/>
      <c r="DF16" s="433"/>
      <c r="DG16" s="433"/>
      <c r="DH16" s="433"/>
      <c r="DI16" s="433"/>
      <c r="DJ16" s="433"/>
      <c r="DK16" s="433"/>
      <c r="DL16" s="433"/>
      <c r="DM16" s="433"/>
      <c r="DN16" s="433"/>
      <c r="DO16" s="433"/>
      <c r="DP16" s="433"/>
      <c r="DQ16" s="433"/>
      <c r="DR16" s="433"/>
      <c r="DS16" s="433"/>
      <c r="DT16" s="433"/>
      <c r="DU16" s="433"/>
      <c r="DV16" s="433"/>
      <c r="DW16" s="433"/>
      <c r="DX16" s="433"/>
      <c r="DY16" s="433"/>
      <c r="DZ16" s="433"/>
      <c r="EA16" s="433"/>
      <c r="EB16" s="433"/>
      <c r="EC16" s="433"/>
      <c r="ED16" s="433"/>
      <c r="EE16" s="433"/>
      <c r="EF16" s="433"/>
      <c r="EG16" s="433"/>
      <c r="EH16" s="433"/>
      <c r="EI16" s="433"/>
      <c r="EJ16" s="433"/>
      <c r="EK16" s="433"/>
      <c r="EL16" s="433"/>
      <c r="EM16" s="433"/>
      <c r="EN16" s="433"/>
      <c r="EO16" s="433"/>
      <c r="EP16" s="433"/>
      <c r="EQ16" s="433"/>
      <c r="ER16" s="433"/>
      <c r="ES16" s="433"/>
      <c r="ET16" s="433"/>
      <c r="EU16" s="433"/>
      <c r="EV16" s="433"/>
      <c r="EW16" s="433"/>
      <c r="EX16" s="433"/>
      <c r="EY16" s="433"/>
      <c r="EZ16" s="433"/>
      <c r="FA16" s="433"/>
      <c r="FB16" s="433"/>
      <c r="FC16" s="433"/>
      <c r="FD16" s="433"/>
      <c r="FE16" s="433"/>
      <c r="FF16" s="433"/>
      <c r="FG16" s="433"/>
      <c r="FH16" s="433"/>
      <c r="FI16" s="433"/>
      <c r="FJ16" s="433"/>
      <c r="FK16" s="433"/>
      <c r="FL16" s="433"/>
      <c r="FM16" s="433"/>
      <c r="FN16" s="433"/>
      <c r="FO16" s="433"/>
      <c r="FP16" s="433"/>
      <c r="FQ16" s="433"/>
      <c r="FR16" s="433"/>
      <c r="FS16" s="433"/>
      <c r="FT16" s="433"/>
      <c r="FU16" s="433"/>
      <c r="FV16" s="433"/>
      <c r="FW16" s="433"/>
      <c r="FX16" s="433"/>
      <c r="FY16" s="433"/>
      <c r="FZ16" s="433"/>
      <c r="GA16" s="433"/>
      <c r="GB16" s="433"/>
      <c r="GC16" s="433"/>
      <c r="GD16" s="433"/>
      <c r="GE16" s="433"/>
      <c r="GF16" s="433"/>
      <c r="GG16" s="433"/>
      <c r="GH16" s="433"/>
      <c r="GI16" s="433"/>
      <c r="GJ16" s="433"/>
      <c r="GK16" s="433"/>
      <c r="GL16" s="433"/>
      <c r="GM16" s="433"/>
      <c r="GN16" s="433"/>
      <c r="GO16" s="433"/>
      <c r="GP16" s="433"/>
      <c r="GQ16" s="433"/>
      <c r="GR16" s="433"/>
      <c r="GS16" s="433"/>
      <c r="GT16" s="433"/>
      <c r="GU16" s="433"/>
      <c r="GV16" s="433"/>
      <c r="GW16" s="433"/>
      <c r="GX16" s="433"/>
      <c r="GY16" s="433"/>
      <c r="GZ16" s="433"/>
      <c r="HA16" s="433"/>
      <c r="HB16" s="433"/>
      <c r="HC16" s="433"/>
      <c r="HD16" s="433"/>
      <c r="HE16" s="433"/>
      <c r="HF16" s="433"/>
      <c r="HG16" s="433"/>
      <c r="HH16" s="433"/>
      <c r="HI16" s="433"/>
      <c r="HJ16" s="433"/>
      <c r="HK16" s="433"/>
      <c r="HL16" s="433"/>
      <c r="HM16" s="433"/>
      <c r="HN16" s="433"/>
      <c r="HO16" s="433"/>
      <c r="HP16" s="433"/>
      <c r="HQ16" s="433"/>
      <c r="HR16" s="433"/>
      <c r="HS16" s="433"/>
      <c r="HT16" s="433"/>
      <c r="HU16" s="433"/>
      <c r="HV16" s="433"/>
      <c r="HW16" s="433"/>
      <c r="HX16" s="433"/>
      <c r="HY16" s="433"/>
      <c r="HZ16" s="433"/>
      <c r="IA16" s="433"/>
      <c r="IB16" s="433"/>
      <c r="IC16" s="433"/>
      <c r="ID16" s="433"/>
      <c r="IE16" s="433"/>
      <c r="IF16" s="433"/>
      <c r="IG16" s="433"/>
      <c r="IH16" s="433"/>
      <c r="II16" s="433"/>
      <c r="IJ16" s="433"/>
      <c r="IK16" s="433"/>
      <c r="IL16" s="433"/>
      <c r="IM16" s="433"/>
      <c r="IN16" s="433"/>
      <c r="IO16" s="433"/>
    </row>
    <row r="17" spans="1:9" ht="30" customHeight="1">
      <c r="A17" s="299" t="s">
        <v>124</v>
      </c>
      <c r="B17" s="296">
        <v>9743</v>
      </c>
      <c r="C17" s="296">
        <v>9700</v>
      </c>
      <c r="D17" s="296">
        <v>3505</v>
      </c>
      <c r="E17" s="300"/>
      <c r="F17" s="35"/>
      <c r="G17" s="127"/>
      <c r="H17" s="39"/>
      <c r="I17" s="39"/>
    </row>
    <row r="18" spans="1:9" ht="30" customHeight="1">
      <c r="A18" s="299" t="s">
        <v>15</v>
      </c>
      <c r="B18" s="296"/>
      <c r="C18" s="296"/>
      <c r="D18" s="296"/>
      <c r="E18" s="300"/>
      <c r="F18" s="35"/>
      <c r="G18" s="127"/>
    </row>
    <row r="19" spans="1:9" ht="30" customHeight="1">
      <c r="A19" s="299" t="s">
        <v>113</v>
      </c>
      <c r="B19" s="296"/>
      <c r="C19" s="296"/>
      <c r="D19" s="296"/>
      <c r="E19" s="300"/>
      <c r="F19" s="35"/>
      <c r="G19" s="127"/>
    </row>
    <row r="20" spans="1:9" ht="30" customHeight="1">
      <c r="A20" s="299" t="s">
        <v>115</v>
      </c>
      <c r="B20" s="296">
        <f>SUM(B21:B22)</f>
        <v>126850</v>
      </c>
      <c r="C20" s="296">
        <f>SUM(C21:C22)</f>
        <v>88050</v>
      </c>
      <c r="D20" s="296">
        <f>SUM(D21:D22)</f>
        <v>88050</v>
      </c>
      <c r="E20" s="300"/>
      <c r="F20" s="35"/>
      <c r="G20" s="895" t="s">
        <v>109</v>
      </c>
    </row>
    <row r="21" spans="1:9" ht="30" customHeight="1">
      <c r="A21" s="301" t="s">
        <v>117</v>
      </c>
      <c r="B21" s="296">
        <v>93000</v>
      </c>
      <c r="C21" s="359">
        <v>80900</v>
      </c>
      <c r="D21" s="296">
        <v>80900</v>
      </c>
      <c r="E21" s="300"/>
      <c r="F21" s="35"/>
      <c r="G21" s="895"/>
    </row>
    <row r="22" spans="1:9" ht="30" customHeight="1">
      <c r="A22" s="301" t="s">
        <v>118</v>
      </c>
      <c r="B22" s="296">
        <v>33850</v>
      </c>
      <c r="C22" s="359">
        <v>7150</v>
      </c>
      <c r="D22" s="296">
        <v>7150</v>
      </c>
      <c r="E22" s="300"/>
      <c r="F22" s="35"/>
      <c r="G22" s="895"/>
    </row>
    <row r="23" spans="1:9" ht="30" customHeight="1">
      <c r="A23" s="126"/>
      <c r="B23" s="33"/>
      <c r="C23" s="33"/>
      <c r="D23" s="33"/>
      <c r="E23" s="34"/>
      <c r="F23" s="34"/>
      <c r="G23" s="127"/>
    </row>
    <row r="24" spans="1:9" ht="30" customHeight="1" thickBot="1">
      <c r="A24" s="128" t="s">
        <v>33</v>
      </c>
      <c r="B24" s="129">
        <f>B13+B15</f>
        <v>440016</v>
      </c>
      <c r="C24" s="129">
        <f>C13+C15</f>
        <v>479356</v>
      </c>
      <c r="D24" s="129">
        <f>D13+D15</f>
        <v>473772</v>
      </c>
      <c r="E24" s="138">
        <f>D24/C24*100</f>
        <v>98.835103764216996</v>
      </c>
      <c r="F24" s="138">
        <f>(D24/B24-1)*100</f>
        <v>7.6715392167557628</v>
      </c>
      <c r="G24" s="130"/>
      <c r="H24" s="40"/>
    </row>
    <row r="25" spans="1:9" ht="28.5" customHeight="1"/>
  </sheetData>
  <mergeCells count="7">
    <mergeCell ref="G20:G22"/>
    <mergeCell ref="A2:G2"/>
    <mergeCell ref="D4:F4"/>
    <mergeCell ref="B4:B5"/>
    <mergeCell ref="C4:C5"/>
    <mergeCell ref="A4:A5"/>
    <mergeCell ref="G4:G5"/>
  </mergeCells>
  <phoneticPr fontId="9" type="noConversion"/>
  <printOptions horizontalCentered="1"/>
  <pageMargins left="0.78740157480314965" right="0.78740157480314965" top="0.98425196850393704" bottom="0.59055118110236227"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IM38"/>
  <sheetViews>
    <sheetView showZeros="0" view="pageBreakPreview" zoomScaleNormal="100" zoomScaleSheetLayoutView="100" workbookViewId="0">
      <pane xSplit="1" ySplit="5" topLeftCell="B6" activePane="bottomRight" state="frozen"/>
      <selection activeCell="D36" sqref="D36"/>
      <selection pane="topRight" activeCell="D36" sqref="D36"/>
      <selection pane="bottomLeft" activeCell="D36" sqref="D36"/>
      <selection pane="bottomRight" activeCell="C21" sqref="C21"/>
    </sheetView>
  </sheetViews>
  <sheetFormatPr defaultColWidth="8" defaultRowHeight="14.25"/>
  <cols>
    <col min="1" max="1" width="33.625" style="25" customWidth="1"/>
    <col min="2" max="2" width="8.625" style="25" customWidth="1"/>
    <col min="3" max="3" width="9.625" style="26" customWidth="1"/>
    <col min="4" max="6" width="8.625" style="26" customWidth="1"/>
    <col min="7" max="7" width="10.625" style="26" customWidth="1"/>
    <col min="8" max="247" width="7.875" style="25" customWidth="1"/>
    <col min="248" max="16384" width="8" style="233"/>
  </cols>
  <sheetData>
    <row r="1" spans="1:247" ht="15" customHeight="1">
      <c r="A1" s="355" t="s">
        <v>460</v>
      </c>
      <c r="B1" s="27"/>
    </row>
    <row r="2" spans="1:247" ht="22.9" customHeight="1">
      <c r="A2" s="905" t="s">
        <v>330</v>
      </c>
      <c r="B2" s="905"/>
      <c r="C2" s="905"/>
      <c r="D2" s="905"/>
      <c r="E2" s="905"/>
      <c r="F2" s="905"/>
      <c r="G2" s="905"/>
    </row>
    <row r="3" spans="1:247" ht="15" customHeight="1" thickBot="1">
      <c r="A3" s="29"/>
      <c r="B3" s="29"/>
      <c r="C3" s="30"/>
      <c r="D3" s="30"/>
      <c r="E3" s="30"/>
      <c r="F3" s="30"/>
      <c r="G3" s="583" t="s">
        <v>29</v>
      </c>
    </row>
    <row r="4" spans="1:247" ht="19.5" customHeight="1">
      <c r="A4" s="892" t="s">
        <v>59</v>
      </c>
      <c r="B4" s="906" t="s">
        <v>255</v>
      </c>
      <c r="C4" s="907" t="s">
        <v>427</v>
      </c>
      <c r="D4" s="891" t="s">
        <v>261</v>
      </c>
      <c r="E4" s="878"/>
      <c r="F4" s="879"/>
      <c r="G4" s="882" t="s">
        <v>421</v>
      </c>
    </row>
    <row r="5" spans="1:247" ht="19.5" customHeight="1">
      <c r="A5" s="893"/>
      <c r="B5" s="876"/>
      <c r="C5" s="908"/>
      <c r="D5" s="17" t="s">
        <v>61</v>
      </c>
      <c r="E5" s="17" t="s">
        <v>62</v>
      </c>
      <c r="F5" s="17" t="s">
        <v>63</v>
      </c>
      <c r="G5" s="883"/>
    </row>
    <row r="6" spans="1:247" s="354" customFormat="1" ht="21" customHeight="1">
      <c r="A6" s="366" t="s">
        <v>257</v>
      </c>
      <c r="B6" s="358">
        <f>B7+B8</f>
        <v>103</v>
      </c>
      <c r="C6" s="358">
        <f>C7+C8</f>
        <v>80</v>
      </c>
      <c r="D6" s="358">
        <f>D7+D8</f>
        <v>81</v>
      </c>
      <c r="E6" s="358"/>
      <c r="F6" s="357">
        <f>(D6/B6-1)*100</f>
        <v>-21.359223300970875</v>
      </c>
      <c r="G6" s="356"/>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5"/>
      <c r="CH6" s="355"/>
      <c r="CI6" s="355"/>
      <c r="CJ6" s="355"/>
      <c r="CK6" s="355"/>
      <c r="CL6" s="355"/>
      <c r="CM6" s="355"/>
      <c r="CN6" s="355"/>
      <c r="CO6" s="355"/>
      <c r="CP6" s="355"/>
      <c r="CQ6" s="355"/>
      <c r="CR6" s="355"/>
      <c r="CS6" s="355"/>
      <c r="CT6" s="355"/>
      <c r="CU6" s="355"/>
      <c r="CV6" s="355"/>
      <c r="CW6" s="355"/>
      <c r="CX6" s="355"/>
      <c r="CY6" s="355"/>
      <c r="CZ6" s="355"/>
      <c r="DA6" s="355"/>
      <c r="DB6" s="355"/>
      <c r="DC6" s="355"/>
      <c r="DD6" s="355"/>
      <c r="DE6" s="355"/>
      <c r="DF6" s="355"/>
      <c r="DG6" s="355"/>
      <c r="DH6" s="355"/>
      <c r="DI6" s="355"/>
      <c r="DJ6" s="355"/>
      <c r="DK6" s="355"/>
      <c r="DL6" s="355"/>
      <c r="DM6" s="355"/>
      <c r="DN6" s="355"/>
      <c r="DO6" s="355"/>
      <c r="DP6" s="355"/>
      <c r="DQ6" s="355"/>
      <c r="DR6" s="355"/>
      <c r="DS6" s="355"/>
      <c r="DT6" s="355"/>
      <c r="DU6" s="355"/>
      <c r="DV6" s="355"/>
      <c r="DW6" s="355"/>
      <c r="DX6" s="355"/>
      <c r="DY6" s="355"/>
      <c r="DZ6" s="355"/>
      <c r="EA6" s="355"/>
      <c r="EB6" s="355"/>
      <c r="EC6" s="355"/>
      <c r="ED6" s="355"/>
      <c r="EE6" s="355"/>
      <c r="EF6" s="355"/>
      <c r="EG6" s="355"/>
      <c r="EH6" s="355"/>
      <c r="EI6" s="355"/>
      <c r="EJ6" s="355"/>
      <c r="EK6" s="355"/>
      <c r="EL6" s="355"/>
      <c r="EM6" s="355"/>
      <c r="EN6" s="355"/>
      <c r="EO6" s="355"/>
      <c r="EP6" s="355"/>
      <c r="EQ6" s="355"/>
      <c r="ER6" s="355"/>
      <c r="ES6" s="355"/>
      <c r="ET6" s="355"/>
      <c r="EU6" s="355"/>
      <c r="EV6" s="355"/>
      <c r="EW6" s="355"/>
      <c r="EX6" s="355"/>
      <c r="EY6" s="355"/>
      <c r="EZ6" s="355"/>
      <c r="FA6" s="355"/>
      <c r="FB6" s="355"/>
      <c r="FC6" s="355"/>
      <c r="FD6" s="355"/>
      <c r="FE6" s="355"/>
      <c r="FF6" s="355"/>
      <c r="FG6" s="355"/>
      <c r="FH6" s="355"/>
      <c r="FI6" s="355"/>
      <c r="FJ6" s="355"/>
      <c r="FK6" s="355"/>
      <c r="FL6" s="355"/>
      <c r="FM6" s="355"/>
      <c r="FN6" s="355"/>
      <c r="FO6" s="355"/>
      <c r="FP6" s="355"/>
      <c r="FQ6" s="355"/>
      <c r="FR6" s="355"/>
      <c r="FS6" s="355"/>
      <c r="FT6" s="355"/>
      <c r="FU6" s="355"/>
      <c r="FV6" s="355"/>
      <c r="FW6" s="355"/>
      <c r="FX6" s="355"/>
      <c r="FY6" s="355"/>
      <c r="FZ6" s="355"/>
      <c r="GA6" s="355"/>
      <c r="GB6" s="355"/>
      <c r="GC6" s="355"/>
      <c r="GD6" s="355"/>
      <c r="GE6" s="355"/>
      <c r="GF6" s="355"/>
      <c r="GG6" s="355"/>
      <c r="GH6" s="355"/>
      <c r="GI6" s="355"/>
      <c r="GJ6" s="355"/>
      <c r="GK6" s="355"/>
      <c r="GL6" s="355"/>
      <c r="GM6" s="355"/>
      <c r="GN6" s="355"/>
      <c r="GO6" s="355"/>
      <c r="GP6" s="355"/>
      <c r="GQ6" s="355"/>
      <c r="GR6" s="355"/>
      <c r="GS6" s="355"/>
      <c r="GT6" s="355"/>
      <c r="GU6" s="355"/>
      <c r="GV6" s="355"/>
      <c r="GW6" s="355"/>
      <c r="GX6" s="355"/>
      <c r="GY6" s="355"/>
      <c r="GZ6" s="355"/>
      <c r="HA6" s="355"/>
      <c r="HB6" s="355"/>
      <c r="HC6" s="355"/>
      <c r="HD6" s="355"/>
      <c r="HE6" s="355"/>
      <c r="HF6" s="355"/>
      <c r="HG6" s="355"/>
      <c r="HH6" s="355"/>
      <c r="HI6" s="355"/>
      <c r="HJ6" s="355"/>
      <c r="HK6" s="355"/>
      <c r="HL6" s="355"/>
      <c r="HM6" s="355"/>
      <c r="HN6" s="355"/>
      <c r="HO6" s="355"/>
      <c r="HP6" s="355"/>
      <c r="HQ6" s="355"/>
      <c r="HR6" s="355"/>
      <c r="HS6" s="355"/>
      <c r="HT6" s="355"/>
      <c r="HU6" s="355"/>
      <c r="HV6" s="355"/>
      <c r="HW6" s="355"/>
      <c r="HX6" s="355"/>
      <c r="HY6" s="355"/>
      <c r="HZ6" s="355"/>
      <c r="IA6" s="355"/>
      <c r="IB6" s="355"/>
      <c r="IC6" s="355"/>
      <c r="ID6" s="355"/>
      <c r="IE6" s="355"/>
      <c r="IF6" s="355"/>
      <c r="IG6" s="355"/>
      <c r="IH6" s="355"/>
      <c r="II6" s="355"/>
      <c r="IJ6" s="355"/>
      <c r="IK6" s="355"/>
      <c r="IL6" s="355"/>
      <c r="IM6" s="355"/>
    </row>
    <row r="7" spans="1:247" ht="21" customHeight="1">
      <c r="A7" s="305" t="s">
        <v>165</v>
      </c>
      <c r="B7" s="296">
        <v>89</v>
      </c>
      <c r="C7" s="361">
        <v>70</v>
      </c>
      <c r="D7" s="296">
        <v>76</v>
      </c>
      <c r="E7" s="296"/>
      <c r="F7" s="297">
        <f>(D7/B7-1)*100</f>
        <v>-14.606741573033711</v>
      </c>
      <c r="G7" s="190"/>
    </row>
    <row r="8" spans="1:247" ht="21" customHeight="1">
      <c r="A8" s="305" t="s">
        <v>132</v>
      </c>
      <c r="B8" s="296">
        <v>14</v>
      </c>
      <c r="C8" s="361">
        <v>10</v>
      </c>
      <c r="D8" s="296">
        <v>5</v>
      </c>
      <c r="E8" s="296"/>
      <c r="F8" s="297">
        <f>(D8/B8-1)*100</f>
        <v>-64.285714285714278</v>
      </c>
      <c r="G8" s="190"/>
    </row>
    <row r="9" spans="1:247" s="354" customFormat="1" ht="21" customHeight="1">
      <c r="A9" s="366" t="s">
        <v>258</v>
      </c>
      <c r="B9" s="358">
        <f>B10</f>
        <v>31</v>
      </c>
      <c r="C9" s="358">
        <f>C10</f>
        <v>30</v>
      </c>
      <c r="D9" s="358">
        <f>D10</f>
        <v>1</v>
      </c>
      <c r="E9" s="358"/>
      <c r="F9" s="357">
        <f>(D9/B9-1)*100</f>
        <v>-96.774193548387103</v>
      </c>
      <c r="G9" s="356"/>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5"/>
      <c r="FP9" s="355"/>
      <c r="FQ9" s="355"/>
      <c r="FR9" s="355"/>
      <c r="FS9" s="355"/>
      <c r="FT9" s="355"/>
      <c r="FU9" s="355"/>
      <c r="FV9" s="355"/>
      <c r="FW9" s="355"/>
      <c r="FX9" s="355"/>
      <c r="FY9" s="355"/>
      <c r="FZ9" s="355"/>
      <c r="GA9" s="355"/>
      <c r="GB9" s="355"/>
      <c r="GC9" s="355"/>
      <c r="GD9" s="355"/>
      <c r="GE9" s="355"/>
      <c r="GF9" s="355"/>
      <c r="GG9" s="355"/>
      <c r="GH9" s="355"/>
      <c r="GI9" s="355"/>
      <c r="GJ9" s="355"/>
      <c r="GK9" s="355"/>
      <c r="GL9" s="355"/>
      <c r="GM9" s="355"/>
      <c r="GN9" s="355"/>
      <c r="GO9" s="355"/>
      <c r="GP9" s="355"/>
      <c r="GQ9" s="355"/>
      <c r="GR9" s="355"/>
      <c r="GS9" s="355"/>
      <c r="GT9" s="355"/>
      <c r="GU9" s="355"/>
      <c r="GV9" s="355"/>
      <c r="GW9" s="355"/>
      <c r="GX9" s="355"/>
      <c r="GY9" s="355"/>
      <c r="GZ9" s="355"/>
      <c r="HA9" s="355"/>
      <c r="HB9" s="355"/>
      <c r="HC9" s="355"/>
      <c r="HD9" s="355"/>
      <c r="HE9" s="355"/>
      <c r="HF9" s="355"/>
      <c r="HG9" s="355"/>
      <c r="HH9" s="355"/>
      <c r="HI9" s="355"/>
      <c r="HJ9" s="355"/>
      <c r="HK9" s="355"/>
      <c r="HL9" s="355"/>
      <c r="HM9" s="355"/>
      <c r="HN9" s="355"/>
      <c r="HO9" s="355"/>
      <c r="HP9" s="355"/>
      <c r="HQ9" s="355"/>
      <c r="HR9" s="355"/>
      <c r="HS9" s="355"/>
      <c r="HT9" s="355"/>
      <c r="HU9" s="355"/>
      <c r="HV9" s="355"/>
      <c r="HW9" s="355"/>
      <c r="HX9" s="355"/>
      <c r="HY9" s="355"/>
      <c r="HZ9" s="355"/>
      <c r="IA9" s="355"/>
      <c r="IB9" s="355"/>
      <c r="IC9" s="355"/>
      <c r="ID9" s="355"/>
      <c r="IE9" s="355"/>
      <c r="IF9" s="355"/>
      <c r="IG9" s="355"/>
      <c r="IH9" s="355"/>
      <c r="II9" s="355"/>
      <c r="IJ9" s="355"/>
      <c r="IK9" s="355"/>
      <c r="IL9" s="355"/>
      <c r="IM9" s="355"/>
    </row>
    <row r="10" spans="1:247" ht="21" customHeight="1">
      <c r="A10" s="305" t="s">
        <v>131</v>
      </c>
      <c r="B10" s="296">
        <v>31</v>
      </c>
      <c r="C10" s="362">
        <v>30</v>
      </c>
      <c r="D10" s="296">
        <v>1</v>
      </c>
      <c r="E10" s="296"/>
      <c r="F10" s="297">
        <f>(D10/B10-1)*100</f>
        <v>-96.774193548387103</v>
      </c>
      <c r="G10" s="190"/>
    </row>
    <row r="11" spans="1:247" s="354" customFormat="1" ht="21" customHeight="1">
      <c r="A11" s="344" t="s">
        <v>259</v>
      </c>
      <c r="B11" s="358">
        <f>SUM(B12:B17)</f>
        <v>371757</v>
      </c>
      <c r="C11" s="358">
        <f>SUM(C12:C17)</f>
        <v>377421</v>
      </c>
      <c r="D11" s="358">
        <f>SUM(D12:D17)</f>
        <v>371547</v>
      </c>
      <c r="E11" s="357">
        <f t="shared" ref="E11:E17" si="0">D11/C11%</f>
        <v>98.443647809740312</v>
      </c>
      <c r="F11" s="357">
        <f t="shared" ref="F11:F16" si="1">(D11/B11-1)*100</f>
        <v>-5.6488512657459911E-2</v>
      </c>
      <c r="G11" s="353"/>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355"/>
      <c r="HN11" s="355"/>
      <c r="HO11" s="355"/>
      <c r="HP11" s="355"/>
      <c r="HQ11" s="355"/>
      <c r="HR11" s="355"/>
      <c r="HS11" s="355"/>
      <c r="HT11" s="355"/>
      <c r="HU11" s="355"/>
      <c r="HV11" s="355"/>
      <c r="HW11" s="355"/>
      <c r="HX11" s="355"/>
      <c r="HY11" s="355"/>
      <c r="HZ11" s="355"/>
      <c r="IA11" s="355"/>
      <c r="IB11" s="355"/>
      <c r="IC11" s="355"/>
      <c r="ID11" s="355"/>
      <c r="IE11" s="355"/>
      <c r="IF11" s="355"/>
      <c r="IG11" s="355"/>
      <c r="IH11" s="355"/>
      <c r="II11" s="355"/>
      <c r="IJ11" s="355"/>
      <c r="IK11" s="355"/>
      <c r="IL11" s="355"/>
      <c r="IM11" s="355"/>
    </row>
    <row r="12" spans="1:247" ht="21" customHeight="1">
      <c r="A12" s="578" t="s">
        <v>404</v>
      </c>
      <c r="B12" s="296">
        <f>330017-10262</f>
        <v>319755</v>
      </c>
      <c r="C12" s="363">
        <v>320721</v>
      </c>
      <c r="D12" s="296">
        <v>320073</v>
      </c>
      <c r="E12" s="297">
        <f t="shared" si="0"/>
        <v>99.79795523211763</v>
      </c>
      <c r="F12" s="297">
        <f t="shared" si="1"/>
        <v>9.9451142280804206E-2</v>
      </c>
      <c r="G12" s="131"/>
    </row>
    <row r="13" spans="1:247" ht="21" customHeight="1">
      <c r="A13" s="578" t="s">
        <v>405</v>
      </c>
      <c r="B13" s="296">
        <v>5456</v>
      </c>
      <c r="C13" s="363">
        <v>3000</v>
      </c>
      <c r="D13" s="296"/>
      <c r="E13" s="297">
        <f t="shared" si="0"/>
        <v>0</v>
      </c>
      <c r="F13" s="297">
        <f t="shared" si="1"/>
        <v>-100</v>
      </c>
      <c r="G13" s="131"/>
    </row>
    <row r="14" spans="1:247" ht="21" customHeight="1">
      <c r="A14" s="578" t="s">
        <v>406</v>
      </c>
      <c r="B14" s="296">
        <v>464</v>
      </c>
      <c r="C14" s="363">
        <v>300</v>
      </c>
      <c r="D14" s="296"/>
      <c r="E14" s="297">
        <f t="shared" si="0"/>
        <v>0</v>
      </c>
      <c r="F14" s="297">
        <f t="shared" si="1"/>
        <v>-100</v>
      </c>
      <c r="G14" s="132"/>
    </row>
    <row r="15" spans="1:247" ht="21" customHeight="1">
      <c r="A15" s="578" t="s">
        <v>407</v>
      </c>
      <c r="B15" s="296">
        <v>45446</v>
      </c>
      <c r="C15" s="363">
        <v>22800</v>
      </c>
      <c r="D15" s="296">
        <v>21000</v>
      </c>
      <c r="E15" s="297">
        <f t="shared" si="0"/>
        <v>92.10526315789474</v>
      </c>
      <c r="F15" s="297">
        <f t="shared" si="1"/>
        <v>-53.791312766800161</v>
      </c>
      <c r="G15" s="131"/>
    </row>
    <row r="16" spans="1:247" ht="21" customHeight="1">
      <c r="A16" s="578" t="s">
        <v>408</v>
      </c>
      <c r="B16" s="296">
        <v>636</v>
      </c>
      <c r="C16" s="363">
        <v>600</v>
      </c>
      <c r="D16" s="296">
        <v>474</v>
      </c>
      <c r="E16" s="297">
        <f t="shared" si="0"/>
        <v>79</v>
      </c>
      <c r="F16" s="297">
        <f t="shared" si="1"/>
        <v>-25.471698113207552</v>
      </c>
      <c r="G16" s="131"/>
    </row>
    <row r="17" spans="1:247" ht="21" customHeight="1">
      <c r="A17" s="578" t="s">
        <v>409</v>
      </c>
      <c r="B17" s="296"/>
      <c r="C17" s="363">
        <v>30000</v>
      </c>
      <c r="D17" s="296">
        <v>30000</v>
      </c>
      <c r="E17" s="297">
        <f t="shared" si="0"/>
        <v>100</v>
      </c>
      <c r="F17" s="297"/>
      <c r="G17" s="131"/>
    </row>
    <row r="18" spans="1:247" s="354" customFormat="1" ht="21" customHeight="1">
      <c r="A18" s="523" t="s">
        <v>247</v>
      </c>
      <c r="B18" s="358">
        <f>SUM(B19:B20)</f>
        <v>878</v>
      </c>
      <c r="C18" s="358">
        <f t="shared" ref="C18:D18" si="2">SUM(C19:C20)</f>
        <v>51780</v>
      </c>
      <c r="D18" s="358">
        <f t="shared" si="2"/>
        <v>52135</v>
      </c>
      <c r="E18" s="357">
        <f>D18/C18%</f>
        <v>100.68559289300889</v>
      </c>
      <c r="F18" s="357">
        <f>(D18/B18-1)*100</f>
        <v>5837.9271070615032</v>
      </c>
      <c r="G18" s="353"/>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c r="EP18" s="355"/>
      <c r="EQ18" s="355"/>
      <c r="ER18" s="355"/>
      <c r="ES18" s="355"/>
      <c r="ET18" s="355"/>
      <c r="EU18" s="355"/>
      <c r="EV18" s="355"/>
      <c r="EW18" s="355"/>
      <c r="EX18" s="355"/>
      <c r="EY18" s="355"/>
      <c r="EZ18" s="355"/>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5"/>
      <c r="GR18" s="355"/>
      <c r="GS18" s="355"/>
      <c r="GT18" s="355"/>
      <c r="GU18" s="355"/>
      <c r="GV18" s="355"/>
      <c r="GW18" s="355"/>
      <c r="GX18" s="355"/>
      <c r="GY18" s="355"/>
      <c r="GZ18" s="355"/>
      <c r="HA18" s="355"/>
      <c r="HB18" s="355"/>
      <c r="HC18" s="355"/>
      <c r="HD18" s="355"/>
      <c r="HE18" s="355"/>
      <c r="HF18" s="355"/>
      <c r="HG18" s="355"/>
      <c r="HH18" s="355"/>
      <c r="HI18" s="355"/>
      <c r="HJ18" s="355"/>
      <c r="HK18" s="355"/>
      <c r="HL18" s="355"/>
      <c r="HM18" s="355"/>
      <c r="HN18" s="355"/>
      <c r="HO18" s="355"/>
      <c r="HP18" s="355"/>
      <c r="HQ18" s="355"/>
      <c r="HR18" s="355"/>
      <c r="HS18" s="355"/>
      <c r="HT18" s="355"/>
      <c r="HU18" s="355"/>
      <c r="HV18" s="355"/>
      <c r="HW18" s="355"/>
      <c r="HX18" s="355"/>
      <c r="HY18" s="355"/>
      <c r="HZ18" s="355"/>
      <c r="IA18" s="355"/>
      <c r="IB18" s="355"/>
      <c r="IC18" s="355"/>
      <c r="ID18" s="355"/>
      <c r="IE18" s="355"/>
      <c r="IF18" s="355"/>
      <c r="IG18" s="355"/>
      <c r="IH18" s="355"/>
      <c r="II18" s="355"/>
      <c r="IJ18" s="355"/>
      <c r="IK18" s="355"/>
      <c r="IL18" s="355"/>
      <c r="IM18" s="355"/>
    </row>
    <row r="19" spans="1:247" ht="21" customHeight="1">
      <c r="A19" s="578" t="s">
        <v>425</v>
      </c>
      <c r="B19" s="296"/>
      <c r="C19" s="365">
        <v>50900</v>
      </c>
      <c r="D19" s="296">
        <v>50900</v>
      </c>
      <c r="E19" s="297"/>
      <c r="F19" s="297"/>
      <c r="G19" s="131"/>
    </row>
    <row r="20" spans="1:247" ht="21" customHeight="1">
      <c r="A20" s="578" t="s">
        <v>410</v>
      </c>
      <c r="B20" s="296">
        <v>878</v>
      </c>
      <c r="C20" s="365">
        <v>880</v>
      </c>
      <c r="D20" s="296">
        <v>1235</v>
      </c>
      <c r="E20" s="297">
        <f>D20/C20%</f>
        <v>140.34090909090909</v>
      </c>
      <c r="F20" s="297">
        <f>(D20/B20-1)*100</f>
        <v>40.66059225512528</v>
      </c>
      <c r="G20" s="134"/>
    </row>
    <row r="21" spans="1:247" s="354" customFormat="1" ht="21" customHeight="1">
      <c r="A21" s="368" t="s">
        <v>256</v>
      </c>
      <c r="B21" s="358">
        <v>10262</v>
      </c>
      <c r="C21" s="358">
        <v>14164</v>
      </c>
      <c r="D21" s="358">
        <v>14164</v>
      </c>
      <c r="E21" s="357">
        <f>D21/C21%</f>
        <v>100.00000000000001</v>
      </c>
      <c r="F21" s="357">
        <f>(D21/B21-1)*100</f>
        <v>38.023777041512389</v>
      </c>
      <c r="G21" s="352"/>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row>
    <row r="22" spans="1:247" ht="21" customHeight="1">
      <c r="A22" s="368" t="s">
        <v>260</v>
      </c>
      <c r="B22" s="358"/>
      <c r="C22" s="358">
        <v>7606</v>
      </c>
      <c r="D22" s="358">
        <v>7606</v>
      </c>
      <c r="E22" s="357">
        <f>D22/C22%</f>
        <v>100</v>
      </c>
      <c r="F22" s="357"/>
      <c r="G22" s="189"/>
    </row>
    <row r="23" spans="1:247" ht="21" customHeight="1">
      <c r="A23" s="234"/>
      <c r="B23" s="33"/>
      <c r="C23" s="33"/>
      <c r="D23" s="33"/>
      <c r="E23" s="42"/>
      <c r="F23" s="42"/>
      <c r="G23" s="189"/>
    </row>
    <row r="24" spans="1:247" ht="21" customHeight="1">
      <c r="A24" s="135" t="s">
        <v>34</v>
      </c>
      <c r="B24" s="33">
        <f>SUM(B6,B9,B11,B18,B21,B22)</f>
        <v>383031</v>
      </c>
      <c r="C24" s="348">
        <f t="shared" ref="C24:D24" si="3">SUM(C6,C9,C11,C18,C21,C22)</f>
        <v>451081</v>
      </c>
      <c r="D24" s="348">
        <f t="shared" si="3"/>
        <v>445534</v>
      </c>
      <c r="E24" s="42">
        <f>D24/C24%</f>
        <v>98.770287376324859</v>
      </c>
      <c r="F24" s="42">
        <f>(D24/B24-1)*100</f>
        <v>16.318000370727169</v>
      </c>
      <c r="G24" s="131"/>
    </row>
    <row r="25" spans="1:247" ht="21" customHeight="1">
      <c r="A25" s="135"/>
      <c r="B25" s="33"/>
      <c r="C25" s="33"/>
      <c r="D25" s="43"/>
      <c r="E25" s="42"/>
      <c r="F25" s="42"/>
      <c r="G25" s="131"/>
    </row>
    <row r="26" spans="1:247" ht="21" customHeight="1">
      <c r="A26" s="136" t="s">
        <v>67</v>
      </c>
      <c r="B26" s="33">
        <f>SUM(B27:B27)</f>
        <v>33858</v>
      </c>
      <c r="C26" s="33">
        <f>SUM(C27:C27)</f>
        <v>7150</v>
      </c>
      <c r="D26" s="33">
        <f>SUM(D27:D27)</f>
        <v>7150</v>
      </c>
      <c r="E26" s="42"/>
      <c r="F26" s="42"/>
      <c r="G26" s="131"/>
    </row>
    <row r="27" spans="1:247" ht="21" customHeight="1">
      <c r="A27" s="279" t="s">
        <v>194</v>
      </c>
      <c r="B27" s="302">
        <v>33858</v>
      </c>
      <c r="C27" s="296">
        <v>7150</v>
      </c>
      <c r="D27" s="302">
        <v>7150</v>
      </c>
      <c r="E27" s="42"/>
      <c r="F27" s="42"/>
      <c r="G27" s="131"/>
    </row>
    <row r="28" spans="1:247" ht="21" customHeight="1">
      <c r="A28" s="135"/>
      <c r="B28" s="33"/>
      <c r="C28" s="33"/>
      <c r="D28" s="43"/>
      <c r="E28" s="42"/>
      <c r="F28" s="42"/>
      <c r="G28" s="131"/>
    </row>
    <row r="29" spans="1:247" ht="21" customHeight="1">
      <c r="A29" s="120" t="s">
        <v>35</v>
      </c>
      <c r="B29" s="33">
        <f>SUM(B30:B32)</f>
        <v>23127</v>
      </c>
      <c r="C29" s="33">
        <f>SUM(C30:C32)</f>
        <v>21125</v>
      </c>
      <c r="D29" s="33">
        <f>SUM(D30:D32)</f>
        <v>21088</v>
      </c>
      <c r="E29" s="42"/>
      <c r="F29" s="42"/>
      <c r="G29" s="131"/>
    </row>
    <row r="30" spans="1:247" ht="21" customHeight="1">
      <c r="A30" s="303" t="s">
        <v>195</v>
      </c>
      <c r="B30" s="296">
        <v>127</v>
      </c>
      <c r="C30" s="296">
        <v>125</v>
      </c>
      <c r="D30" s="296">
        <v>88</v>
      </c>
      <c r="E30" s="42"/>
      <c r="F30" s="42"/>
      <c r="G30" s="131"/>
    </row>
    <row r="31" spans="1:247" ht="21" customHeight="1">
      <c r="A31" s="295" t="s">
        <v>196</v>
      </c>
      <c r="B31" s="302">
        <v>23000</v>
      </c>
      <c r="C31" s="296">
        <v>21000</v>
      </c>
      <c r="D31" s="302">
        <v>21000</v>
      </c>
      <c r="E31" s="42"/>
      <c r="F31" s="42"/>
      <c r="G31" s="131"/>
    </row>
    <row r="32" spans="1:247" ht="21" customHeight="1">
      <c r="A32" s="295" t="s">
        <v>197</v>
      </c>
      <c r="B32" s="296"/>
      <c r="C32" s="296"/>
      <c r="D32" s="304"/>
      <c r="E32" s="42"/>
      <c r="F32" s="42"/>
      <c r="G32" s="131"/>
    </row>
    <row r="33" spans="1:7" ht="21" customHeight="1">
      <c r="A33" s="120"/>
      <c r="B33" s="33"/>
      <c r="C33" s="33"/>
      <c r="D33" s="60"/>
      <c r="E33" s="42"/>
      <c r="F33" s="42"/>
      <c r="G33" s="131"/>
    </row>
    <row r="34" spans="1:7" ht="21" customHeight="1" thickBot="1">
      <c r="A34" s="128" t="s">
        <v>36</v>
      </c>
      <c r="B34" s="137">
        <f>B24+B29+B26</f>
        <v>440016</v>
      </c>
      <c r="C34" s="137">
        <f t="shared" ref="C34:D34" si="4">C24+C29+C26</f>
        <v>479356</v>
      </c>
      <c r="D34" s="137">
        <f t="shared" si="4"/>
        <v>473772</v>
      </c>
      <c r="E34" s="138">
        <f>D34/C34%</f>
        <v>98.835103764216981</v>
      </c>
      <c r="F34" s="138">
        <f>(D34/B34-1)*100</f>
        <v>7.6715392167557628</v>
      </c>
      <c r="G34" s="139"/>
    </row>
    <row r="35" spans="1:7">
      <c r="C35" s="25"/>
      <c r="D35" s="25"/>
    </row>
    <row r="36" spans="1:7">
      <c r="B36" s="26"/>
    </row>
    <row r="38" spans="1:7">
      <c r="C38" s="25"/>
      <c r="D38" s="25"/>
    </row>
  </sheetData>
  <mergeCells count="6">
    <mergeCell ref="A2:G2"/>
    <mergeCell ref="A4:A5"/>
    <mergeCell ref="B4:B5"/>
    <mergeCell ref="C4:C5"/>
    <mergeCell ref="D4:F4"/>
    <mergeCell ref="G4:G5"/>
  </mergeCells>
  <phoneticPr fontId="9" type="noConversion"/>
  <printOptions horizontalCentered="1"/>
  <pageMargins left="0.78740157480314965" right="0.78740157480314965" top="0.98425196850393704" bottom="0.59055118110236227" header="0.23622047244094491" footer="0.23622047244094491"/>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G38"/>
  <sheetViews>
    <sheetView showZeros="0" view="pageBreakPreview" zoomScaleNormal="100" zoomScaleSheetLayoutView="100" workbookViewId="0">
      <pane xSplit="1" ySplit="4" topLeftCell="B5" activePane="bottomRight" state="frozen"/>
      <selection activeCell="F28" sqref="F28"/>
      <selection pane="topRight" activeCell="F28" sqref="F28"/>
      <selection pane="bottomLeft" activeCell="F28" sqref="F28"/>
      <selection pane="bottomRight" activeCell="I6" sqref="I6"/>
    </sheetView>
  </sheetViews>
  <sheetFormatPr defaultRowHeight="14.25"/>
  <cols>
    <col min="1" max="1" width="36.875" style="46" customWidth="1"/>
    <col min="2" max="2" width="11.875" style="46" customWidth="1"/>
    <col min="3" max="3" width="10.25" style="46" bestFit="1" customWidth="1"/>
    <col min="4" max="4" width="9" style="46"/>
    <col min="5" max="5" width="9" style="46" customWidth="1"/>
    <col min="6" max="16384" width="9" style="46"/>
  </cols>
  <sheetData>
    <row r="1" spans="1:5" ht="15" customHeight="1">
      <c r="A1" s="581" t="s">
        <v>463</v>
      </c>
      <c r="B1" s="465"/>
    </row>
    <row r="2" spans="1:5" ht="36" customHeight="1">
      <c r="A2" s="909" t="s">
        <v>459</v>
      </c>
      <c r="B2" s="909"/>
      <c r="C2" s="910"/>
    </row>
    <row r="3" spans="1:5" ht="18" customHeight="1" thickBot="1">
      <c r="A3" s="392"/>
      <c r="B3" s="392"/>
      <c r="C3" s="586" t="s">
        <v>285</v>
      </c>
    </row>
    <row r="4" spans="1:5" ht="37.5" customHeight="1">
      <c r="A4" s="512" t="s">
        <v>337</v>
      </c>
      <c r="B4" s="526" t="s">
        <v>346</v>
      </c>
      <c r="C4" s="597" t="s">
        <v>420</v>
      </c>
    </row>
    <row r="5" spans="1:5" ht="27.95" customHeight="1">
      <c r="A5" s="517" t="s">
        <v>286</v>
      </c>
      <c r="B5" s="518">
        <f>SUM(B6,B10:B11)</f>
        <v>290</v>
      </c>
      <c r="C5" s="519"/>
    </row>
    <row r="6" spans="1:5" s="371" customFormat="1" ht="27.95" customHeight="1">
      <c r="A6" s="513" t="s">
        <v>359</v>
      </c>
      <c r="B6" s="358">
        <f>B7+B9</f>
        <v>0</v>
      </c>
      <c r="C6" s="374"/>
    </row>
    <row r="7" spans="1:5" s="371" customFormat="1" ht="27.95" customHeight="1">
      <c r="A7" s="515" t="s">
        <v>355</v>
      </c>
      <c r="B7" s="358">
        <f>B8</f>
        <v>0</v>
      </c>
      <c r="C7" s="374"/>
    </row>
    <row r="8" spans="1:5" ht="27.95" customHeight="1">
      <c r="A8" s="364" t="s">
        <v>284</v>
      </c>
      <c r="B8" s="384"/>
      <c r="C8" s="378"/>
    </row>
    <row r="9" spans="1:5" ht="27.95" customHeight="1">
      <c r="A9" s="515" t="s">
        <v>356</v>
      </c>
      <c r="B9" s="385"/>
      <c r="C9" s="396"/>
    </row>
    <row r="10" spans="1:5" s="371" customFormat="1" ht="27.95" customHeight="1">
      <c r="A10" s="514" t="s">
        <v>357</v>
      </c>
      <c r="B10" s="385">
        <v>290</v>
      </c>
      <c r="C10" s="374"/>
    </row>
    <row r="11" spans="1:5" ht="27.95" customHeight="1">
      <c r="A11" s="514" t="s">
        <v>358</v>
      </c>
      <c r="B11" s="383"/>
      <c r="C11" s="396"/>
    </row>
    <row r="12" spans="1:5" s="371" customFormat="1" ht="27.95" customHeight="1">
      <c r="A12" s="386"/>
      <c r="B12" s="382"/>
      <c r="C12" s="370"/>
      <c r="D12" s="373"/>
      <c r="E12" s="373"/>
    </row>
    <row r="13" spans="1:5" ht="27.95" customHeight="1">
      <c r="A13" s="520" t="s">
        <v>288</v>
      </c>
      <c r="B13" s="381">
        <f>SUM(B19:B20,B14)</f>
        <v>290</v>
      </c>
      <c r="C13" s="394"/>
    </row>
    <row r="14" spans="1:5" ht="27.95" customHeight="1">
      <c r="A14" s="516" t="s">
        <v>360</v>
      </c>
      <c r="B14" s="381">
        <f>SUM(B15,B17)</f>
        <v>290</v>
      </c>
      <c r="C14" s="394"/>
    </row>
    <row r="15" spans="1:5" s="371" customFormat="1" ht="27.95" customHeight="1">
      <c r="A15" s="524" t="s">
        <v>362</v>
      </c>
      <c r="B15" s="521">
        <f>B16</f>
        <v>290</v>
      </c>
      <c r="C15" s="522"/>
    </row>
    <row r="16" spans="1:5" ht="27.95" customHeight="1">
      <c r="A16" s="364" t="s">
        <v>287</v>
      </c>
      <c r="B16" s="419">
        <v>290</v>
      </c>
      <c r="C16" s="172"/>
      <c r="D16" s="50"/>
    </row>
    <row r="17" spans="1:5" s="371" customFormat="1" ht="27.95" customHeight="1">
      <c r="A17" s="524" t="s">
        <v>361</v>
      </c>
      <c r="B17" s="399"/>
      <c r="C17" s="522"/>
      <c r="D17" s="373"/>
    </row>
    <row r="18" spans="1:5" ht="27.95" customHeight="1">
      <c r="A18" s="588" t="s">
        <v>432</v>
      </c>
      <c r="B18" s="384"/>
      <c r="C18" s="589" t="s">
        <v>301</v>
      </c>
      <c r="D18" s="50"/>
    </row>
    <row r="19" spans="1:5" ht="27.95" customHeight="1">
      <c r="A19" s="523" t="s">
        <v>363</v>
      </c>
      <c r="B19" s="384"/>
      <c r="C19" s="394"/>
    </row>
    <row r="20" spans="1:5" s="371" customFormat="1" ht="27.95" customHeight="1" thickBot="1">
      <c r="A20" s="525" t="s">
        <v>364</v>
      </c>
      <c r="B20" s="380"/>
      <c r="C20" s="379"/>
    </row>
    <row r="22" spans="1:5" ht="9.9499999999999993" customHeight="1">
      <c r="A22" s="393"/>
      <c r="B22" s="393"/>
    </row>
    <row r="23" spans="1:5" ht="25.15" customHeight="1"/>
    <row r="24" spans="1:5" ht="9.9499999999999993" customHeight="1">
      <c r="E24" s="50"/>
    </row>
    <row r="25" spans="1:5" ht="25.15" customHeight="1"/>
    <row r="26" spans="1:5" ht="25.15" customHeight="1"/>
    <row r="27" spans="1:5" ht="9.9499999999999993" customHeight="1"/>
    <row r="28" spans="1:5" ht="25.15" customHeight="1"/>
    <row r="29" spans="1:5" ht="25.15" customHeight="1"/>
    <row r="30" spans="1:5" ht="25.15" customHeight="1"/>
    <row r="31" spans="1:5" ht="25.15" customHeight="1"/>
    <row r="32" spans="1:5" ht="9.9499999999999993" customHeight="1">
      <c r="D32" s="51"/>
    </row>
    <row r="33" spans="1:7" ht="25.15" customHeight="1">
      <c r="D33" s="51"/>
    </row>
    <row r="34" spans="1:7" ht="21.75" customHeight="1"/>
    <row r="35" spans="1:7" s="45" customFormat="1">
      <c r="A35" s="46"/>
      <c r="B35" s="46"/>
      <c r="C35" s="46"/>
      <c r="D35" s="46"/>
      <c r="E35" s="46"/>
      <c r="F35" s="46"/>
      <c r="G35" s="46"/>
    </row>
    <row r="36" spans="1:7" s="45" customFormat="1">
      <c r="A36" s="46"/>
      <c r="B36" s="46"/>
      <c r="C36" s="46"/>
      <c r="D36" s="46"/>
      <c r="E36" s="46"/>
      <c r="F36" s="46"/>
      <c r="G36" s="46"/>
    </row>
    <row r="37" spans="1:7" s="45" customFormat="1">
      <c r="A37" s="46"/>
      <c r="B37" s="46"/>
      <c r="C37" s="46"/>
      <c r="D37" s="46"/>
      <c r="E37" s="46"/>
      <c r="F37" s="46"/>
      <c r="G37" s="46"/>
    </row>
    <row r="38" spans="1:7" s="45" customFormat="1">
      <c r="A38" s="46"/>
      <c r="B38" s="46"/>
      <c r="C38" s="46"/>
      <c r="D38" s="46"/>
      <c r="E38" s="46"/>
      <c r="F38" s="46"/>
      <c r="G38" s="46"/>
    </row>
  </sheetData>
  <mergeCells count="1">
    <mergeCell ref="A2:C2"/>
  </mergeCells>
  <phoneticPr fontId="21" type="noConversion"/>
  <printOptions horizontalCentered="1"/>
  <pageMargins left="0.78740157480314965" right="0.78740157480314965" top="0.98425196850393704" bottom="0.59055118110236227" header="0.23622047244094491"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H32"/>
  <sheetViews>
    <sheetView view="pageBreakPreview" zoomScaleNormal="100" zoomScaleSheetLayoutView="100" workbookViewId="0">
      <selection activeCell="O12" sqref="O12"/>
    </sheetView>
  </sheetViews>
  <sheetFormatPr defaultColWidth="7.875" defaultRowHeight="12.75"/>
  <cols>
    <col min="1" max="1" width="26.625" style="413" customWidth="1"/>
    <col min="2" max="2" width="8.625" style="466" customWidth="1"/>
    <col min="3" max="4" width="8.625" style="413" customWidth="1"/>
    <col min="5" max="5" width="8.625" style="448" customWidth="1"/>
    <col min="6" max="6" width="8.625" style="466" customWidth="1"/>
    <col min="7" max="7" width="9.5" style="466" customWidth="1"/>
    <col min="8" max="8" width="10.875" style="466" customWidth="1"/>
    <col min="9" max="16384" width="7.875" style="413"/>
  </cols>
  <sheetData>
    <row r="1" spans="1:8" ht="14.25">
      <c r="A1" s="582" t="s">
        <v>1738</v>
      </c>
      <c r="B1" s="470"/>
    </row>
    <row r="2" spans="1:8" ht="25.5" customHeight="1">
      <c r="A2" s="912" t="s">
        <v>461</v>
      </c>
      <c r="B2" s="913"/>
      <c r="C2" s="913"/>
      <c r="D2" s="913"/>
      <c r="E2" s="913"/>
      <c r="F2" s="913"/>
      <c r="G2" s="913"/>
      <c r="H2" s="471"/>
    </row>
    <row r="3" spans="1:8" ht="25.35" customHeight="1" thickBot="1">
      <c r="A3" s="417"/>
      <c r="B3" s="469"/>
      <c r="C3" s="417"/>
      <c r="D3" s="417"/>
      <c r="E3" s="447"/>
      <c r="F3" s="469"/>
      <c r="G3" s="584" t="s">
        <v>428</v>
      </c>
      <c r="H3" s="469"/>
    </row>
    <row r="4" spans="1:8" s="453" customFormat="1" ht="22.5" customHeight="1">
      <c r="A4" s="914" t="s">
        <v>338</v>
      </c>
      <c r="B4" s="916" t="s">
        <v>339</v>
      </c>
      <c r="C4" s="916" t="s">
        <v>340</v>
      </c>
      <c r="D4" s="918" t="s">
        <v>323</v>
      </c>
      <c r="E4" s="919"/>
      <c r="F4" s="920"/>
      <c r="G4" s="921" t="s">
        <v>420</v>
      </c>
      <c r="H4" s="493"/>
    </row>
    <row r="5" spans="1:8" s="453" customFormat="1" ht="21.95" customHeight="1">
      <c r="A5" s="915"/>
      <c r="B5" s="917"/>
      <c r="C5" s="917"/>
      <c r="D5" s="494" t="s">
        <v>341</v>
      </c>
      <c r="E5" s="495" t="s">
        <v>342</v>
      </c>
      <c r="F5" s="494" t="s">
        <v>343</v>
      </c>
      <c r="G5" s="922"/>
      <c r="H5" s="493"/>
    </row>
    <row r="6" spans="1:8" s="440" customFormat="1" ht="24.95" customHeight="1">
      <c r="A6" s="477" t="s">
        <v>326</v>
      </c>
      <c r="B6" s="478">
        <f>+B7+B13</f>
        <v>53883</v>
      </c>
      <c r="C6" s="478">
        <f t="shared" ref="C6:D6" si="0">+C7+C13</f>
        <v>50375</v>
      </c>
      <c r="D6" s="478">
        <f t="shared" si="0"/>
        <v>54626</v>
      </c>
      <c r="E6" s="479">
        <f t="shared" ref="E6" si="1">D6/C6%</f>
        <v>108.43870967741935</v>
      </c>
      <c r="F6" s="479">
        <f t="shared" ref="F6" si="2">(D6/B6-1)*100</f>
        <v>1.3789135719985968</v>
      </c>
      <c r="G6" s="480"/>
      <c r="H6" s="449"/>
    </row>
    <row r="7" spans="1:8" ht="24.95" customHeight="1">
      <c r="A7" s="468" t="s">
        <v>324</v>
      </c>
      <c r="B7" s="458">
        <f>SUM(B8:B12)</f>
        <v>22236</v>
      </c>
      <c r="C7" s="458">
        <f>SUM(C8:C12)</f>
        <v>17269</v>
      </c>
      <c r="D7" s="458">
        <f>SUM(D8:D12)</f>
        <v>21574</v>
      </c>
      <c r="E7" s="463">
        <f>D7/C7%</f>
        <v>124.92906364004864</v>
      </c>
      <c r="F7" s="463">
        <f>(D7/B7-1)*100</f>
        <v>-2.977154164418061</v>
      </c>
      <c r="G7" s="467"/>
      <c r="H7" s="457"/>
    </row>
    <row r="8" spans="1:8" ht="24.95" customHeight="1">
      <c r="A8" s="439" t="s">
        <v>389</v>
      </c>
      <c r="B8" s="451">
        <v>10954</v>
      </c>
      <c r="C8" s="451">
        <v>3859</v>
      </c>
      <c r="D8" s="451">
        <v>9386</v>
      </c>
      <c r="E8" s="297">
        <f>D8/C8%</f>
        <v>243.22363306556102</v>
      </c>
      <c r="F8" s="297">
        <f t="shared" ref="F8:F18" si="3">(D8/B8-1)*100</f>
        <v>-14.314405696549205</v>
      </c>
      <c r="G8" s="446"/>
      <c r="H8" s="456"/>
    </row>
    <row r="9" spans="1:8" ht="24.95" customHeight="1">
      <c r="A9" s="439" t="s">
        <v>390</v>
      </c>
      <c r="B9" s="451">
        <v>1400</v>
      </c>
      <c r="C9" s="451">
        <v>1400</v>
      </c>
      <c r="D9" s="451">
        <v>1167</v>
      </c>
      <c r="E9" s="297">
        <f t="shared" ref="E9:E18" si="4">D9/C9%</f>
        <v>83.357142857142861</v>
      </c>
      <c r="F9" s="297">
        <f t="shared" si="3"/>
        <v>-16.642857142857149</v>
      </c>
      <c r="G9" s="446"/>
      <c r="H9" s="456"/>
    </row>
    <row r="10" spans="1:8" ht="24.95" customHeight="1">
      <c r="A10" s="439" t="s">
        <v>391</v>
      </c>
      <c r="B10" s="451">
        <v>9770</v>
      </c>
      <c r="C10" s="451">
        <v>11958</v>
      </c>
      <c r="D10" s="451">
        <v>10957</v>
      </c>
      <c r="E10" s="297">
        <f t="shared" si="4"/>
        <v>91.629034955678208</v>
      </c>
      <c r="F10" s="297">
        <f t="shared" si="3"/>
        <v>12.149437052200618</v>
      </c>
      <c r="G10" s="446"/>
      <c r="H10" s="456"/>
    </row>
    <row r="11" spans="1:8" ht="24.95" customHeight="1">
      <c r="A11" s="439" t="s">
        <v>392</v>
      </c>
      <c r="B11" s="451">
        <v>57</v>
      </c>
      <c r="C11" s="451">
        <v>20</v>
      </c>
      <c r="D11" s="451">
        <v>11</v>
      </c>
      <c r="E11" s="297">
        <f t="shared" si="4"/>
        <v>55</v>
      </c>
      <c r="F11" s="297">
        <f t="shared" si="3"/>
        <v>-80.701754385964918</v>
      </c>
      <c r="G11" s="446"/>
      <c r="H11" s="456"/>
    </row>
    <row r="12" spans="1:8" ht="24.95" customHeight="1">
      <c r="A12" s="439" t="s">
        <v>393</v>
      </c>
      <c r="B12" s="451">
        <v>55</v>
      </c>
      <c r="C12" s="451">
        <v>32</v>
      </c>
      <c r="D12" s="451">
        <v>53</v>
      </c>
      <c r="E12" s="297">
        <f t="shared" si="4"/>
        <v>165.625</v>
      </c>
      <c r="F12" s="297">
        <f t="shared" si="3"/>
        <v>-3.6363636363636376</v>
      </c>
      <c r="G12" s="446"/>
      <c r="H12" s="456"/>
    </row>
    <row r="13" spans="1:8" s="466" customFormat="1" ht="24.95" customHeight="1">
      <c r="A13" s="468" t="s">
        <v>325</v>
      </c>
      <c r="B13" s="458">
        <f>SUM(B14:B18)</f>
        <v>31647</v>
      </c>
      <c r="C13" s="458">
        <f>SUM(C14:C18)</f>
        <v>33106</v>
      </c>
      <c r="D13" s="458">
        <f>SUM(D14:D18)</f>
        <v>33052</v>
      </c>
      <c r="E13" s="463">
        <f t="shared" si="4"/>
        <v>99.836887573249555</v>
      </c>
      <c r="F13" s="463">
        <f t="shared" si="3"/>
        <v>4.4395993301102887</v>
      </c>
      <c r="G13" s="446"/>
      <c r="H13" s="456"/>
    </row>
    <row r="14" spans="1:8" s="466" customFormat="1" ht="24.95" customHeight="1">
      <c r="A14" s="439" t="s">
        <v>389</v>
      </c>
      <c r="B14" s="451">
        <v>19861</v>
      </c>
      <c r="C14" s="451">
        <v>19956</v>
      </c>
      <c r="D14" s="451">
        <v>19625</v>
      </c>
      <c r="E14" s="297">
        <f t="shared" si="4"/>
        <v>98.341350972138699</v>
      </c>
      <c r="F14" s="297">
        <f t="shared" si="3"/>
        <v>-1.1882583958511606</v>
      </c>
      <c r="G14" s="446"/>
      <c r="H14" s="456"/>
    </row>
    <row r="15" spans="1:8" s="466" customFormat="1" ht="24.95" customHeight="1">
      <c r="A15" s="439" t="s">
        <v>390</v>
      </c>
      <c r="B15" s="451">
        <v>49</v>
      </c>
      <c r="C15" s="451">
        <v>40</v>
      </c>
      <c r="D15" s="451">
        <v>8</v>
      </c>
      <c r="E15" s="297">
        <f t="shared" si="4"/>
        <v>20</v>
      </c>
      <c r="F15" s="297">
        <f t="shared" si="3"/>
        <v>-83.673469387755105</v>
      </c>
      <c r="G15" s="446"/>
      <c r="H15" s="456"/>
    </row>
    <row r="16" spans="1:8" s="466" customFormat="1" ht="24.95" customHeight="1">
      <c r="A16" s="439" t="s">
        <v>391</v>
      </c>
      <c r="B16" s="451">
        <v>11184</v>
      </c>
      <c r="C16" s="451">
        <v>13100</v>
      </c>
      <c r="D16" s="451">
        <v>13023</v>
      </c>
      <c r="E16" s="297">
        <f t="shared" si="4"/>
        <v>99.412213740458014</v>
      </c>
      <c r="F16" s="297">
        <f t="shared" si="3"/>
        <v>16.443133047210303</v>
      </c>
      <c r="G16" s="446"/>
      <c r="H16" s="456"/>
    </row>
    <row r="17" spans="1:8" s="466" customFormat="1" ht="24.95" customHeight="1">
      <c r="A17" s="439" t="s">
        <v>392</v>
      </c>
      <c r="B17" s="451"/>
      <c r="C17" s="451"/>
      <c r="D17" s="416"/>
      <c r="E17" s="297"/>
      <c r="F17" s="297"/>
      <c r="G17" s="446"/>
      <c r="H17" s="456"/>
    </row>
    <row r="18" spans="1:8" s="466" customFormat="1" ht="24.95" customHeight="1">
      <c r="A18" s="439" t="s">
        <v>393</v>
      </c>
      <c r="B18" s="451">
        <v>553</v>
      </c>
      <c r="C18" s="451">
        <v>10</v>
      </c>
      <c r="D18" s="451">
        <v>396</v>
      </c>
      <c r="E18" s="297">
        <f t="shared" si="4"/>
        <v>3960</v>
      </c>
      <c r="F18" s="297">
        <f t="shared" si="3"/>
        <v>-28.390596745027132</v>
      </c>
      <c r="G18" s="446"/>
      <c r="H18" s="456"/>
    </row>
    <row r="19" spans="1:8" s="466" customFormat="1" ht="24.95" customHeight="1">
      <c r="A19" s="439"/>
      <c r="B19" s="481"/>
      <c r="C19" s="481"/>
      <c r="D19" s="482"/>
      <c r="E19" s="297"/>
      <c r="F19" s="297"/>
      <c r="G19" s="446"/>
      <c r="H19" s="456"/>
    </row>
    <row r="20" spans="1:8" s="466" customFormat="1" ht="24.95" customHeight="1">
      <c r="A20" s="468" t="s">
        <v>327</v>
      </c>
      <c r="B20" s="458">
        <f>B21+B25</f>
        <v>42796</v>
      </c>
      <c r="C20" s="458">
        <f>C21+C25</f>
        <v>47427</v>
      </c>
      <c r="D20" s="458">
        <f>D21+D25</f>
        <v>46871</v>
      </c>
      <c r="E20" s="463">
        <f>D20/C20%</f>
        <v>98.827672001180773</v>
      </c>
      <c r="F20" s="463">
        <f>(D20/B20-1)*100</f>
        <v>9.5219179362557185</v>
      </c>
      <c r="G20" s="476"/>
      <c r="H20" s="457"/>
    </row>
    <row r="21" spans="1:8" ht="24.95" customHeight="1">
      <c r="A21" s="468" t="s">
        <v>328</v>
      </c>
      <c r="B21" s="483">
        <f>SUM(B22:B24)</f>
        <v>11868</v>
      </c>
      <c r="C21" s="483">
        <f>SUM(C22:C24)</f>
        <v>14350</v>
      </c>
      <c r="D21" s="483">
        <f>SUM(D22:D24)</f>
        <v>12959</v>
      </c>
      <c r="E21" s="463">
        <f>D21/C21%</f>
        <v>90.306620209059233</v>
      </c>
      <c r="F21" s="463">
        <f>(D21/B21-1)*100</f>
        <v>9.1927873272666041</v>
      </c>
      <c r="G21" s="467"/>
      <c r="H21" s="456"/>
    </row>
    <row r="22" spans="1:8" ht="24.95" customHeight="1">
      <c r="A22" s="439" t="s">
        <v>394</v>
      </c>
      <c r="B22" s="450">
        <v>11760</v>
      </c>
      <c r="C22" s="451">
        <v>14320</v>
      </c>
      <c r="D22" s="451">
        <v>12942</v>
      </c>
      <c r="E22" s="297">
        <f t="shared" ref="E22:E26" si="5">D22/C22%</f>
        <v>90.377094972067042</v>
      </c>
      <c r="F22" s="297">
        <f t="shared" ref="F22:F27" si="6">(D22/B22-1)*100</f>
        <v>10.051020408163257</v>
      </c>
      <c r="G22" s="415"/>
      <c r="H22" s="456"/>
    </row>
    <row r="23" spans="1:8" ht="24.95" customHeight="1">
      <c r="A23" s="439" t="s">
        <v>395</v>
      </c>
      <c r="B23" s="450">
        <v>79</v>
      </c>
      <c r="C23" s="416"/>
      <c r="D23" s="416"/>
      <c r="E23" s="297"/>
      <c r="F23" s="297">
        <f t="shared" si="6"/>
        <v>-100</v>
      </c>
      <c r="G23" s="415"/>
      <c r="H23" s="456"/>
    </row>
    <row r="24" spans="1:8" s="466" customFormat="1" ht="24.95" customHeight="1">
      <c r="A24" s="439" t="s">
        <v>396</v>
      </c>
      <c r="B24" s="450">
        <v>29</v>
      </c>
      <c r="C24" s="416">
        <v>30</v>
      </c>
      <c r="D24" s="451">
        <v>17</v>
      </c>
      <c r="E24" s="297">
        <f t="shared" si="5"/>
        <v>56.666666666666671</v>
      </c>
      <c r="F24" s="297">
        <f t="shared" si="6"/>
        <v>-41.379310344827594</v>
      </c>
      <c r="G24" s="415"/>
      <c r="H24" s="456"/>
    </row>
    <row r="25" spans="1:8" s="466" customFormat="1" ht="24.95" customHeight="1">
      <c r="A25" s="468" t="s">
        <v>329</v>
      </c>
      <c r="B25" s="452">
        <f>SUM(B26:B27)</f>
        <v>30928</v>
      </c>
      <c r="C25" s="452">
        <f>SUM(C26:C27)</f>
        <v>33077</v>
      </c>
      <c r="D25" s="452">
        <f>SUM(D26:D27)</f>
        <v>33912</v>
      </c>
      <c r="E25" s="463">
        <f t="shared" si="5"/>
        <v>102.52441273392388</v>
      </c>
      <c r="F25" s="463">
        <f t="shared" si="6"/>
        <v>9.6482152095188844</v>
      </c>
      <c r="G25" s="415"/>
      <c r="H25" s="456"/>
    </row>
    <row r="26" spans="1:8" s="466" customFormat="1" ht="24.95" customHeight="1">
      <c r="A26" s="439" t="s">
        <v>394</v>
      </c>
      <c r="B26" s="450">
        <v>30892</v>
      </c>
      <c r="C26" s="451">
        <v>33077</v>
      </c>
      <c r="D26" s="451">
        <v>33803</v>
      </c>
      <c r="E26" s="297">
        <f t="shared" si="5"/>
        <v>102.19487861656137</v>
      </c>
      <c r="F26" s="297">
        <f t="shared" si="6"/>
        <v>9.4231516250161906</v>
      </c>
      <c r="G26" s="415"/>
      <c r="H26" s="456"/>
    </row>
    <row r="27" spans="1:8" s="440" customFormat="1" ht="24.95" customHeight="1" thickBot="1">
      <c r="A27" s="487" t="s">
        <v>396</v>
      </c>
      <c r="B27" s="488">
        <v>36</v>
      </c>
      <c r="C27" s="489"/>
      <c r="D27" s="490">
        <v>109</v>
      </c>
      <c r="E27" s="491"/>
      <c r="F27" s="491">
        <f t="shared" si="6"/>
        <v>202.77777777777777</v>
      </c>
      <c r="G27" s="492"/>
      <c r="H27" s="449"/>
    </row>
    <row r="28" spans="1:8" ht="74.25" customHeight="1">
      <c r="A28" s="911" t="s">
        <v>344</v>
      </c>
      <c r="B28" s="911"/>
      <c r="C28" s="911"/>
      <c r="D28" s="911"/>
      <c r="E28" s="911"/>
      <c r="F28" s="911"/>
      <c r="G28" s="911"/>
    </row>
    <row r="29" spans="1:8" ht="12.75" customHeight="1"/>
    <row r="30" spans="1:8" ht="12.75" customHeight="1"/>
    <row r="31" spans="1:8" ht="12.75" customHeight="1">
      <c r="H31" s="414"/>
    </row>
    <row r="32" spans="1:8">
      <c r="D32" s="414"/>
      <c r="F32" s="414"/>
      <c r="G32" s="414"/>
    </row>
  </sheetData>
  <mergeCells count="7">
    <mergeCell ref="A28:G28"/>
    <mergeCell ref="A2:G2"/>
    <mergeCell ref="A4:A5"/>
    <mergeCell ref="C4:C5"/>
    <mergeCell ref="B4:B5"/>
    <mergeCell ref="D4:F4"/>
    <mergeCell ref="G4:G5"/>
  </mergeCells>
  <phoneticPr fontId="9" type="noConversion"/>
  <printOptions horizontalCentered="1"/>
  <pageMargins left="0.78740157480314965" right="0.78740157480314965" top="0.98425196850393704" bottom="0.59055118110236227"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D19"/>
  <sheetViews>
    <sheetView view="pageBreakPreview" zoomScaleNormal="100" zoomScaleSheetLayoutView="100" workbookViewId="0">
      <selection activeCell="J5" sqref="J5"/>
    </sheetView>
  </sheetViews>
  <sheetFormatPr defaultColWidth="7.875" defaultRowHeight="12.75"/>
  <cols>
    <col min="1" max="1" width="33.75" style="466" customWidth="1"/>
    <col min="2" max="2" width="15.25" style="466" bestFit="1" customWidth="1"/>
    <col min="3" max="3" width="14.625" style="466" customWidth="1"/>
    <col min="4" max="4" width="10.875" style="466" customWidth="1"/>
    <col min="5" max="16384" width="7.875" style="466"/>
  </cols>
  <sheetData>
    <row r="1" spans="1:4" ht="14.25">
      <c r="A1" s="582" t="s">
        <v>1739</v>
      </c>
    </row>
    <row r="2" spans="1:4" ht="25.5" customHeight="1">
      <c r="A2" s="912" t="s">
        <v>464</v>
      </c>
      <c r="B2" s="912"/>
      <c r="C2" s="912"/>
      <c r="D2" s="471"/>
    </row>
    <row r="3" spans="1:4" ht="25.35" customHeight="1">
      <c r="A3" s="469"/>
      <c r="B3" s="469"/>
      <c r="C3" s="585" t="s">
        <v>285</v>
      </c>
      <c r="D3" s="469"/>
    </row>
    <row r="4" spans="1:4" s="440" customFormat="1" ht="52.5" customHeight="1">
      <c r="A4" s="484" t="s">
        <v>335</v>
      </c>
      <c r="B4" s="485" t="s">
        <v>323</v>
      </c>
      <c r="C4" s="485" t="s">
        <v>60</v>
      </c>
      <c r="D4" s="449"/>
    </row>
    <row r="5" spans="1:4" s="440" customFormat="1" ht="48" customHeight="1">
      <c r="A5" s="500" t="s">
        <v>352</v>
      </c>
      <c r="B5" s="501">
        <f>SUM(B6:B7)</f>
        <v>72863</v>
      </c>
      <c r="C5" s="502"/>
      <c r="D5" s="449"/>
    </row>
    <row r="6" spans="1:4" ht="48" customHeight="1">
      <c r="A6" s="503" t="s">
        <v>350</v>
      </c>
      <c r="B6" s="504">
        <v>71871</v>
      </c>
      <c r="C6" s="505"/>
      <c r="D6" s="457"/>
    </row>
    <row r="7" spans="1:4" ht="48" customHeight="1">
      <c r="A7" s="503" t="s">
        <v>351</v>
      </c>
      <c r="B7" s="504">
        <v>992</v>
      </c>
      <c r="C7" s="505"/>
      <c r="D7" s="457"/>
    </row>
    <row r="8" spans="1:4" s="440" customFormat="1" ht="48" customHeight="1">
      <c r="A8" s="506" t="s">
        <v>353</v>
      </c>
      <c r="B8" s="507">
        <f>SUM(B9:B10)</f>
        <v>7755</v>
      </c>
      <c r="C8" s="508"/>
      <c r="D8" s="444"/>
    </row>
    <row r="9" spans="1:4" ht="48" customHeight="1">
      <c r="A9" s="503" t="s">
        <v>350</v>
      </c>
      <c r="B9" s="504">
        <v>8615</v>
      </c>
      <c r="C9" s="508"/>
      <c r="D9" s="455"/>
    </row>
    <row r="10" spans="1:4" ht="48" customHeight="1">
      <c r="A10" s="503" t="s">
        <v>351</v>
      </c>
      <c r="B10" s="504">
        <v>-860</v>
      </c>
      <c r="C10" s="508"/>
      <c r="D10" s="455"/>
    </row>
    <row r="11" spans="1:4" s="440" customFormat="1" ht="48" customHeight="1">
      <c r="A11" s="506" t="s">
        <v>354</v>
      </c>
      <c r="B11" s="507">
        <f>SUM(B12:B14)</f>
        <v>80618</v>
      </c>
      <c r="C11" s="505"/>
      <c r="D11" s="449"/>
    </row>
    <row r="12" spans="1:4" ht="48" customHeight="1">
      <c r="A12" s="503" t="s">
        <v>350</v>
      </c>
      <c r="B12" s="504">
        <f>B9+B6</f>
        <v>80486</v>
      </c>
      <c r="C12" s="505"/>
      <c r="D12" s="457"/>
    </row>
    <row r="13" spans="1:4" ht="48" customHeight="1">
      <c r="A13" s="503" t="s">
        <v>351</v>
      </c>
      <c r="B13" s="504">
        <f>B7+B10</f>
        <v>132</v>
      </c>
      <c r="C13" s="505"/>
      <c r="D13" s="457"/>
    </row>
    <row r="14" spans="1:4" ht="48" customHeight="1">
      <c r="A14" s="509"/>
      <c r="B14" s="510"/>
      <c r="C14" s="511"/>
      <c r="D14" s="457"/>
    </row>
    <row r="15" spans="1:4" ht="12.75" customHeight="1">
      <c r="A15" s="445"/>
      <c r="B15" s="445"/>
      <c r="C15" s="445"/>
    </row>
    <row r="16" spans="1:4" ht="12.75" customHeight="1"/>
    <row r="17" spans="2:4" ht="12.75" customHeight="1"/>
    <row r="18" spans="2:4" ht="12.75" customHeight="1"/>
    <row r="19" spans="2:4" ht="12.75" customHeight="1">
      <c r="B19" s="414"/>
      <c r="C19" s="414"/>
      <c r="D19" s="414"/>
    </row>
  </sheetData>
  <mergeCells count="1">
    <mergeCell ref="A2:C2"/>
  </mergeCells>
  <phoneticPr fontId="56" type="noConversion"/>
  <printOptions horizontalCentered="1"/>
  <pageMargins left="0.78740157480314965" right="0.78740157480314965" top="0.98425196850393704" bottom="0.59055118110236227"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B31"/>
  <sheetViews>
    <sheetView workbookViewId="0">
      <selection activeCell="G12" sqref="G12"/>
    </sheetView>
  </sheetViews>
  <sheetFormatPr defaultRowHeight="14.25"/>
  <cols>
    <col min="1" max="1" width="58.625" style="601" customWidth="1"/>
    <col min="2" max="2" width="20.625" style="601" customWidth="1"/>
    <col min="3" max="16384" width="9" style="601"/>
  </cols>
  <sheetData>
    <row r="1" spans="1:2">
      <c r="A1" s="637" t="s">
        <v>1740</v>
      </c>
      <c r="B1" s="635"/>
    </row>
    <row r="2" spans="1:2" ht="24">
      <c r="A2" s="923" t="s">
        <v>520</v>
      </c>
      <c r="B2" s="923"/>
    </row>
    <row r="3" spans="1:2" ht="24" customHeight="1">
      <c r="A3" s="602"/>
      <c r="B3" s="603" t="s">
        <v>29</v>
      </c>
    </row>
    <row r="4" spans="1:2" ht="21.75" customHeight="1">
      <c r="A4" s="604" t="s">
        <v>467</v>
      </c>
      <c r="B4" s="604" t="s">
        <v>468</v>
      </c>
    </row>
    <row r="5" spans="1:2" ht="21.75" customHeight="1">
      <c r="A5" s="604" t="s">
        <v>469</v>
      </c>
      <c r="B5" s="636">
        <f>B6+B13</f>
        <v>119285</v>
      </c>
    </row>
    <row r="6" spans="1:2" ht="21.75" customHeight="1">
      <c r="A6" s="605" t="s">
        <v>73</v>
      </c>
      <c r="B6" s="606">
        <f>SUM(B7:B12)</f>
        <v>25362</v>
      </c>
    </row>
    <row r="7" spans="1:2" ht="21.75" customHeight="1">
      <c r="A7" s="607" t="s">
        <v>470</v>
      </c>
      <c r="B7" s="608">
        <v>1656</v>
      </c>
    </row>
    <row r="8" spans="1:2" ht="21.75" customHeight="1">
      <c r="A8" s="607" t="s">
        <v>471</v>
      </c>
      <c r="B8" s="608">
        <v>240</v>
      </c>
    </row>
    <row r="9" spans="1:2" ht="21.75" customHeight="1">
      <c r="A9" s="607" t="s">
        <v>472</v>
      </c>
      <c r="B9" s="608">
        <v>5971</v>
      </c>
    </row>
    <row r="10" spans="1:2" ht="21.75" customHeight="1">
      <c r="A10" s="607" t="s">
        <v>473</v>
      </c>
      <c r="B10" s="608">
        <v>794</v>
      </c>
    </row>
    <row r="11" spans="1:2" ht="21.75" customHeight="1">
      <c r="A11" s="607" t="s">
        <v>474</v>
      </c>
      <c r="B11" s="608">
        <v>16345</v>
      </c>
    </row>
    <row r="12" spans="1:2" ht="21.75" customHeight="1">
      <c r="A12" s="607" t="s">
        <v>475</v>
      </c>
      <c r="B12" s="608">
        <v>356</v>
      </c>
    </row>
    <row r="13" spans="1:2" ht="21.75" customHeight="1">
      <c r="A13" s="605" t="s">
        <v>74</v>
      </c>
      <c r="B13" s="609">
        <f>SUM(B14:B31)</f>
        <v>93923</v>
      </c>
    </row>
    <row r="14" spans="1:2" ht="21.75" customHeight="1">
      <c r="A14" s="610" t="s">
        <v>476</v>
      </c>
      <c r="B14" s="611">
        <v>5892</v>
      </c>
    </row>
    <row r="15" spans="1:2" ht="21.75" customHeight="1">
      <c r="A15" s="612" t="s">
        <v>477</v>
      </c>
      <c r="B15" s="611">
        <v>23831</v>
      </c>
    </row>
    <row r="16" spans="1:2" ht="21.75" customHeight="1">
      <c r="A16" s="612" t="s">
        <v>478</v>
      </c>
      <c r="B16" s="611">
        <v>997</v>
      </c>
    </row>
    <row r="17" spans="1:2" ht="21.75" customHeight="1">
      <c r="A17" s="612" t="s">
        <v>479</v>
      </c>
      <c r="B17" s="611">
        <v>-2492</v>
      </c>
    </row>
    <row r="18" spans="1:2" ht="21.75" customHeight="1">
      <c r="A18" s="612" t="s">
        <v>480</v>
      </c>
      <c r="B18" s="611">
        <v>945</v>
      </c>
    </row>
    <row r="19" spans="1:2" ht="21.75" customHeight="1">
      <c r="A19" s="612" t="s">
        <v>481</v>
      </c>
      <c r="B19" s="611">
        <v>4740</v>
      </c>
    </row>
    <row r="20" spans="1:2" ht="21.75" customHeight="1">
      <c r="A20" s="612" t="s">
        <v>482</v>
      </c>
      <c r="B20" s="613">
        <v>1796</v>
      </c>
    </row>
    <row r="21" spans="1:2" ht="21.75" customHeight="1">
      <c r="A21" s="614" t="s">
        <v>483</v>
      </c>
      <c r="B21" s="613">
        <v>1818</v>
      </c>
    </row>
    <row r="22" spans="1:2" ht="21.75" customHeight="1">
      <c r="A22" s="614" t="s">
        <v>484</v>
      </c>
      <c r="B22" s="613">
        <v>8583</v>
      </c>
    </row>
    <row r="23" spans="1:2" ht="21.75" customHeight="1">
      <c r="A23" s="614" t="s">
        <v>485</v>
      </c>
      <c r="B23" s="613">
        <v>315</v>
      </c>
    </row>
    <row r="24" spans="1:2" ht="21.75" customHeight="1">
      <c r="A24" s="614" t="s">
        <v>486</v>
      </c>
      <c r="B24" s="613">
        <v>18257</v>
      </c>
    </row>
    <row r="25" spans="1:2" ht="21.75" customHeight="1">
      <c r="A25" s="614" t="s">
        <v>487</v>
      </c>
      <c r="B25" s="613">
        <v>5229</v>
      </c>
    </row>
    <row r="26" spans="1:2" ht="21.75" customHeight="1">
      <c r="A26" s="614" t="s">
        <v>522</v>
      </c>
      <c r="B26" s="613">
        <v>139</v>
      </c>
    </row>
    <row r="27" spans="1:2" ht="21.75" customHeight="1">
      <c r="A27" s="614" t="s">
        <v>488</v>
      </c>
      <c r="B27" s="613">
        <v>4755</v>
      </c>
    </row>
    <row r="28" spans="1:2" ht="21.75" customHeight="1">
      <c r="A28" s="614" t="s">
        <v>489</v>
      </c>
      <c r="B28" s="613">
        <v>729</v>
      </c>
    </row>
    <row r="29" spans="1:2" ht="21.75" customHeight="1">
      <c r="A29" s="614" t="s">
        <v>523</v>
      </c>
      <c r="B29" s="613">
        <v>40</v>
      </c>
    </row>
    <row r="30" spans="1:2" ht="21.75" customHeight="1">
      <c r="A30" s="614" t="s">
        <v>490</v>
      </c>
      <c r="B30" s="613">
        <v>9637</v>
      </c>
    </row>
    <row r="31" spans="1:2" ht="21.75" customHeight="1">
      <c r="A31" s="612" t="s">
        <v>491</v>
      </c>
      <c r="B31" s="615">
        <v>8712</v>
      </c>
    </row>
  </sheetData>
  <mergeCells count="1">
    <mergeCell ref="A2:B2"/>
  </mergeCells>
  <phoneticPr fontId="2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B29"/>
  <sheetViews>
    <sheetView workbookViewId="0">
      <selection activeCell="H7" sqref="H7"/>
    </sheetView>
  </sheetViews>
  <sheetFormatPr defaultRowHeight="14.25"/>
  <cols>
    <col min="1" max="1" width="42" style="601" customWidth="1"/>
    <col min="2" max="2" width="25.375" style="601" customWidth="1"/>
    <col min="3" max="16384" width="9" style="601"/>
  </cols>
  <sheetData>
    <row r="1" spans="1:2">
      <c r="A1" s="685" t="s">
        <v>1743</v>
      </c>
      <c r="B1" s="616"/>
    </row>
    <row r="2" spans="1:2" ht="24">
      <c r="A2" s="924" t="s">
        <v>524</v>
      </c>
      <c r="B2" s="924"/>
    </row>
    <row r="3" spans="1:2" ht="28.5" customHeight="1">
      <c r="A3" s="616"/>
      <c r="B3" s="641" t="s">
        <v>29</v>
      </c>
    </row>
    <row r="4" spans="1:2" ht="33" customHeight="1">
      <c r="A4" s="618" t="s">
        <v>492</v>
      </c>
      <c r="B4" s="618" t="s">
        <v>493</v>
      </c>
    </row>
    <row r="5" spans="1:2" ht="33" customHeight="1">
      <c r="A5" s="684" t="s">
        <v>527</v>
      </c>
      <c r="B5" s="683">
        <f>SUM(B6:B23)</f>
        <v>14500.364520000001</v>
      </c>
    </row>
    <row r="6" spans="1:2" ht="33" customHeight="1">
      <c r="A6" s="619" t="s">
        <v>530</v>
      </c>
      <c r="B6" s="639">
        <v>308.16000000000003</v>
      </c>
    </row>
    <row r="7" spans="1:2" ht="33" customHeight="1">
      <c r="A7" s="619" t="s">
        <v>531</v>
      </c>
      <c r="B7" s="639">
        <v>3.6</v>
      </c>
    </row>
    <row r="8" spans="1:2" ht="33" customHeight="1">
      <c r="A8" s="619" t="s">
        <v>532</v>
      </c>
      <c r="B8" s="639">
        <v>69.88</v>
      </c>
    </row>
    <row r="9" spans="1:2" ht="33" customHeight="1">
      <c r="A9" s="619" t="s">
        <v>533</v>
      </c>
      <c r="B9" s="639">
        <v>275.3</v>
      </c>
    </row>
    <row r="10" spans="1:2" ht="33" customHeight="1">
      <c r="A10" s="619" t="s">
        <v>534</v>
      </c>
      <c r="B10" s="639">
        <v>796.7</v>
      </c>
    </row>
    <row r="11" spans="1:2" ht="33" customHeight="1">
      <c r="A11" s="619" t="s">
        <v>535</v>
      </c>
      <c r="B11" s="640">
        <v>54.05</v>
      </c>
    </row>
    <row r="12" spans="1:2" ht="33" customHeight="1">
      <c r="A12" s="619" t="s">
        <v>536</v>
      </c>
      <c r="B12" s="639">
        <v>65.417410000000004</v>
      </c>
    </row>
    <row r="13" spans="1:2" ht="33" customHeight="1">
      <c r="A13" s="619" t="s">
        <v>537</v>
      </c>
      <c r="B13" s="639">
        <v>312.86385999999999</v>
      </c>
    </row>
    <row r="14" spans="1:2" ht="33" customHeight="1">
      <c r="A14" s="619" t="s">
        <v>538</v>
      </c>
      <c r="B14" s="639">
        <v>1958.7883999999999</v>
      </c>
    </row>
    <row r="15" spans="1:2" ht="33" customHeight="1">
      <c r="A15" s="619" t="s">
        <v>539</v>
      </c>
      <c r="B15" s="639">
        <v>1954</v>
      </c>
    </row>
    <row r="16" spans="1:2" ht="33" customHeight="1">
      <c r="A16" s="619" t="s">
        <v>540</v>
      </c>
      <c r="B16" s="639">
        <v>50</v>
      </c>
    </row>
    <row r="17" spans="1:2" ht="33" customHeight="1">
      <c r="A17" s="619" t="s">
        <v>541</v>
      </c>
      <c r="B17" s="639">
        <v>11</v>
      </c>
    </row>
    <row r="18" spans="1:2" ht="33" customHeight="1">
      <c r="A18" s="619" t="s">
        <v>542</v>
      </c>
      <c r="B18" s="639">
        <v>234.8869</v>
      </c>
    </row>
    <row r="19" spans="1:2" ht="33" customHeight="1">
      <c r="A19" s="619" t="s">
        <v>1719</v>
      </c>
      <c r="B19" s="639">
        <v>1367</v>
      </c>
    </row>
    <row r="20" spans="1:2" ht="33" customHeight="1">
      <c r="A20" s="619" t="s">
        <v>1720</v>
      </c>
      <c r="B20" s="639">
        <v>6555</v>
      </c>
    </row>
    <row r="21" spans="1:2" ht="33" customHeight="1">
      <c r="A21" s="619" t="s">
        <v>1721</v>
      </c>
      <c r="B21" s="639">
        <v>51</v>
      </c>
    </row>
    <row r="22" spans="1:2" ht="33" customHeight="1">
      <c r="A22" s="619" t="s">
        <v>1722</v>
      </c>
      <c r="B22" s="639">
        <v>132.71795</v>
      </c>
    </row>
    <row r="23" spans="1:2" ht="33" customHeight="1">
      <c r="A23" s="619" t="s">
        <v>1723</v>
      </c>
      <c r="B23" s="639">
        <v>300</v>
      </c>
    </row>
    <row r="24" spans="1:2" ht="33" customHeight="1">
      <c r="A24" s="684" t="s">
        <v>528</v>
      </c>
      <c r="B24" s="683">
        <f>SUM(B25:B28)</f>
        <v>3505</v>
      </c>
    </row>
    <row r="25" spans="1:2" ht="33" customHeight="1">
      <c r="A25" s="619" t="s">
        <v>543</v>
      </c>
      <c r="B25" s="639">
        <v>81</v>
      </c>
    </row>
    <row r="26" spans="1:2" ht="33" customHeight="1">
      <c r="A26" s="619" t="s">
        <v>536</v>
      </c>
      <c r="B26" s="639">
        <v>1</v>
      </c>
    </row>
    <row r="27" spans="1:2" ht="33" customHeight="1">
      <c r="A27" s="619" t="s">
        <v>544</v>
      </c>
      <c r="B27" s="639">
        <v>2626</v>
      </c>
    </row>
    <row r="28" spans="1:2" ht="30" customHeight="1">
      <c r="A28" s="619" t="s">
        <v>545</v>
      </c>
      <c r="B28" s="639">
        <v>797</v>
      </c>
    </row>
    <row r="29" spans="1:2" ht="30" customHeight="1">
      <c r="A29" s="643" t="s">
        <v>529</v>
      </c>
      <c r="B29" s="683">
        <f>B5+B24</f>
        <v>18005.364520000003</v>
      </c>
    </row>
  </sheetData>
  <mergeCells count="1">
    <mergeCell ref="A2:B2"/>
  </mergeCells>
  <phoneticPr fontId="2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I24"/>
  <sheetViews>
    <sheetView view="pageBreakPreview" zoomScale="115" zoomScaleNormal="100" zoomScaleSheetLayoutView="115" workbookViewId="0">
      <selection activeCell="B11" sqref="B11"/>
    </sheetView>
  </sheetViews>
  <sheetFormatPr defaultRowHeight="14.25"/>
  <cols>
    <col min="1" max="1" width="35.125" style="601" customWidth="1"/>
    <col min="2" max="6" width="8.75" style="601" customWidth="1"/>
    <col min="7" max="7" width="8.125" style="601" bestFit="1" customWidth="1"/>
    <col min="8" max="9" width="8.75" style="601" customWidth="1"/>
    <col min="10" max="16384" width="9" style="601"/>
  </cols>
  <sheetData>
    <row r="1" spans="1:9">
      <c r="A1" s="642" t="s">
        <v>517</v>
      </c>
      <c r="B1" s="620"/>
      <c r="C1" s="620"/>
      <c r="D1" s="620"/>
      <c r="E1" s="620"/>
      <c r="F1" s="620"/>
      <c r="G1" s="620"/>
      <c r="H1" s="620"/>
      <c r="I1" s="620"/>
    </row>
    <row r="2" spans="1:9" ht="24">
      <c r="A2" s="927" t="s">
        <v>516</v>
      </c>
      <c r="B2" s="927"/>
      <c r="C2" s="927"/>
      <c r="D2" s="927"/>
      <c r="E2" s="927"/>
      <c r="F2" s="927"/>
      <c r="G2" s="927"/>
      <c r="H2" s="927"/>
      <c r="I2" s="927"/>
    </row>
    <row r="3" spans="1:9">
      <c r="A3" s="620"/>
      <c r="B3" s="620"/>
      <c r="C3" s="620"/>
      <c r="D3" s="620"/>
      <c r="E3" s="620"/>
      <c r="F3" s="620"/>
      <c r="G3" s="620"/>
      <c r="H3" s="928" t="s">
        <v>29</v>
      </c>
      <c r="I3" s="928"/>
    </row>
    <row r="4" spans="1:9" ht="24.75" customHeight="1">
      <c r="A4" s="621" t="s">
        <v>495</v>
      </c>
      <c r="B4" s="621" t="s">
        <v>496</v>
      </c>
      <c r="C4" s="621" t="s">
        <v>497</v>
      </c>
      <c r="D4" s="621" t="s">
        <v>498</v>
      </c>
      <c r="E4" s="621" t="s">
        <v>499</v>
      </c>
      <c r="F4" s="621" t="s">
        <v>500</v>
      </c>
      <c r="G4" s="621" t="s">
        <v>501</v>
      </c>
      <c r="H4" s="621" t="s">
        <v>502</v>
      </c>
      <c r="I4" s="621" t="s">
        <v>526</v>
      </c>
    </row>
    <row r="5" spans="1:9" ht="24.95" customHeight="1">
      <c r="A5" s="622" t="s">
        <v>503</v>
      </c>
      <c r="B5" s="721">
        <f>SUM(C5:I5)</f>
        <v>2395</v>
      </c>
      <c r="C5" s="721">
        <f>SUM(C6:C8)</f>
        <v>771</v>
      </c>
      <c r="D5" s="721">
        <f t="shared" ref="D5:I5" si="0">SUM(D6:D8)</f>
        <v>388</v>
      </c>
      <c r="E5" s="721">
        <f t="shared" si="0"/>
        <v>492</v>
      </c>
      <c r="F5" s="721">
        <f t="shared" si="0"/>
        <v>561</v>
      </c>
      <c r="G5" s="721">
        <f t="shared" si="0"/>
        <v>94</v>
      </c>
      <c r="H5" s="721">
        <f t="shared" si="0"/>
        <v>89</v>
      </c>
      <c r="I5" s="721">
        <f t="shared" si="0"/>
        <v>0</v>
      </c>
    </row>
    <row r="6" spans="1:9" ht="24.95" customHeight="1">
      <c r="A6" s="623" t="s">
        <v>546</v>
      </c>
      <c r="B6" s="721">
        <f t="shared" ref="B6:B19" si="1">SUM(C6:I6)</f>
        <v>1359</v>
      </c>
      <c r="C6" s="722">
        <v>395</v>
      </c>
      <c r="D6" s="722">
        <v>210</v>
      </c>
      <c r="E6" s="722">
        <v>314</v>
      </c>
      <c r="F6" s="722">
        <v>341</v>
      </c>
      <c r="G6" s="722">
        <v>51</v>
      </c>
      <c r="H6" s="722">
        <v>48</v>
      </c>
      <c r="I6" s="722">
        <v>0</v>
      </c>
    </row>
    <row r="7" spans="1:9" ht="24.95" customHeight="1">
      <c r="A7" s="623" t="s">
        <v>547</v>
      </c>
      <c r="B7" s="721">
        <f t="shared" si="1"/>
        <v>894</v>
      </c>
      <c r="C7" s="722">
        <v>369</v>
      </c>
      <c r="D7" s="722">
        <v>155</v>
      </c>
      <c r="E7" s="722">
        <v>127</v>
      </c>
      <c r="F7" s="722">
        <v>196</v>
      </c>
      <c r="G7" s="722">
        <v>24</v>
      </c>
      <c r="H7" s="722">
        <v>23</v>
      </c>
      <c r="I7" s="722">
        <v>0</v>
      </c>
    </row>
    <row r="8" spans="1:9" ht="24.95" customHeight="1">
      <c r="A8" s="623" t="s">
        <v>548</v>
      </c>
      <c r="B8" s="721">
        <f t="shared" si="1"/>
        <v>142</v>
      </c>
      <c r="C8" s="722">
        <v>7</v>
      </c>
      <c r="D8" s="722">
        <v>23</v>
      </c>
      <c r="E8" s="722">
        <v>51</v>
      </c>
      <c r="F8" s="722">
        <v>24</v>
      </c>
      <c r="G8" s="722">
        <v>19</v>
      </c>
      <c r="H8" s="722">
        <v>18</v>
      </c>
      <c r="I8" s="722">
        <v>0</v>
      </c>
    </row>
    <row r="9" spans="1:9" ht="24.95" customHeight="1">
      <c r="A9" s="622" t="s">
        <v>504</v>
      </c>
      <c r="B9" s="721">
        <f t="shared" si="1"/>
        <v>28171</v>
      </c>
      <c r="C9" s="721">
        <f>SUM(C10:C18)</f>
        <v>4357</v>
      </c>
      <c r="D9" s="721">
        <f t="shared" ref="D9:I9" si="2">SUM(D10:D18)</f>
        <v>2166</v>
      </c>
      <c r="E9" s="721">
        <f t="shared" si="2"/>
        <v>2047</v>
      </c>
      <c r="F9" s="721">
        <f t="shared" si="2"/>
        <v>4284</v>
      </c>
      <c r="G9" s="721">
        <f t="shared" si="2"/>
        <v>6245</v>
      </c>
      <c r="H9" s="721">
        <f t="shared" si="2"/>
        <v>7053</v>
      </c>
      <c r="I9" s="721">
        <f t="shared" si="2"/>
        <v>2019</v>
      </c>
    </row>
    <row r="10" spans="1:9" ht="24.95" customHeight="1">
      <c r="A10" s="623" t="s">
        <v>549</v>
      </c>
      <c r="B10" s="721">
        <f t="shared" si="1"/>
        <v>1504</v>
      </c>
      <c r="C10" s="722">
        <v>640</v>
      </c>
      <c r="D10" s="722">
        <v>12</v>
      </c>
      <c r="E10" s="722">
        <v>43</v>
      </c>
      <c r="F10" s="722">
        <v>0</v>
      </c>
      <c r="G10" s="722">
        <v>134</v>
      </c>
      <c r="H10" s="722">
        <v>175</v>
      </c>
      <c r="I10" s="722">
        <v>500</v>
      </c>
    </row>
    <row r="11" spans="1:9" ht="24.95" customHeight="1">
      <c r="A11" s="623" t="s">
        <v>550</v>
      </c>
      <c r="B11" s="721">
        <f t="shared" si="1"/>
        <v>10880</v>
      </c>
      <c r="C11" s="723">
        <v>1796</v>
      </c>
      <c r="D11" s="723">
        <v>875</v>
      </c>
      <c r="E11" s="723">
        <v>873</v>
      </c>
      <c r="F11" s="723">
        <v>1774</v>
      </c>
      <c r="G11" s="723">
        <v>2592</v>
      </c>
      <c r="H11" s="723">
        <v>2676</v>
      </c>
      <c r="I11" s="723">
        <v>294</v>
      </c>
    </row>
    <row r="12" spans="1:9" ht="24.95" customHeight="1">
      <c r="A12" s="623" t="s">
        <v>551</v>
      </c>
      <c r="B12" s="721">
        <f t="shared" si="1"/>
        <v>696</v>
      </c>
      <c r="C12" s="722">
        <v>-55</v>
      </c>
      <c r="D12" s="722">
        <v>-20</v>
      </c>
      <c r="E12" s="722">
        <v>8</v>
      </c>
      <c r="F12" s="722">
        <v>-30</v>
      </c>
      <c r="G12" s="722">
        <v>256</v>
      </c>
      <c r="H12" s="722">
        <v>337</v>
      </c>
      <c r="I12" s="722">
        <v>200</v>
      </c>
    </row>
    <row r="13" spans="1:9" ht="24.95" customHeight="1">
      <c r="A13" s="623" t="s">
        <v>552</v>
      </c>
      <c r="B13" s="721">
        <f t="shared" si="1"/>
        <v>-452</v>
      </c>
      <c r="C13" s="722">
        <v>-144</v>
      </c>
      <c r="D13" s="722">
        <v>-74</v>
      </c>
      <c r="E13" s="722">
        <v>-74</v>
      </c>
      <c r="F13" s="722">
        <v>-106</v>
      </c>
      <c r="G13" s="722">
        <v>-34</v>
      </c>
      <c r="H13" s="722">
        <v>-20</v>
      </c>
      <c r="I13" s="722">
        <v>0</v>
      </c>
    </row>
    <row r="14" spans="1:9" ht="24.95" customHeight="1">
      <c r="A14" s="623" t="s">
        <v>553</v>
      </c>
      <c r="B14" s="721">
        <f t="shared" si="1"/>
        <v>5275</v>
      </c>
      <c r="C14" s="722">
        <v>953</v>
      </c>
      <c r="D14" s="722">
        <v>577</v>
      </c>
      <c r="E14" s="722">
        <v>299</v>
      </c>
      <c r="F14" s="722">
        <v>663</v>
      </c>
      <c r="G14" s="722">
        <v>1288</v>
      </c>
      <c r="H14" s="722">
        <v>1244</v>
      </c>
      <c r="I14" s="722">
        <v>251</v>
      </c>
    </row>
    <row r="15" spans="1:9" ht="24.95" customHeight="1">
      <c r="A15" s="623" t="s">
        <v>554</v>
      </c>
      <c r="B15" s="721">
        <f t="shared" si="1"/>
        <v>1339</v>
      </c>
      <c r="C15" s="724">
        <v>82</v>
      </c>
      <c r="D15" s="724">
        <v>170</v>
      </c>
      <c r="E15" s="724">
        <v>52</v>
      </c>
      <c r="F15" s="724">
        <v>81</v>
      </c>
      <c r="G15" s="724">
        <v>392</v>
      </c>
      <c r="H15" s="724">
        <v>554</v>
      </c>
      <c r="I15" s="724">
        <v>8</v>
      </c>
    </row>
    <row r="16" spans="1:9" ht="24.95" customHeight="1">
      <c r="A16" s="623" t="s">
        <v>555</v>
      </c>
      <c r="B16" s="721">
        <f t="shared" si="1"/>
        <v>3366</v>
      </c>
      <c r="C16" s="723">
        <v>374</v>
      </c>
      <c r="D16" s="723">
        <v>146</v>
      </c>
      <c r="E16" s="723">
        <v>68</v>
      </c>
      <c r="F16" s="723">
        <v>974</v>
      </c>
      <c r="G16" s="723">
        <v>645</v>
      </c>
      <c r="H16" s="723">
        <v>1145</v>
      </c>
      <c r="I16" s="723">
        <v>14</v>
      </c>
    </row>
    <row r="17" spans="1:9" ht="24.95" customHeight="1">
      <c r="A17" s="623" t="s">
        <v>1729</v>
      </c>
      <c r="B17" s="721">
        <f t="shared" si="1"/>
        <v>14</v>
      </c>
      <c r="C17" s="724">
        <v>0</v>
      </c>
      <c r="D17" s="724">
        <v>0</v>
      </c>
      <c r="E17" s="724">
        <v>0</v>
      </c>
      <c r="F17" s="724">
        <v>2</v>
      </c>
      <c r="G17" s="724">
        <v>12</v>
      </c>
      <c r="H17" s="724">
        <v>0</v>
      </c>
      <c r="I17" s="724">
        <v>0</v>
      </c>
    </row>
    <row r="18" spans="1:9" ht="24.95" customHeight="1">
      <c r="A18" s="623" t="s">
        <v>505</v>
      </c>
      <c r="B18" s="721">
        <f t="shared" si="1"/>
        <v>5549</v>
      </c>
      <c r="C18" s="723">
        <v>711</v>
      </c>
      <c r="D18" s="723">
        <v>480</v>
      </c>
      <c r="E18" s="723">
        <v>778</v>
      </c>
      <c r="F18" s="723">
        <v>926</v>
      </c>
      <c r="G18" s="723">
        <v>960</v>
      </c>
      <c r="H18" s="723">
        <v>942</v>
      </c>
      <c r="I18" s="723">
        <v>752</v>
      </c>
    </row>
    <row r="19" spans="1:9" ht="24.95" customHeight="1">
      <c r="A19" s="622" t="s">
        <v>556</v>
      </c>
      <c r="B19" s="721">
        <f t="shared" si="1"/>
        <v>0</v>
      </c>
      <c r="C19" s="721">
        <v>0</v>
      </c>
      <c r="D19" s="721">
        <v>0</v>
      </c>
      <c r="E19" s="721">
        <v>0</v>
      </c>
      <c r="F19" s="721">
        <v>0</v>
      </c>
      <c r="G19" s="721">
        <v>0</v>
      </c>
      <c r="H19" s="721">
        <v>0</v>
      </c>
      <c r="I19" s="721">
        <v>0</v>
      </c>
    </row>
    <row r="20" spans="1:9" ht="24.95" customHeight="1">
      <c r="A20" s="622" t="s">
        <v>1732</v>
      </c>
      <c r="B20" s="721">
        <f>SUM(C20:I20)</f>
        <v>17011</v>
      </c>
      <c r="C20" s="721">
        <f>C21</f>
        <v>2033</v>
      </c>
      <c r="D20" s="721">
        <f t="shared" ref="D20:I20" si="3">D21</f>
        <v>5128</v>
      </c>
      <c r="E20" s="721">
        <f t="shared" si="3"/>
        <v>1584</v>
      </c>
      <c r="F20" s="721">
        <f t="shared" si="3"/>
        <v>2333</v>
      </c>
      <c r="G20" s="721">
        <f t="shared" si="3"/>
        <v>765</v>
      </c>
      <c r="H20" s="721">
        <f t="shared" si="3"/>
        <v>1336</v>
      </c>
      <c r="I20" s="721">
        <f t="shared" si="3"/>
        <v>3832</v>
      </c>
    </row>
    <row r="21" spans="1:9" ht="24.95" customHeight="1">
      <c r="A21" s="680" t="s">
        <v>1731</v>
      </c>
      <c r="B21" s="725">
        <f>SUM(C21:I21)</f>
        <v>17011</v>
      </c>
      <c r="C21" s="723">
        <v>2033</v>
      </c>
      <c r="D21" s="723">
        <v>5128</v>
      </c>
      <c r="E21" s="723">
        <v>1584</v>
      </c>
      <c r="F21" s="723">
        <v>2333</v>
      </c>
      <c r="G21" s="723">
        <v>765</v>
      </c>
      <c r="H21" s="723">
        <v>1336</v>
      </c>
      <c r="I21" s="723">
        <v>3832</v>
      </c>
    </row>
    <row r="22" spans="1:9" ht="24.95" customHeight="1">
      <c r="A22" s="621" t="s">
        <v>506</v>
      </c>
      <c r="B22" s="721">
        <f>SUM(B5,B9,B19,B20)</f>
        <v>47577</v>
      </c>
      <c r="C22" s="721">
        <f>SUM(C5,C9,C19,C20)</f>
        <v>7161</v>
      </c>
      <c r="D22" s="721">
        <f t="shared" ref="D22:I22" si="4">SUM(D5,D9,D19,D20)</f>
        <v>7682</v>
      </c>
      <c r="E22" s="721">
        <f t="shared" si="4"/>
        <v>4123</v>
      </c>
      <c r="F22" s="721">
        <f t="shared" si="4"/>
        <v>7178</v>
      </c>
      <c r="G22" s="721">
        <f t="shared" si="4"/>
        <v>7104</v>
      </c>
      <c r="H22" s="721">
        <f t="shared" si="4"/>
        <v>8478</v>
      </c>
      <c r="I22" s="721">
        <f t="shared" si="4"/>
        <v>5851</v>
      </c>
    </row>
    <row r="23" spans="1:9" ht="21">
      <c r="A23" s="929" t="s">
        <v>1728</v>
      </c>
      <c r="B23" s="929"/>
      <c r="C23" s="929"/>
      <c r="D23" s="929"/>
      <c r="E23" s="929"/>
      <c r="F23" s="929"/>
      <c r="G23" s="929"/>
      <c r="H23" s="929"/>
      <c r="I23" s="929"/>
    </row>
    <row r="24" spans="1:9" ht="259.5" customHeight="1">
      <c r="A24" s="925" t="s">
        <v>1741</v>
      </c>
      <c r="B24" s="926"/>
      <c r="C24" s="926"/>
      <c r="D24" s="926"/>
      <c r="E24" s="926"/>
      <c r="F24" s="926"/>
      <c r="G24" s="926"/>
      <c r="H24" s="926"/>
      <c r="I24" s="926"/>
    </row>
  </sheetData>
  <mergeCells count="4">
    <mergeCell ref="A24:I24"/>
    <mergeCell ref="A2:I2"/>
    <mergeCell ref="H3:I3"/>
    <mergeCell ref="A23:I23"/>
  </mergeCells>
  <phoneticPr fontId="21" type="noConversion"/>
  <pageMargins left="0.70866141732283472" right="0.70866141732283472" top="0.74803149606299213" bottom="0.74803149606299213" header="0.31496062992125984" footer="0.31496062992125984"/>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D11"/>
  <sheetViews>
    <sheetView view="pageBreakPreview" zoomScale="130" zoomScaleNormal="100" zoomScaleSheetLayoutView="130" workbookViewId="0">
      <selection activeCell="E17" sqref="E17"/>
    </sheetView>
  </sheetViews>
  <sheetFormatPr defaultRowHeight="14.25"/>
  <cols>
    <col min="1" max="1" width="22.375" style="601" customWidth="1"/>
    <col min="2" max="3" width="27.875" style="601" customWidth="1"/>
    <col min="4" max="16384" width="9" style="601"/>
  </cols>
  <sheetData>
    <row r="1" spans="1:4">
      <c r="A1" s="682" t="s">
        <v>601</v>
      </c>
      <c r="B1" s="624"/>
      <c r="C1" s="624"/>
    </row>
    <row r="2" spans="1:4" ht="24">
      <c r="A2" s="930" t="s">
        <v>557</v>
      </c>
      <c r="B2" s="930"/>
      <c r="C2" s="930"/>
    </row>
    <row r="3" spans="1:4">
      <c r="A3" s="624"/>
      <c r="B3" s="624"/>
      <c r="C3" s="625" t="s">
        <v>29</v>
      </c>
    </row>
    <row r="4" spans="1:4" ht="42.75" customHeight="1">
      <c r="A4" s="626" t="s">
        <v>507</v>
      </c>
      <c r="B4" s="626" t="s">
        <v>518</v>
      </c>
      <c r="C4" s="626" t="s">
        <v>519</v>
      </c>
    </row>
    <row r="5" spans="1:4" ht="42.75" customHeight="1">
      <c r="A5" s="627" t="s">
        <v>509</v>
      </c>
      <c r="B5" s="628">
        <v>218900</v>
      </c>
      <c r="C5" s="629">
        <v>218803</v>
      </c>
    </row>
    <row r="6" spans="1:4" ht="42.75" customHeight="1">
      <c r="A6" s="627" t="s">
        <v>510</v>
      </c>
      <c r="B6" s="630">
        <v>468800</v>
      </c>
      <c r="C6" s="631">
        <v>468726</v>
      </c>
    </row>
    <row r="7" spans="1:4" ht="42.75" customHeight="1">
      <c r="A7" s="626" t="s">
        <v>494</v>
      </c>
      <c r="B7" s="632">
        <f>SUM(B5:B6)</f>
        <v>687700</v>
      </c>
      <c r="C7" s="632">
        <f>SUM(C5:C6)</f>
        <v>687529</v>
      </c>
    </row>
    <row r="11" spans="1:4" ht="20.25">
      <c r="C11" s="681"/>
      <c r="D11" s="681"/>
    </row>
  </sheetData>
  <mergeCells count="1">
    <mergeCell ref="A2:C2"/>
  </mergeCells>
  <phoneticPr fontId="21"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L10"/>
  <sheetViews>
    <sheetView view="pageBreakPreview" zoomScaleNormal="100" zoomScaleSheetLayoutView="100" workbookViewId="0">
      <selection activeCell="D17" sqref="D17"/>
    </sheetView>
  </sheetViews>
  <sheetFormatPr defaultRowHeight="14.25"/>
  <cols>
    <col min="1" max="1" width="7.125" style="601" customWidth="1"/>
    <col min="2" max="2" width="11.625" style="601" bestFit="1" customWidth="1"/>
    <col min="3" max="3" width="9.5" style="601" customWidth="1"/>
    <col min="4" max="4" width="47.375" style="601" customWidth="1"/>
    <col min="5" max="5" width="27" style="661" customWidth="1"/>
    <col min="6" max="6" width="15" style="601" bestFit="1" customWidth="1"/>
    <col min="7" max="7" width="10.25" style="601" bestFit="1" customWidth="1"/>
    <col min="8" max="8" width="10.5" style="601" bestFit="1" customWidth="1"/>
    <col min="9" max="9" width="11.375" style="601" bestFit="1" customWidth="1"/>
    <col min="10" max="10" width="11.625" style="601" bestFit="1" customWidth="1"/>
    <col min="11" max="11" width="19.25" style="601" bestFit="1" customWidth="1"/>
    <col min="12" max="12" width="11.25" style="601" customWidth="1"/>
    <col min="13" max="16384" width="9" style="601"/>
  </cols>
  <sheetData>
    <row r="1" spans="1:12" ht="21" customHeight="1">
      <c r="A1" s="664" t="s">
        <v>1742</v>
      </c>
      <c r="B1" s="633"/>
      <c r="C1" s="633"/>
      <c r="D1" s="633"/>
      <c r="E1" s="663"/>
      <c r="F1" s="633"/>
      <c r="G1" s="633"/>
      <c r="H1" s="633"/>
      <c r="I1" s="633"/>
      <c r="J1" s="633"/>
    </row>
    <row r="2" spans="1:12" ht="24">
      <c r="A2" s="931" t="s">
        <v>600</v>
      </c>
      <c r="B2" s="931"/>
      <c r="C2" s="931"/>
      <c r="D2" s="931"/>
      <c r="E2" s="931"/>
      <c r="F2" s="931"/>
      <c r="G2" s="931"/>
      <c r="H2" s="931"/>
      <c r="I2" s="931"/>
      <c r="J2" s="931"/>
      <c r="K2" s="931"/>
      <c r="L2" s="931"/>
    </row>
    <row r="3" spans="1:12" ht="24" customHeight="1">
      <c r="A3" s="633"/>
      <c r="B3" s="633"/>
      <c r="C3" s="633"/>
      <c r="D3" s="633"/>
      <c r="E3" s="663"/>
      <c r="F3" s="633"/>
      <c r="G3" s="633"/>
      <c r="H3" s="633"/>
      <c r="I3" s="633"/>
      <c r="J3" s="633" t="s">
        <v>521</v>
      </c>
      <c r="L3" s="633" t="s">
        <v>29</v>
      </c>
    </row>
    <row r="4" spans="1:12" s="659" customFormat="1" ht="30" customHeight="1">
      <c r="A4" s="660" t="s">
        <v>566</v>
      </c>
      <c r="B4" s="660" t="s">
        <v>511</v>
      </c>
      <c r="C4" s="660" t="s">
        <v>567</v>
      </c>
      <c r="D4" s="660" t="s">
        <v>512</v>
      </c>
      <c r="E4" s="660" t="s">
        <v>599</v>
      </c>
      <c r="F4" s="660" t="s">
        <v>568</v>
      </c>
      <c r="G4" s="660" t="s">
        <v>513</v>
      </c>
      <c r="H4" s="660" t="s">
        <v>569</v>
      </c>
      <c r="I4" s="660" t="s">
        <v>570</v>
      </c>
      <c r="J4" s="660" t="s">
        <v>571</v>
      </c>
      <c r="K4" s="660" t="s">
        <v>514</v>
      </c>
      <c r="L4" s="660" t="s">
        <v>572</v>
      </c>
    </row>
    <row r="5" spans="1:12" s="634" customFormat="1" ht="30" customHeight="1">
      <c r="A5" s="676">
        <v>1</v>
      </c>
      <c r="B5" s="675" t="s">
        <v>573</v>
      </c>
      <c r="C5" s="675" t="s">
        <v>574</v>
      </c>
      <c r="D5" s="665" t="s">
        <v>575</v>
      </c>
      <c r="E5" s="665" t="s">
        <v>605</v>
      </c>
      <c r="F5" s="675" t="s">
        <v>576</v>
      </c>
      <c r="G5" s="675" t="s">
        <v>577</v>
      </c>
      <c r="H5" s="674">
        <v>10900</v>
      </c>
      <c r="I5" s="675" t="s">
        <v>578</v>
      </c>
      <c r="J5" s="675" t="s">
        <v>579</v>
      </c>
      <c r="K5" s="675" t="s">
        <v>580</v>
      </c>
      <c r="L5" s="675" t="s">
        <v>581</v>
      </c>
    </row>
    <row r="6" spans="1:12" s="634" customFormat="1" ht="30" customHeight="1">
      <c r="A6" s="676">
        <v>2</v>
      </c>
      <c r="B6" s="675" t="s">
        <v>582</v>
      </c>
      <c r="C6" s="675" t="s">
        <v>583</v>
      </c>
      <c r="D6" s="665" t="s">
        <v>584</v>
      </c>
      <c r="E6" s="665" t="s">
        <v>604</v>
      </c>
      <c r="F6" s="675" t="s">
        <v>585</v>
      </c>
      <c r="G6" s="675" t="s">
        <v>586</v>
      </c>
      <c r="H6" s="674">
        <v>40000</v>
      </c>
      <c r="I6" s="675" t="s">
        <v>587</v>
      </c>
      <c r="J6" s="675" t="s">
        <v>579</v>
      </c>
      <c r="K6" s="675" t="s">
        <v>580</v>
      </c>
      <c r="L6" s="675" t="s">
        <v>581</v>
      </c>
    </row>
    <row r="7" spans="1:12" s="634" customFormat="1" ht="30" customHeight="1">
      <c r="A7" s="676">
        <v>3</v>
      </c>
      <c r="B7" s="675" t="s">
        <v>588</v>
      </c>
      <c r="C7" s="675" t="s">
        <v>589</v>
      </c>
      <c r="D7" s="665" t="s">
        <v>590</v>
      </c>
      <c r="E7" s="665" t="s">
        <v>603</v>
      </c>
      <c r="F7" s="675" t="s">
        <v>591</v>
      </c>
      <c r="G7" s="675" t="s">
        <v>586</v>
      </c>
      <c r="H7" s="674">
        <v>900</v>
      </c>
      <c r="I7" s="675" t="s">
        <v>592</v>
      </c>
      <c r="J7" s="675" t="s">
        <v>579</v>
      </c>
      <c r="K7" s="675" t="s">
        <v>593</v>
      </c>
      <c r="L7" s="675" t="s">
        <v>581</v>
      </c>
    </row>
    <row r="8" spans="1:12" s="634" customFormat="1" ht="30" customHeight="1">
      <c r="A8" s="676">
        <v>4</v>
      </c>
      <c r="B8" s="675" t="s">
        <v>594</v>
      </c>
      <c r="C8" s="675" t="s">
        <v>595</v>
      </c>
      <c r="D8" s="665" t="s">
        <v>596</v>
      </c>
      <c r="E8" s="665" t="s">
        <v>606</v>
      </c>
      <c r="F8" s="675" t="s">
        <v>597</v>
      </c>
      <c r="G8" s="675" t="s">
        <v>598</v>
      </c>
      <c r="H8" s="674">
        <v>3000</v>
      </c>
      <c r="I8" s="675" t="s">
        <v>515</v>
      </c>
      <c r="J8" s="675" t="s">
        <v>579</v>
      </c>
      <c r="K8" s="675" t="s">
        <v>580</v>
      </c>
      <c r="L8" s="675" t="s">
        <v>581</v>
      </c>
    </row>
    <row r="9" spans="1:12" s="634" customFormat="1" ht="30" customHeight="1">
      <c r="A9" s="673"/>
      <c r="B9" s="673"/>
      <c r="C9" s="672"/>
      <c r="D9" s="671" t="s">
        <v>602</v>
      </c>
      <c r="E9" s="662"/>
      <c r="F9" s="670"/>
      <c r="G9" s="669"/>
      <c r="H9" s="668"/>
      <c r="I9" s="667"/>
      <c r="J9" s="667"/>
      <c r="K9" s="666"/>
      <c r="L9" s="666"/>
    </row>
    <row r="10" spans="1:12">
      <c r="A10" s="679"/>
    </row>
  </sheetData>
  <mergeCells count="1">
    <mergeCell ref="A2:L2"/>
  </mergeCells>
  <phoneticPr fontId="21"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42"/>
  <sheetViews>
    <sheetView tabSelected="1" workbookViewId="0">
      <selection activeCell="B26" sqref="B26"/>
    </sheetView>
  </sheetViews>
  <sheetFormatPr defaultRowHeight="14.25"/>
  <cols>
    <col min="1" max="1" width="5.5" style="678" bestFit="1" customWidth="1"/>
    <col min="2" max="2" width="69.5" style="678" customWidth="1"/>
    <col min="3" max="16384" width="9" style="678"/>
  </cols>
  <sheetData>
    <row r="1" spans="1:2" ht="30.75" customHeight="1">
      <c r="A1" s="929" t="s">
        <v>1763</v>
      </c>
      <c r="B1" s="929"/>
    </row>
    <row r="2" spans="1:2">
      <c r="A2" s="732"/>
      <c r="B2" s="732"/>
    </row>
    <row r="3" spans="1:2" ht="18.75">
      <c r="A3" s="932" t="s">
        <v>1746</v>
      </c>
      <c r="B3" s="932"/>
    </row>
    <row r="4" spans="1:2" s="700" customFormat="1" ht="20.100000000000001" customHeight="1">
      <c r="A4" s="733"/>
      <c r="B4" s="733" t="s">
        <v>527</v>
      </c>
    </row>
    <row r="5" spans="1:2" s="700" customFormat="1" ht="20.100000000000001" customHeight="1">
      <c r="A5" s="734" t="s">
        <v>1747</v>
      </c>
      <c r="B5" s="735" t="s">
        <v>1764</v>
      </c>
    </row>
    <row r="6" spans="1:2" s="700" customFormat="1" ht="20.100000000000001" customHeight="1">
      <c r="A6" s="734" t="s">
        <v>444</v>
      </c>
      <c r="B6" s="735" t="s">
        <v>1765</v>
      </c>
    </row>
    <row r="7" spans="1:2" s="700" customFormat="1" ht="20.100000000000001" customHeight="1">
      <c r="A7" s="734" t="s">
        <v>443</v>
      </c>
      <c r="B7" s="735" t="s">
        <v>1766</v>
      </c>
    </row>
    <row r="8" spans="1:2" s="700" customFormat="1" ht="20.100000000000001" customHeight="1">
      <c r="A8" s="734" t="s">
        <v>442</v>
      </c>
      <c r="B8" s="735" t="s">
        <v>1767</v>
      </c>
    </row>
    <row r="9" spans="1:2" s="700" customFormat="1" ht="20.100000000000001" customHeight="1">
      <c r="A9" s="734" t="s">
        <v>441</v>
      </c>
      <c r="B9" s="735" t="s">
        <v>1768</v>
      </c>
    </row>
    <row r="10" spans="1:2" s="700" customFormat="1" ht="20.100000000000001" customHeight="1">
      <c r="A10" s="734" t="s">
        <v>440</v>
      </c>
      <c r="B10" s="735" t="s">
        <v>1769</v>
      </c>
    </row>
    <row r="11" spans="1:2" s="700" customFormat="1" ht="20.100000000000001" customHeight="1">
      <c r="A11" s="734" t="s">
        <v>317</v>
      </c>
      <c r="B11" s="735" t="s">
        <v>564</v>
      </c>
    </row>
    <row r="12" spans="1:2" s="700" customFormat="1" ht="20.100000000000001" customHeight="1">
      <c r="A12" s="734" t="s">
        <v>439</v>
      </c>
      <c r="B12" s="735" t="s">
        <v>565</v>
      </c>
    </row>
    <row r="13" spans="1:2" s="700" customFormat="1" ht="20.100000000000001" customHeight="1">
      <c r="A13" s="734" t="s">
        <v>438</v>
      </c>
      <c r="B13" s="735" t="s">
        <v>1770</v>
      </c>
    </row>
    <row r="14" spans="1:2" s="700" customFormat="1" ht="20.100000000000001" customHeight="1">
      <c r="A14" s="734" t="s">
        <v>437</v>
      </c>
      <c r="B14" s="735" t="s">
        <v>1771</v>
      </c>
    </row>
    <row r="15" spans="1:2" s="700" customFormat="1" ht="20.100000000000001" customHeight="1">
      <c r="A15" s="734"/>
      <c r="B15" s="736" t="s">
        <v>528</v>
      </c>
    </row>
    <row r="16" spans="1:2" s="700" customFormat="1" ht="20.100000000000001" customHeight="1">
      <c r="A16" s="734" t="s">
        <v>1740</v>
      </c>
      <c r="B16" s="735" t="s">
        <v>1772</v>
      </c>
    </row>
    <row r="17" spans="1:2" s="700" customFormat="1" ht="20.100000000000001" customHeight="1">
      <c r="A17" s="734" t="s">
        <v>1743</v>
      </c>
      <c r="B17" s="735" t="s">
        <v>1773</v>
      </c>
    </row>
    <row r="18" spans="1:2" s="700" customFormat="1" ht="20.100000000000001" customHeight="1">
      <c r="A18" s="734" t="s">
        <v>434</v>
      </c>
      <c r="B18" s="735" t="s">
        <v>1774</v>
      </c>
    </row>
    <row r="19" spans="1:2" s="700" customFormat="1" ht="20.100000000000001" customHeight="1">
      <c r="A19" s="734" t="s">
        <v>466</v>
      </c>
      <c r="B19" s="735" t="s">
        <v>1775</v>
      </c>
    </row>
    <row r="20" spans="1:2" s="700" customFormat="1" ht="20.100000000000001" customHeight="1">
      <c r="A20" s="734" t="s">
        <v>558</v>
      </c>
      <c r="B20" s="735" t="s">
        <v>1776</v>
      </c>
    </row>
    <row r="21" spans="1:2" s="700" customFormat="1" ht="20.100000000000001" customHeight="1">
      <c r="A21" s="734" t="s">
        <v>559</v>
      </c>
      <c r="B21" s="735" t="s">
        <v>1777</v>
      </c>
    </row>
    <row r="22" spans="1:2" s="700" customFormat="1" ht="20.100000000000001" customHeight="1">
      <c r="A22" s="734"/>
      <c r="B22" s="736" t="s">
        <v>1748</v>
      </c>
    </row>
    <row r="23" spans="1:2" s="700" customFormat="1" ht="20.100000000000001" customHeight="1">
      <c r="A23" s="734" t="s">
        <v>1749</v>
      </c>
      <c r="B23" s="735" t="s">
        <v>1778</v>
      </c>
    </row>
    <row r="24" spans="1:2" s="700" customFormat="1" ht="20.100000000000001" customHeight="1">
      <c r="A24" s="734" t="s">
        <v>1734</v>
      </c>
      <c r="B24" s="735" t="s">
        <v>1779</v>
      </c>
    </row>
    <row r="25" spans="1:2" s="700" customFormat="1" ht="20.100000000000001" customHeight="1">
      <c r="A25" s="734" t="s">
        <v>560</v>
      </c>
      <c r="B25" s="735" t="s">
        <v>1780</v>
      </c>
    </row>
    <row r="26" spans="1:2" ht="20.100000000000001" customHeight="1">
      <c r="A26" s="734" t="s">
        <v>561</v>
      </c>
      <c r="B26" s="735" t="s">
        <v>1781</v>
      </c>
    </row>
    <row r="27" spans="1:2" ht="20.100000000000001" customHeight="1">
      <c r="A27" s="734" t="s">
        <v>562</v>
      </c>
      <c r="B27" s="735" t="s">
        <v>1782</v>
      </c>
    </row>
    <row r="28" spans="1:2" ht="20.100000000000001" customHeight="1">
      <c r="A28" s="734"/>
      <c r="B28" s="736" t="s">
        <v>1750</v>
      </c>
    </row>
    <row r="29" spans="1:2" ht="20.100000000000001" customHeight="1">
      <c r="A29" s="734" t="s">
        <v>1751</v>
      </c>
      <c r="B29" s="735" t="s">
        <v>1783</v>
      </c>
    </row>
    <row r="30" spans="1:2" ht="20.100000000000001" customHeight="1">
      <c r="A30" s="734" t="s">
        <v>1752</v>
      </c>
      <c r="B30" s="735" t="s">
        <v>1784</v>
      </c>
    </row>
    <row r="31" spans="1:2" ht="20.100000000000001" customHeight="1">
      <c r="A31" s="734" t="s">
        <v>1753</v>
      </c>
      <c r="B31" s="735" t="s">
        <v>1785</v>
      </c>
    </row>
    <row r="32" spans="1:2" ht="20.100000000000001" customHeight="1">
      <c r="A32" s="734"/>
      <c r="B32" s="736" t="s">
        <v>1754</v>
      </c>
    </row>
    <row r="33" spans="1:2" ht="20.100000000000001" customHeight="1">
      <c r="A33" s="734" t="s">
        <v>1755</v>
      </c>
      <c r="B33" s="735" t="s">
        <v>1789</v>
      </c>
    </row>
    <row r="34" spans="1:2" ht="20.100000000000001" customHeight="1">
      <c r="A34" s="734" t="s">
        <v>1756</v>
      </c>
      <c r="B34" s="735" t="s">
        <v>1790</v>
      </c>
    </row>
    <row r="35" spans="1:2" ht="20.100000000000001" customHeight="1">
      <c r="A35" s="734" t="s">
        <v>1757</v>
      </c>
      <c r="B35" s="735" t="s">
        <v>1791</v>
      </c>
    </row>
    <row r="36" spans="1:2" ht="20.100000000000001" customHeight="1">
      <c r="A36" s="734" t="s">
        <v>1758</v>
      </c>
      <c r="B36" s="735" t="s">
        <v>1792</v>
      </c>
    </row>
    <row r="37" spans="1:2" ht="20.100000000000001" customHeight="1">
      <c r="A37" s="734" t="s">
        <v>1759</v>
      </c>
      <c r="B37" s="735" t="s">
        <v>1793</v>
      </c>
    </row>
    <row r="38" spans="1:2" ht="20.100000000000001" customHeight="1">
      <c r="A38" s="734" t="s">
        <v>1760</v>
      </c>
      <c r="B38" s="735" t="s">
        <v>1794</v>
      </c>
    </row>
    <row r="39" spans="1:2" ht="20.100000000000001" customHeight="1">
      <c r="A39" s="734" t="s">
        <v>1761</v>
      </c>
      <c r="B39" s="735" t="s">
        <v>1786</v>
      </c>
    </row>
    <row r="40" spans="1:2" ht="20.100000000000001" customHeight="1">
      <c r="A40" s="734" t="s">
        <v>1762</v>
      </c>
      <c r="B40" s="735" t="s">
        <v>1787</v>
      </c>
    </row>
    <row r="41" spans="1:2" ht="20.100000000000001" customHeight="1">
      <c r="A41" s="734"/>
      <c r="B41" s="735" t="s">
        <v>1795</v>
      </c>
    </row>
    <row r="42" spans="1:2" ht="20.100000000000001" customHeight="1">
      <c r="A42"/>
      <c r="B42" s="735" t="s">
        <v>1788</v>
      </c>
    </row>
  </sheetData>
  <mergeCells count="2">
    <mergeCell ref="A1:B1"/>
    <mergeCell ref="A3:B3"/>
  </mergeCells>
  <phoneticPr fontId="21" type="noConversion"/>
  <pageMargins left="0.70866141732283472" right="0.70866141732283472" top="0.74803149606299213" bottom="0.74803149606299213" header="0.31496062992125984" footer="0.31496062992125984"/>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G38"/>
  <sheetViews>
    <sheetView showZeros="0" view="pageBreakPreview" zoomScaleNormal="100" zoomScaleSheetLayoutView="100" workbookViewId="0">
      <pane xSplit="1" ySplit="5" topLeftCell="B18" activePane="bottomRight" state="frozen"/>
      <selection activeCell="F28" sqref="F28"/>
      <selection pane="topRight" activeCell="F28" sqref="F28"/>
      <selection pane="bottomLeft" activeCell="F28" sqref="F28"/>
      <selection pane="bottomRight" activeCell="K15" sqref="K15"/>
    </sheetView>
  </sheetViews>
  <sheetFormatPr defaultRowHeight="14.25"/>
  <cols>
    <col min="1" max="1" width="22.625" style="197" customWidth="1"/>
    <col min="2" max="6" width="8.625" style="197" customWidth="1"/>
    <col min="7" max="7" width="14.625" style="197" customWidth="1"/>
    <col min="8" max="16384" width="9" style="197"/>
  </cols>
  <sheetData>
    <row r="1" spans="1:7" ht="15" customHeight="1">
      <c r="A1" s="677" t="s">
        <v>563</v>
      </c>
    </row>
    <row r="2" spans="1:7" ht="22.9" customHeight="1">
      <c r="A2" s="933" t="s">
        <v>1796</v>
      </c>
      <c r="B2" s="934"/>
      <c r="C2" s="934"/>
      <c r="D2" s="934"/>
      <c r="E2" s="934"/>
      <c r="F2" s="934"/>
      <c r="G2" s="934"/>
    </row>
    <row r="3" spans="1:7" s="199" customFormat="1" ht="15" customHeight="1" thickBot="1">
      <c r="A3" s="198"/>
      <c r="B3" s="198"/>
      <c r="C3" s="198"/>
      <c r="D3" s="198"/>
      <c r="E3" s="198"/>
      <c r="F3" s="198"/>
      <c r="G3" s="198" t="s">
        <v>77</v>
      </c>
    </row>
    <row r="4" spans="1:7" s="200" customFormat="1" ht="18" customHeight="1">
      <c r="A4" s="937" t="s">
        <v>78</v>
      </c>
      <c r="B4" s="941" t="s">
        <v>261</v>
      </c>
      <c r="C4" s="942"/>
      <c r="D4" s="943" t="s">
        <v>262</v>
      </c>
      <c r="E4" s="939"/>
      <c r="F4" s="939" t="s">
        <v>207</v>
      </c>
      <c r="G4" s="935" t="s">
        <v>421</v>
      </c>
    </row>
    <row r="5" spans="1:7" s="202" customFormat="1" ht="25.9" customHeight="1">
      <c r="A5" s="938"/>
      <c r="B5" s="201" t="s">
        <v>79</v>
      </c>
      <c r="C5" s="201" t="s">
        <v>80</v>
      </c>
      <c r="D5" s="201" t="s">
        <v>79</v>
      </c>
      <c r="E5" s="201" t="s">
        <v>80</v>
      </c>
      <c r="F5" s="940"/>
      <c r="G5" s="936"/>
    </row>
    <row r="6" spans="1:7" s="210" customFormat="1" ht="19.5" customHeight="1">
      <c r="A6" s="203" t="s">
        <v>81</v>
      </c>
      <c r="B6" s="204">
        <f>SUM(B7:B10,B11:B19)</f>
        <v>139690</v>
      </c>
      <c r="C6" s="205">
        <f t="shared" ref="C6:C19" si="0">ROUND(B6/$B$26*100,2)</f>
        <v>86.66</v>
      </c>
      <c r="D6" s="206">
        <f>SUM(D7:D19)</f>
        <v>156500</v>
      </c>
      <c r="E6" s="459">
        <f t="shared" ref="E6:E19" si="1">ROUND(D6/$D$26*100,2)</f>
        <v>88.27</v>
      </c>
      <c r="F6" s="208">
        <f t="shared" ref="F6:F23" si="2">ROUND(D6/B6*100-100,1)</f>
        <v>12</v>
      </c>
      <c r="G6" s="209"/>
    </row>
    <row r="7" spans="1:7" s="210" customFormat="1" ht="19.5" customHeight="1">
      <c r="A7" s="306" t="s">
        <v>70</v>
      </c>
      <c r="B7" s="264">
        <v>51763</v>
      </c>
      <c r="C7" s="307">
        <f t="shared" si="0"/>
        <v>32.11</v>
      </c>
      <c r="D7" s="462">
        <v>58000</v>
      </c>
      <c r="E7" s="308">
        <f t="shared" si="1"/>
        <v>32.71</v>
      </c>
      <c r="F7" s="309">
        <f t="shared" si="2"/>
        <v>12</v>
      </c>
      <c r="G7" s="216"/>
    </row>
    <row r="8" spans="1:7" s="210" customFormat="1" ht="19.5" customHeight="1">
      <c r="A8" s="306" t="s">
        <v>71</v>
      </c>
      <c r="B8" s="342">
        <v>16378</v>
      </c>
      <c r="C8" s="307">
        <f t="shared" si="0"/>
        <v>10.16</v>
      </c>
      <c r="D8" s="462">
        <v>18340</v>
      </c>
      <c r="E8" s="308">
        <f t="shared" si="1"/>
        <v>10.34</v>
      </c>
      <c r="F8" s="309">
        <f t="shared" si="2"/>
        <v>12</v>
      </c>
      <c r="G8" s="242"/>
    </row>
    <row r="9" spans="1:7" s="210" customFormat="1" ht="19.5" customHeight="1">
      <c r="A9" s="306" t="s">
        <v>72</v>
      </c>
      <c r="B9" s="342">
        <v>3700</v>
      </c>
      <c r="C9" s="307">
        <f t="shared" si="0"/>
        <v>2.2999999999999998</v>
      </c>
      <c r="D9" s="462">
        <v>4200</v>
      </c>
      <c r="E9" s="308">
        <f t="shared" si="1"/>
        <v>2.37</v>
      </c>
      <c r="F9" s="309">
        <f t="shared" si="2"/>
        <v>13.5</v>
      </c>
      <c r="G9" s="242" t="s">
        <v>166</v>
      </c>
    </row>
    <row r="10" spans="1:7" s="210" customFormat="1" ht="19.5" customHeight="1">
      <c r="A10" s="306" t="s">
        <v>198</v>
      </c>
      <c r="B10" s="342">
        <v>2369</v>
      </c>
      <c r="C10" s="307">
        <f t="shared" si="0"/>
        <v>1.47</v>
      </c>
      <c r="D10" s="462">
        <v>2500</v>
      </c>
      <c r="E10" s="308">
        <f t="shared" si="1"/>
        <v>1.41</v>
      </c>
      <c r="F10" s="309">
        <f t="shared" si="2"/>
        <v>5.5</v>
      </c>
      <c r="G10" s="242"/>
    </row>
    <row r="11" spans="1:7" s="210" customFormat="1" ht="19.5" customHeight="1">
      <c r="A11" s="306" t="s">
        <v>199</v>
      </c>
      <c r="B11" s="342">
        <v>8301</v>
      </c>
      <c r="C11" s="307">
        <f t="shared" si="0"/>
        <v>5.15</v>
      </c>
      <c r="D11" s="462">
        <v>9300</v>
      </c>
      <c r="E11" s="308">
        <f t="shared" si="1"/>
        <v>5.25</v>
      </c>
      <c r="F11" s="309">
        <f t="shared" si="2"/>
        <v>12</v>
      </c>
      <c r="G11" s="242"/>
    </row>
    <row r="12" spans="1:7" s="210" customFormat="1" ht="19.5" customHeight="1">
      <c r="A12" s="306" t="s">
        <v>200</v>
      </c>
      <c r="B12" s="342">
        <v>3191</v>
      </c>
      <c r="C12" s="307">
        <f t="shared" si="0"/>
        <v>1.98</v>
      </c>
      <c r="D12" s="462">
        <v>3400</v>
      </c>
      <c r="E12" s="308">
        <f t="shared" si="1"/>
        <v>1.92</v>
      </c>
      <c r="F12" s="309">
        <f t="shared" si="2"/>
        <v>6.5</v>
      </c>
      <c r="G12" s="242"/>
    </row>
    <row r="13" spans="1:7" s="210" customFormat="1" ht="19.5" customHeight="1">
      <c r="A13" s="306" t="s">
        <v>201</v>
      </c>
      <c r="B13" s="342">
        <v>2515</v>
      </c>
      <c r="C13" s="307">
        <f t="shared" si="0"/>
        <v>1.56</v>
      </c>
      <c r="D13" s="462">
        <v>2600</v>
      </c>
      <c r="E13" s="308">
        <f t="shared" si="1"/>
        <v>1.47</v>
      </c>
      <c r="F13" s="309">
        <f t="shared" si="2"/>
        <v>3.4</v>
      </c>
      <c r="G13" s="242" t="s">
        <v>166</v>
      </c>
    </row>
    <row r="14" spans="1:7" s="210" customFormat="1" ht="19.5" customHeight="1">
      <c r="A14" s="341" t="s">
        <v>202</v>
      </c>
      <c r="B14" s="342">
        <v>7343</v>
      </c>
      <c r="C14" s="307">
        <f t="shared" si="0"/>
        <v>4.5599999999999996</v>
      </c>
      <c r="D14" s="462">
        <v>7900</v>
      </c>
      <c r="E14" s="308">
        <f t="shared" si="1"/>
        <v>4.46</v>
      </c>
      <c r="F14" s="309">
        <f t="shared" si="2"/>
        <v>7.6</v>
      </c>
      <c r="G14" s="242"/>
    </row>
    <row r="15" spans="1:7" s="210" customFormat="1" ht="19.5" customHeight="1">
      <c r="A15" s="306" t="s">
        <v>203</v>
      </c>
      <c r="B15" s="342">
        <v>13312</v>
      </c>
      <c r="C15" s="307">
        <f t="shared" si="0"/>
        <v>8.26</v>
      </c>
      <c r="D15" s="462">
        <v>14400</v>
      </c>
      <c r="E15" s="308">
        <f t="shared" si="1"/>
        <v>8.1199999999999992</v>
      </c>
      <c r="F15" s="309">
        <f t="shared" si="2"/>
        <v>8.1999999999999993</v>
      </c>
      <c r="G15" s="216"/>
    </row>
    <row r="16" spans="1:7" s="210" customFormat="1" ht="19.5" customHeight="1">
      <c r="A16" s="306" t="s">
        <v>204</v>
      </c>
      <c r="B16" s="342">
        <v>14</v>
      </c>
      <c r="C16" s="307">
        <f t="shared" si="0"/>
        <v>0.01</v>
      </c>
      <c r="D16" s="462"/>
      <c r="E16" s="308">
        <f t="shared" si="1"/>
        <v>0</v>
      </c>
      <c r="F16" s="309">
        <f t="shared" si="2"/>
        <v>-100</v>
      </c>
      <c r="G16" s="209"/>
    </row>
    <row r="17" spans="1:7" s="210" customFormat="1" ht="19.5" customHeight="1">
      <c r="A17" s="306" t="s">
        <v>205</v>
      </c>
      <c r="B17" s="342">
        <v>1146</v>
      </c>
      <c r="C17" s="307">
        <f t="shared" si="0"/>
        <v>0.71</v>
      </c>
      <c r="D17" s="462">
        <v>800</v>
      </c>
      <c r="E17" s="308">
        <f t="shared" si="1"/>
        <v>0.45</v>
      </c>
      <c r="F17" s="309">
        <f t="shared" si="2"/>
        <v>-30.2</v>
      </c>
      <c r="G17" s="209"/>
    </row>
    <row r="18" spans="1:7" s="210" customFormat="1" ht="19.5" customHeight="1">
      <c r="A18" s="341" t="s">
        <v>206</v>
      </c>
      <c r="B18" s="342">
        <v>29301</v>
      </c>
      <c r="C18" s="307">
        <f t="shared" si="0"/>
        <v>18.18</v>
      </c>
      <c r="D18" s="462">
        <v>34700</v>
      </c>
      <c r="E18" s="308">
        <f t="shared" si="1"/>
        <v>19.57</v>
      </c>
      <c r="F18" s="309">
        <f t="shared" si="2"/>
        <v>18.399999999999999</v>
      </c>
      <c r="G18" s="209"/>
    </row>
    <row r="19" spans="1:7" s="210" customFormat="1" ht="19.5" customHeight="1">
      <c r="A19" s="306" t="s">
        <v>133</v>
      </c>
      <c r="B19" s="342">
        <v>357</v>
      </c>
      <c r="C19" s="307">
        <f t="shared" si="0"/>
        <v>0.22</v>
      </c>
      <c r="D19" s="462">
        <v>360</v>
      </c>
      <c r="E19" s="308">
        <f t="shared" si="1"/>
        <v>0.2</v>
      </c>
      <c r="F19" s="309">
        <f t="shared" si="2"/>
        <v>0.8</v>
      </c>
      <c r="G19" s="209"/>
    </row>
    <row r="20" spans="1:7" s="210" customFormat="1" ht="19.5" customHeight="1">
      <c r="A20" s="217" t="s">
        <v>82</v>
      </c>
      <c r="B20" s="152">
        <f>SUM(B21:B24)</f>
        <v>21510</v>
      </c>
      <c r="C20" s="212">
        <f>ROUND(B20/$B$26*100,2)</f>
        <v>13.34</v>
      </c>
      <c r="D20" s="213">
        <f>SUM(D21:D24)</f>
        <v>20800</v>
      </c>
      <c r="E20" s="460">
        <f>ROUND(D20/$D$26*100,2)</f>
        <v>11.73</v>
      </c>
      <c r="F20" s="215">
        <f t="shared" si="2"/>
        <v>-3.3</v>
      </c>
      <c r="G20" s="209"/>
    </row>
    <row r="21" spans="1:7" s="210" customFormat="1" ht="19.5" customHeight="1">
      <c r="A21" s="306" t="s">
        <v>83</v>
      </c>
      <c r="B21" s="264">
        <v>8287</v>
      </c>
      <c r="C21" s="307">
        <f>ROUND(B21/$B$26*100,2)</f>
        <v>5.14</v>
      </c>
      <c r="D21" s="462">
        <v>8000</v>
      </c>
      <c r="E21" s="308">
        <f>ROUND(D21/$D$26*100,2)</f>
        <v>4.51</v>
      </c>
      <c r="F21" s="309">
        <f t="shared" si="2"/>
        <v>-3.5</v>
      </c>
      <c r="G21" s="216"/>
    </row>
    <row r="22" spans="1:7" s="210" customFormat="1" ht="19.5" customHeight="1">
      <c r="A22" s="306" t="s">
        <v>134</v>
      </c>
      <c r="B22" s="264">
        <v>274</v>
      </c>
      <c r="C22" s="307">
        <f>ROUND(B22/$B$26*100,2)</f>
        <v>0.17</v>
      </c>
      <c r="D22" s="462">
        <v>300</v>
      </c>
      <c r="E22" s="308">
        <f>ROUND(D22/$D$26*100,2)</f>
        <v>0.17</v>
      </c>
      <c r="F22" s="309">
        <f t="shared" si="2"/>
        <v>9.5</v>
      </c>
      <c r="G22" s="209"/>
    </row>
    <row r="23" spans="1:7" s="210" customFormat="1" ht="19.5" customHeight="1">
      <c r="A23" s="306" t="s">
        <v>84</v>
      </c>
      <c r="B23" s="264">
        <v>8874</v>
      </c>
      <c r="C23" s="307">
        <f>ROUND(B23/$B$26*100,2)</f>
        <v>5.5</v>
      </c>
      <c r="D23" s="462">
        <v>8500</v>
      </c>
      <c r="E23" s="308">
        <f>ROUND(D23/$D$26*100,2)</f>
        <v>4.79</v>
      </c>
      <c r="F23" s="309">
        <f t="shared" si="2"/>
        <v>-4.2</v>
      </c>
      <c r="G23" s="209"/>
    </row>
    <row r="24" spans="1:7" s="210" customFormat="1" ht="19.5" customHeight="1">
      <c r="A24" s="310" t="s">
        <v>85</v>
      </c>
      <c r="B24" s="264">
        <v>4075</v>
      </c>
      <c r="C24" s="307">
        <f>ROUND(B24/$B$26*100,2)</f>
        <v>2.5299999999999998</v>
      </c>
      <c r="D24" s="462">
        <v>4000</v>
      </c>
      <c r="E24" s="308">
        <f>ROUND(D24/$D$26*100,2)</f>
        <v>2.2599999999999998</v>
      </c>
      <c r="F24" s="309">
        <f>ROUND(D24/B24*100-100,1)</f>
        <v>-1.8</v>
      </c>
      <c r="G24" s="209"/>
    </row>
    <row r="25" spans="1:7" s="210" customFormat="1" ht="9.9499999999999993" customHeight="1">
      <c r="A25" s="218"/>
      <c r="B25" s="213"/>
      <c r="C25" s="212"/>
      <c r="D25" s="213"/>
      <c r="E25" s="460"/>
      <c r="F25" s="215"/>
      <c r="G25" s="209"/>
    </row>
    <row r="26" spans="1:7" s="210" customFormat="1" ht="18.95" customHeight="1">
      <c r="A26" s="219" t="s">
        <v>86</v>
      </c>
      <c r="B26" s="213">
        <f>B20+B6</f>
        <v>161200</v>
      </c>
      <c r="C26" s="212">
        <f>ROUND(B26/$B$26*100,2)</f>
        <v>100</v>
      </c>
      <c r="D26" s="213">
        <f>D20+D6</f>
        <v>177300</v>
      </c>
      <c r="E26" s="460">
        <f>ROUND(D26/$D$26*100,2)</f>
        <v>100</v>
      </c>
      <c r="F26" s="215">
        <f>ROUND(D26/B26*100-100,1)</f>
        <v>10</v>
      </c>
      <c r="G26" s="220"/>
    </row>
    <row r="27" spans="1:7" s="210" customFormat="1" ht="9.9499999999999993" customHeight="1">
      <c r="A27" s="219"/>
      <c r="B27" s="213"/>
      <c r="C27" s="213"/>
      <c r="D27" s="213"/>
      <c r="E27" s="461"/>
      <c r="F27" s="215"/>
      <c r="G27" s="209"/>
    </row>
    <row r="28" spans="1:7" s="210" customFormat="1" ht="19.5" customHeight="1">
      <c r="A28" s="217" t="s">
        <v>93</v>
      </c>
      <c r="B28" s="222">
        <f>SUM(B29:B35)</f>
        <v>171926</v>
      </c>
      <c r="C28" s="213"/>
      <c r="D28" s="222">
        <f>SUM(D29:D35)</f>
        <v>186156</v>
      </c>
      <c r="E28" s="461"/>
      <c r="F28" s="215"/>
      <c r="G28" s="209"/>
    </row>
    <row r="29" spans="1:7" s="210" customFormat="1" ht="19.5" customHeight="1">
      <c r="A29" s="306" t="s">
        <v>73</v>
      </c>
      <c r="B29" s="257">
        <v>25362</v>
      </c>
      <c r="C29" s="261"/>
      <c r="D29" s="258">
        <f>B29</f>
        <v>25362</v>
      </c>
      <c r="E29" s="311"/>
      <c r="F29" s="215"/>
      <c r="G29" s="209"/>
    </row>
    <row r="30" spans="1:7" s="210" customFormat="1" ht="19.5" customHeight="1">
      <c r="A30" s="306" t="s">
        <v>74</v>
      </c>
      <c r="B30" s="257">
        <v>93923</v>
      </c>
      <c r="C30" s="261"/>
      <c r="D30" s="258">
        <v>94000</v>
      </c>
      <c r="E30" s="261"/>
      <c r="F30" s="215"/>
      <c r="G30" s="223"/>
    </row>
    <row r="31" spans="1:7" s="210" customFormat="1" ht="19.5" customHeight="1">
      <c r="A31" s="306" t="s">
        <v>75</v>
      </c>
      <c r="B31" s="257">
        <v>14500</v>
      </c>
      <c r="C31" s="261"/>
      <c r="D31" s="258">
        <v>12000</v>
      </c>
      <c r="E31" s="261"/>
      <c r="F31" s="215"/>
      <c r="G31" s="216"/>
    </row>
    <row r="32" spans="1:7" s="210" customFormat="1" ht="19.5" customHeight="1">
      <c r="A32" s="306" t="s">
        <v>76</v>
      </c>
      <c r="B32" s="257">
        <v>464</v>
      </c>
      <c r="C32" s="261"/>
      <c r="D32" s="258">
        <v>1535</v>
      </c>
      <c r="E32" s="261"/>
      <c r="F32" s="215"/>
      <c r="G32" s="209"/>
    </row>
    <row r="33" spans="1:7" s="210" customFormat="1" ht="24.95" customHeight="1">
      <c r="A33" s="306" t="s">
        <v>169</v>
      </c>
      <c r="B33" s="257">
        <v>227</v>
      </c>
      <c r="C33" s="261"/>
      <c r="D33" s="258">
        <v>0</v>
      </c>
      <c r="E33" s="261"/>
      <c r="F33" s="215"/>
      <c r="G33" s="367" t="s">
        <v>252</v>
      </c>
    </row>
    <row r="34" spans="1:7" s="210" customFormat="1" ht="19.5" customHeight="1">
      <c r="A34" s="312" t="s">
        <v>114</v>
      </c>
      <c r="B34" s="257">
        <v>21000</v>
      </c>
      <c r="C34" s="261"/>
      <c r="D34" s="261">
        <v>14000</v>
      </c>
      <c r="E34" s="261"/>
      <c r="F34" s="215"/>
      <c r="G34" s="324" t="s">
        <v>213</v>
      </c>
    </row>
    <row r="35" spans="1:7" s="210" customFormat="1" ht="26.25" customHeight="1">
      <c r="A35" s="312" t="s">
        <v>116</v>
      </c>
      <c r="B35" s="261">
        <v>16450</v>
      </c>
      <c r="C35" s="261"/>
      <c r="D35" s="261">
        <v>39259</v>
      </c>
      <c r="E35" s="261"/>
      <c r="F35" s="215"/>
      <c r="G35" s="486" t="s">
        <v>336</v>
      </c>
    </row>
    <row r="36" spans="1:7" s="210" customFormat="1" ht="9.9499999999999993" customHeight="1">
      <c r="A36" s="211"/>
      <c r="B36" s="213"/>
      <c r="C36" s="213"/>
      <c r="D36" s="213"/>
      <c r="E36" s="213"/>
      <c r="F36" s="215"/>
      <c r="G36" s="209"/>
    </row>
    <row r="37" spans="1:7" s="210" customFormat="1" ht="19.5" customHeight="1" thickBot="1">
      <c r="A37" s="243" t="s">
        <v>127</v>
      </c>
      <c r="B37" s="337">
        <f>B26+B28</f>
        <v>333126</v>
      </c>
      <c r="C37" s="338"/>
      <c r="D37" s="338">
        <f>SUM(D26:D28)</f>
        <v>363456</v>
      </c>
      <c r="E37" s="225"/>
      <c r="F37" s="327">
        <f t="shared" ref="F37" si="3">ROUND(D37/B37*100-100,1)</f>
        <v>9.1</v>
      </c>
      <c r="G37" s="226"/>
    </row>
    <row r="38" spans="1:7" s="196" customFormat="1" ht="4.1500000000000004" customHeight="1">
      <c r="A38" s="227"/>
      <c r="B38" s="227"/>
      <c r="C38" s="227"/>
      <c r="D38" s="228"/>
      <c r="E38" s="227"/>
      <c r="F38" s="227"/>
      <c r="G38" s="227"/>
    </row>
  </sheetData>
  <mergeCells count="6">
    <mergeCell ref="A2:G2"/>
    <mergeCell ref="G4:G5"/>
    <mergeCell ref="A4:A5"/>
    <mergeCell ref="F4:F5"/>
    <mergeCell ref="B4:C4"/>
    <mergeCell ref="D4:E4"/>
  </mergeCells>
  <phoneticPr fontId="9" type="noConversion"/>
  <printOptions horizontalCentered="1"/>
  <pageMargins left="0.78740157480314965" right="0.78740157480314965" top="0.98425196850393704" bottom="0.59055118110236227" header="0.39370078740157483" footer="0.35433070866141736"/>
  <pageSetup paperSize="9" scale="99" firstPageNumber="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G43"/>
  <sheetViews>
    <sheetView showZeros="0" view="pageBreakPreview" zoomScaleNormal="100" zoomScaleSheetLayoutView="100" workbookViewId="0">
      <pane xSplit="1" ySplit="5" topLeftCell="B21" activePane="bottomRight" state="frozen"/>
      <selection activeCell="G37" sqref="G37"/>
      <selection pane="topRight" activeCell="G37" sqref="G37"/>
      <selection pane="bottomLeft" activeCell="G37" sqref="G37"/>
      <selection pane="bottomRight" activeCell="G20" sqref="G20"/>
    </sheetView>
  </sheetViews>
  <sheetFormatPr defaultRowHeight="14.25"/>
  <cols>
    <col min="1" max="1" width="26.625" style="141" customWidth="1"/>
    <col min="2" max="6" width="8.625" style="141" customWidth="1"/>
    <col min="7" max="7" width="13.625" style="141" customWidth="1"/>
    <col min="8" max="16384" width="9" style="141"/>
  </cols>
  <sheetData>
    <row r="1" spans="1:7" ht="15" customHeight="1">
      <c r="A1" s="719" t="s">
        <v>1736</v>
      </c>
    </row>
    <row r="2" spans="1:7" ht="22.9" customHeight="1">
      <c r="A2" s="944" t="s">
        <v>1797</v>
      </c>
      <c r="B2" s="945"/>
      <c r="C2" s="945"/>
      <c r="D2" s="945"/>
      <c r="E2" s="945"/>
      <c r="F2" s="945"/>
      <c r="G2" s="945"/>
    </row>
    <row r="3" spans="1:7" s="143" customFormat="1" ht="15" customHeight="1" thickBot="1">
      <c r="A3" s="142"/>
      <c r="B3" s="142"/>
      <c r="C3" s="142"/>
      <c r="D3" s="142"/>
      <c r="E3" s="142"/>
      <c r="F3" s="142"/>
      <c r="G3" s="142" t="s">
        <v>77</v>
      </c>
    </row>
    <row r="4" spans="1:7" s="144" customFormat="1" ht="18" customHeight="1">
      <c r="A4" s="948" t="s">
        <v>78</v>
      </c>
      <c r="B4" s="950" t="s">
        <v>263</v>
      </c>
      <c r="C4" s="951"/>
      <c r="D4" s="950" t="s">
        <v>262</v>
      </c>
      <c r="E4" s="951"/>
      <c r="F4" s="951" t="s">
        <v>69</v>
      </c>
      <c r="G4" s="946" t="s">
        <v>423</v>
      </c>
    </row>
    <row r="5" spans="1:7" s="146" customFormat="1" ht="25.9" customHeight="1">
      <c r="A5" s="949"/>
      <c r="B5" s="145" t="s">
        <v>79</v>
      </c>
      <c r="C5" s="145" t="s">
        <v>88</v>
      </c>
      <c r="D5" s="145" t="s">
        <v>79</v>
      </c>
      <c r="E5" s="145" t="s">
        <v>88</v>
      </c>
      <c r="F5" s="952"/>
      <c r="G5" s="947"/>
    </row>
    <row r="6" spans="1:7" s="146" customFormat="1" ht="19.5" customHeight="1">
      <c r="A6" s="271" t="s">
        <v>97</v>
      </c>
      <c r="B6" s="272">
        <v>17565</v>
      </c>
      <c r="C6" s="313">
        <f>ROUND(B6/$B$30*100,2)</f>
        <v>7.15</v>
      </c>
      <c r="D6" s="272">
        <v>17600</v>
      </c>
      <c r="E6" s="313">
        <f t="shared" ref="E6:E28" si="0">ROUND(D6/$D$30*100,2)</f>
        <v>6.98</v>
      </c>
      <c r="F6" s="425">
        <f>ROUND(D6/B6*100-100,1)</f>
        <v>0.2</v>
      </c>
      <c r="G6" s="424" t="s">
        <v>252</v>
      </c>
    </row>
    <row r="7" spans="1:7" s="146" customFormat="1" ht="22.5">
      <c r="A7" s="275" t="s">
        <v>98</v>
      </c>
      <c r="B7" s="272">
        <v>4</v>
      </c>
      <c r="C7" s="313">
        <f t="shared" ref="C7:C27" si="1">ROUND(B7/$B$30*100,2)</f>
        <v>0</v>
      </c>
      <c r="D7" s="272"/>
      <c r="E7" s="313"/>
      <c r="F7" s="314">
        <f>ROUND(D7/B7*100-100,1)</f>
        <v>-100</v>
      </c>
      <c r="G7" s="423" t="s">
        <v>123</v>
      </c>
    </row>
    <row r="8" spans="1:7" s="196" customFormat="1" ht="19.5" customHeight="1">
      <c r="A8" s="276" t="s">
        <v>99</v>
      </c>
      <c r="B8" s="272">
        <v>6267</v>
      </c>
      <c r="C8" s="307">
        <f t="shared" si="1"/>
        <v>2.5499999999999998</v>
      </c>
      <c r="D8" s="272">
        <v>6330</v>
      </c>
      <c r="E8" s="307">
        <f t="shared" si="0"/>
        <v>2.5099999999999998</v>
      </c>
      <c r="F8" s="261">
        <f t="shared" ref="F8:F30" si="2">ROUND(D8/B8*100-100,1)</f>
        <v>1</v>
      </c>
      <c r="G8" s="423"/>
    </row>
    <row r="9" spans="1:7" s="196" customFormat="1" ht="19.5" customHeight="1">
      <c r="A9" s="276" t="s">
        <v>100</v>
      </c>
      <c r="B9" s="272">
        <v>82345</v>
      </c>
      <c r="C9" s="307">
        <f t="shared" si="1"/>
        <v>33.53</v>
      </c>
      <c r="D9" s="272">
        <v>84000</v>
      </c>
      <c r="E9" s="307">
        <f t="shared" si="0"/>
        <v>33.31</v>
      </c>
      <c r="F9" s="261">
        <f t="shared" si="2"/>
        <v>2</v>
      </c>
      <c r="G9" s="248"/>
    </row>
    <row r="10" spans="1:7" s="196" customFormat="1" ht="19.5" customHeight="1">
      <c r="A10" s="276" t="s">
        <v>101</v>
      </c>
      <c r="B10" s="272">
        <v>2465</v>
      </c>
      <c r="C10" s="307">
        <f t="shared" si="1"/>
        <v>1</v>
      </c>
      <c r="D10" s="272">
        <v>2500</v>
      </c>
      <c r="E10" s="307">
        <f t="shared" si="0"/>
        <v>0.99</v>
      </c>
      <c r="F10" s="261">
        <f t="shared" si="2"/>
        <v>1.4</v>
      </c>
      <c r="G10" s="248"/>
    </row>
    <row r="11" spans="1:7" s="196" customFormat="1" ht="19.5" customHeight="1">
      <c r="A11" s="276" t="s">
        <v>135</v>
      </c>
      <c r="B11" s="272">
        <v>2782</v>
      </c>
      <c r="C11" s="307">
        <f t="shared" si="1"/>
        <v>1.1299999999999999</v>
      </c>
      <c r="D11" s="272">
        <v>2800</v>
      </c>
      <c r="E11" s="307">
        <f t="shared" si="0"/>
        <v>1.1100000000000001</v>
      </c>
      <c r="F11" s="261">
        <f t="shared" si="2"/>
        <v>0.6</v>
      </c>
      <c r="G11" s="248"/>
    </row>
    <row r="12" spans="1:7" s="196" customFormat="1" ht="19.5" customHeight="1">
      <c r="A12" s="276" t="s">
        <v>102</v>
      </c>
      <c r="B12" s="272">
        <v>55759</v>
      </c>
      <c r="C12" s="307">
        <f t="shared" si="1"/>
        <v>22.7</v>
      </c>
      <c r="D12" s="272">
        <v>57000</v>
      </c>
      <c r="E12" s="307">
        <f t="shared" si="0"/>
        <v>22.6</v>
      </c>
      <c r="F12" s="261">
        <f t="shared" si="2"/>
        <v>2.2000000000000002</v>
      </c>
      <c r="G12" s="248"/>
    </row>
    <row r="13" spans="1:7" s="196" customFormat="1" ht="19.5" customHeight="1">
      <c r="A13" s="276" t="s">
        <v>136</v>
      </c>
      <c r="B13" s="272">
        <v>23407</v>
      </c>
      <c r="C13" s="307">
        <f t="shared" si="1"/>
        <v>9.5299999999999994</v>
      </c>
      <c r="D13" s="272">
        <v>24000</v>
      </c>
      <c r="E13" s="307">
        <f t="shared" si="0"/>
        <v>9.52</v>
      </c>
      <c r="F13" s="261">
        <f t="shared" si="2"/>
        <v>2.5</v>
      </c>
      <c r="G13" s="248"/>
    </row>
    <row r="14" spans="1:7" s="196" customFormat="1" ht="19.5" customHeight="1">
      <c r="A14" s="276" t="s">
        <v>103</v>
      </c>
      <c r="B14" s="272">
        <v>3146</v>
      </c>
      <c r="C14" s="307">
        <f t="shared" si="1"/>
        <v>1.28</v>
      </c>
      <c r="D14" s="272">
        <v>3000</v>
      </c>
      <c r="E14" s="307">
        <f t="shared" si="0"/>
        <v>1.19</v>
      </c>
      <c r="F14" s="261">
        <f t="shared" si="2"/>
        <v>-4.5999999999999996</v>
      </c>
      <c r="G14" s="249"/>
    </row>
    <row r="15" spans="1:7" s="196" customFormat="1" ht="19.5" customHeight="1">
      <c r="A15" s="276" t="s">
        <v>104</v>
      </c>
      <c r="B15" s="272">
        <v>3217</v>
      </c>
      <c r="C15" s="307">
        <f t="shared" si="1"/>
        <v>1.31</v>
      </c>
      <c r="D15" s="272">
        <v>3200</v>
      </c>
      <c r="E15" s="307">
        <f t="shared" si="0"/>
        <v>1.27</v>
      </c>
      <c r="F15" s="261">
        <f t="shared" si="2"/>
        <v>-0.5</v>
      </c>
      <c r="G15" s="248"/>
    </row>
    <row r="16" spans="1:7" s="196" customFormat="1" ht="19.5" customHeight="1">
      <c r="A16" s="276" t="s">
        <v>105</v>
      </c>
      <c r="B16" s="272">
        <v>23766</v>
      </c>
      <c r="C16" s="307">
        <f t="shared" si="1"/>
        <v>9.68</v>
      </c>
      <c r="D16" s="272">
        <v>24000</v>
      </c>
      <c r="E16" s="307">
        <f t="shared" si="0"/>
        <v>9.52</v>
      </c>
      <c r="F16" s="261">
        <f t="shared" si="2"/>
        <v>1</v>
      </c>
      <c r="G16" s="248"/>
    </row>
    <row r="17" spans="1:7" s="196" customFormat="1" ht="19.5" customHeight="1">
      <c r="A17" s="276" t="s">
        <v>106</v>
      </c>
      <c r="B17" s="272">
        <v>2642</v>
      </c>
      <c r="C17" s="307">
        <f t="shared" si="1"/>
        <v>1.08</v>
      </c>
      <c r="D17" s="272">
        <v>2700</v>
      </c>
      <c r="E17" s="307">
        <f t="shared" si="0"/>
        <v>1.07</v>
      </c>
      <c r="F17" s="261">
        <f t="shared" si="2"/>
        <v>2.2000000000000002</v>
      </c>
      <c r="G17" s="248"/>
    </row>
    <row r="18" spans="1:7" s="196" customFormat="1" ht="19.5" customHeight="1">
      <c r="A18" s="277" t="s">
        <v>164</v>
      </c>
      <c r="B18" s="272">
        <v>1191</v>
      </c>
      <c r="C18" s="307">
        <f t="shared" si="1"/>
        <v>0.48</v>
      </c>
      <c r="D18" s="272">
        <v>1100</v>
      </c>
      <c r="E18" s="307">
        <f t="shared" si="0"/>
        <v>0.44</v>
      </c>
      <c r="F18" s="261">
        <f t="shared" si="2"/>
        <v>-7.6</v>
      </c>
      <c r="G18" s="248"/>
    </row>
    <row r="19" spans="1:7" s="196" customFormat="1" ht="19.5" customHeight="1">
      <c r="A19" s="276" t="s">
        <v>107</v>
      </c>
      <c r="B19" s="272">
        <v>721</v>
      </c>
      <c r="C19" s="307">
        <f t="shared" si="1"/>
        <v>0.28999999999999998</v>
      </c>
      <c r="D19" s="272">
        <v>750</v>
      </c>
      <c r="E19" s="307">
        <f t="shared" si="0"/>
        <v>0.3</v>
      </c>
      <c r="F19" s="261">
        <f t="shared" si="2"/>
        <v>4</v>
      </c>
      <c r="G19" s="248"/>
    </row>
    <row r="20" spans="1:7" s="196" customFormat="1" ht="19.5" customHeight="1">
      <c r="A20" s="276" t="s">
        <v>108</v>
      </c>
      <c r="B20" s="272">
        <v>100</v>
      </c>
      <c r="C20" s="307">
        <f t="shared" si="1"/>
        <v>0.04</v>
      </c>
      <c r="D20" s="272">
        <v>100</v>
      </c>
      <c r="E20" s="307">
        <f t="shared" si="0"/>
        <v>0.04</v>
      </c>
      <c r="F20" s="261">
        <f t="shared" si="2"/>
        <v>0</v>
      </c>
      <c r="G20" s="248"/>
    </row>
    <row r="21" spans="1:7" s="196" customFormat="1" ht="19.5" customHeight="1">
      <c r="A21" s="276" t="s">
        <v>96</v>
      </c>
      <c r="B21" s="272">
        <v>271</v>
      </c>
      <c r="C21" s="307">
        <f t="shared" si="1"/>
        <v>0.11</v>
      </c>
      <c r="D21" s="272">
        <v>287</v>
      </c>
      <c r="E21" s="307">
        <f t="shared" si="0"/>
        <v>0.11</v>
      </c>
      <c r="F21" s="261">
        <f t="shared" si="2"/>
        <v>5.9</v>
      </c>
      <c r="G21" s="248"/>
    </row>
    <row r="22" spans="1:7" s="196" customFormat="1" ht="19.5" customHeight="1">
      <c r="A22" s="276" t="s">
        <v>138</v>
      </c>
      <c r="B22" s="272">
        <v>1885</v>
      </c>
      <c r="C22" s="307">
        <f t="shared" si="1"/>
        <v>0.77</v>
      </c>
      <c r="D22" s="272">
        <v>1800</v>
      </c>
      <c r="E22" s="307">
        <f t="shared" si="0"/>
        <v>0.71</v>
      </c>
      <c r="F22" s="261">
        <f t="shared" si="2"/>
        <v>-4.5</v>
      </c>
      <c r="G22" s="248"/>
    </row>
    <row r="23" spans="1:7" s="140" customFormat="1" ht="19.5" customHeight="1">
      <c r="A23" s="275" t="s">
        <v>45</v>
      </c>
      <c r="B23" s="272">
        <v>8889</v>
      </c>
      <c r="C23" s="313">
        <f t="shared" si="1"/>
        <v>3.62</v>
      </c>
      <c r="D23" s="272">
        <v>8900</v>
      </c>
      <c r="E23" s="313">
        <f t="shared" si="0"/>
        <v>3.53</v>
      </c>
      <c r="F23" s="314">
        <f>ROUND(D23/B23*100-100,1)</f>
        <v>0.1</v>
      </c>
      <c r="G23" s="250"/>
    </row>
    <row r="24" spans="1:7" s="140" customFormat="1" ht="19.5" customHeight="1">
      <c r="A24" s="275" t="s">
        <v>46</v>
      </c>
      <c r="B24" s="272">
        <v>366</v>
      </c>
      <c r="C24" s="313">
        <f t="shared" si="1"/>
        <v>0.15</v>
      </c>
      <c r="D24" s="272">
        <v>400</v>
      </c>
      <c r="E24" s="313">
        <f t="shared" si="0"/>
        <v>0.16</v>
      </c>
      <c r="F24" s="314">
        <f t="shared" si="2"/>
        <v>9.3000000000000007</v>
      </c>
      <c r="G24" s="250"/>
    </row>
    <row r="25" spans="1:7" s="140" customFormat="1" ht="19.5" customHeight="1">
      <c r="A25" s="275" t="s">
        <v>139</v>
      </c>
      <c r="B25" s="272">
        <v>937</v>
      </c>
      <c r="C25" s="313">
        <f t="shared" si="1"/>
        <v>0.38</v>
      </c>
      <c r="D25" s="272">
        <v>700</v>
      </c>
      <c r="E25" s="313">
        <f t="shared" si="0"/>
        <v>0.28000000000000003</v>
      </c>
      <c r="F25" s="314">
        <f t="shared" si="2"/>
        <v>-25.3</v>
      </c>
      <c r="G25" s="250"/>
    </row>
    <row r="26" spans="1:7" s="140" customFormat="1" ht="19.5" customHeight="1">
      <c r="A26" s="275" t="s">
        <v>140</v>
      </c>
      <c r="B26" s="272"/>
      <c r="C26" s="313">
        <f t="shared" si="1"/>
        <v>0</v>
      </c>
      <c r="D26" s="272">
        <v>3600</v>
      </c>
      <c r="E26" s="313">
        <f t="shared" si="0"/>
        <v>1.43</v>
      </c>
      <c r="F26" s="314"/>
      <c r="G26" s="250"/>
    </row>
    <row r="27" spans="1:7" s="140" customFormat="1" ht="19.5" customHeight="1">
      <c r="A27" s="275" t="s">
        <v>141</v>
      </c>
      <c r="B27" s="272">
        <v>300</v>
      </c>
      <c r="C27" s="313">
        <f t="shared" si="1"/>
        <v>0.12</v>
      </c>
      <c r="D27" s="272">
        <v>0</v>
      </c>
      <c r="E27" s="313">
        <f>ROUND(D27/$D$30*100,2)</f>
        <v>0</v>
      </c>
      <c r="F27" s="314" t="s">
        <v>143</v>
      </c>
      <c r="G27" s="251"/>
    </row>
    <row r="28" spans="1:7" s="140" customFormat="1" ht="19.5" customHeight="1">
      <c r="A28" s="275" t="s">
        <v>142</v>
      </c>
      <c r="B28" s="257">
        <v>7592</v>
      </c>
      <c r="C28" s="313">
        <f>ROUND(B28/$B$30*100,2)</f>
        <v>3.09</v>
      </c>
      <c r="D28" s="272">
        <v>7430</v>
      </c>
      <c r="E28" s="313">
        <f t="shared" si="0"/>
        <v>2.95</v>
      </c>
      <c r="F28" s="314">
        <f t="shared" si="2"/>
        <v>-2.1</v>
      </c>
      <c r="G28" s="251" t="s">
        <v>167</v>
      </c>
    </row>
    <row r="29" spans="1:7" s="140" customFormat="1" ht="9.9499999999999993" customHeight="1">
      <c r="A29" s="155"/>
      <c r="B29" s="151"/>
      <c r="C29" s="158"/>
      <c r="D29" s="10"/>
      <c r="E29" s="158"/>
      <c r="F29" s="153"/>
      <c r="G29" s="252"/>
    </row>
    <row r="30" spans="1:7" s="140" customFormat="1" ht="19.5" customHeight="1">
      <c r="A30" s="156" t="s">
        <v>89</v>
      </c>
      <c r="B30" s="10">
        <f>SUM(B6:B28)</f>
        <v>245617</v>
      </c>
      <c r="C30" s="158">
        <f>ROUND(B30/$B$30*100,2)</f>
        <v>100</v>
      </c>
      <c r="D30" s="10">
        <f>SUM(D6:D29)</f>
        <v>252197</v>
      </c>
      <c r="E30" s="158">
        <f>ROUND(D30/$D$30*100,2)</f>
        <v>100</v>
      </c>
      <c r="F30" s="153">
        <f t="shared" si="2"/>
        <v>2.7</v>
      </c>
      <c r="G30" s="251"/>
    </row>
    <row r="31" spans="1:7" s="140" customFormat="1" ht="9.9499999999999993" customHeight="1">
      <c r="A31" s="156"/>
      <c r="B31" s="10"/>
      <c r="C31" s="148"/>
      <c r="D31" s="147"/>
      <c r="E31" s="148"/>
      <c r="F31" s="149"/>
      <c r="G31" s="252"/>
    </row>
    <row r="32" spans="1:7" s="140" customFormat="1" ht="19.5" customHeight="1">
      <c r="A32" s="80" t="s">
        <v>48</v>
      </c>
      <c r="B32" s="159">
        <f>SUM(B33:B33)</f>
        <v>15550</v>
      </c>
      <c r="C32" s="154"/>
      <c r="D32" s="159">
        <f>SUM(D33:D33)</f>
        <v>39259</v>
      </c>
      <c r="E32" s="148"/>
      <c r="F32" s="149"/>
      <c r="G32" s="252"/>
    </row>
    <row r="33" spans="1:7" s="140" customFormat="1" ht="19.5" customHeight="1">
      <c r="A33" s="279" t="s">
        <v>208</v>
      </c>
      <c r="B33" s="257">
        <v>15550</v>
      </c>
      <c r="C33" s="319"/>
      <c r="D33" s="314">
        <v>39259</v>
      </c>
      <c r="E33" s="320"/>
      <c r="F33" s="321"/>
      <c r="G33" s="251" t="s">
        <v>112</v>
      </c>
    </row>
    <row r="34" spans="1:7" s="140" customFormat="1" ht="9.9499999999999993" customHeight="1">
      <c r="A34" s="156"/>
      <c r="B34" s="159"/>
      <c r="C34" s="154"/>
      <c r="D34" s="153"/>
      <c r="E34" s="148"/>
      <c r="F34" s="149"/>
      <c r="G34" s="252"/>
    </row>
    <row r="35" spans="1:7" s="140" customFormat="1" ht="19.5" customHeight="1">
      <c r="A35" s="155" t="s">
        <v>90</v>
      </c>
      <c r="B35" s="159">
        <f>SUM(B36:B38)</f>
        <v>71959</v>
      </c>
      <c r="C35" s="154"/>
      <c r="D35" s="160">
        <f>SUM(D36:D38)</f>
        <v>72000</v>
      </c>
      <c r="E35" s="148"/>
      <c r="F35" s="149"/>
      <c r="G35" s="163"/>
    </row>
    <row r="36" spans="1:7" s="140" customFormat="1" ht="19.5" customHeight="1">
      <c r="A36" s="315" t="s">
        <v>122</v>
      </c>
      <c r="B36" s="316">
        <v>70424</v>
      </c>
      <c r="C36" s="314"/>
      <c r="D36" s="314">
        <v>72000</v>
      </c>
      <c r="E36" s="317"/>
      <c r="F36" s="317"/>
      <c r="G36" s="164"/>
    </row>
    <row r="37" spans="1:7" s="140" customFormat="1" ht="19.5" customHeight="1">
      <c r="A37" s="318" t="s">
        <v>120</v>
      </c>
      <c r="B37" s="316"/>
      <c r="C37" s="314"/>
      <c r="D37" s="314"/>
      <c r="E37" s="317"/>
      <c r="F37" s="317"/>
      <c r="G37" s="164"/>
    </row>
    <row r="38" spans="1:7" s="140" customFormat="1" ht="19.5" customHeight="1">
      <c r="A38" s="318" t="s">
        <v>91</v>
      </c>
      <c r="B38" s="316">
        <v>1535</v>
      </c>
      <c r="C38" s="314"/>
      <c r="D38" s="314"/>
      <c r="E38" s="317"/>
      <c r="F38" s="317"/>
      <c r="G38" s="164"/>
    </row>
    <row r="39" spans="1:7" s="140" customFormat="1" ht="9.9499999999999993" customHeight="1">
      <c r="A39" s="165"/>
      <c r="B39" s="159"/>
      <c r="C39" s="153"/>
      <c r="D39" s="153"/>
      <c r="E39" s="150"/>
      <c r="F39" s="150"/>
      <c r="G39" s="164"/>
    </row>
    <row r="40" spans="1:7" s="140" customFormat="1" ht="19.5" customHeight="1" thickBot="1">
      <c r="A40" s="244" t="s">
        <v>128</v>
      </c>
      <c r="B40" s="245">
        <f>SUM(B30,B32,B35)</f>
        <v>333126</v>
      </c>
      <c r="C40" s="246"/>
      <c r="D40" s="246">
        <f>SUM(D30,D32,D35)</f>
        <v>363456</v>
      </c>
      <c r="E40" s="166"/>
      <c r="F40" s="322">
        <f>ROUND(D40/B40*100-100,1)</f>
        <v>9.1</v>
      </c>
      <c r="G40" s="167"/>
    </row>
    <row r="43" spans="1:7">
      <c r="G43" s="192" t="s">
        <v>166</v>
      </c>
    </row>
  </sheetData>
  <mergeCells count="6">
    <mergeCell ref="A2:G2"/>
    <mergeCell ref="G4:G5"/>
    <mergeCell ref="A4:A5"/>
    <mergeCell ref="B4:C4"/>
    <mergeCell ref="D4:E4"/>
    <mergeCell ref="F4:F5"/>
  </mergeCells>
  <phoneticPr fontId="9" type="noConversion"/>
  <printOptions horizontalCentered="1"/>
  <pageMargins left="0.78740157480314965" right="0.78740157480314965" top="0.98425196850393704" bottom="0.59055118110236227" header="0.43307086614173229" footer="0.39370078740157483"/>
  <pageSetup paperSize="9" scale="95" firstPageNumber="7"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T42"/>
  <sheetViews>
    <sheetView showZeros="0" view="pageBreakPreview" zoomScaleNormal="100" zoomScaleSheetLayoutView="100" workbookViewId="0">
      <pane xSplit="1" ySplit="5" topLeftCell="B18" activePane="bottomRight" state="frozen"/>
      <selection activeCell="F28" sqref="F28"/>
      <selection pane="topRight" activeCell="F28" sqref="F28"/>
      <selection pane="bottomLeft" activeCell="F28" sqref="F28"/>
      <selection pane="bottomRight" activeCell="K24" sqref="K24"/>
    </sheetView>
  </sheetViews>
  <sheetFormatPr defaultRowHeight="14.25"/>
  <cols>
    <col min="1" max="1" width="22.625" style="197" customWidth="1"/>
    <col min="2" max="5" width="8.625" style="197" customWidth="1"/>
    <col min="6" max="6" width="9.625" style="197" customWidth="1"/>
    <col min="7" max="7" width="14.625" style="197" customWidth="1"/>
    <col min="8" max="8" width="9" style="197"/>
    <col min="9" max="9" width="12.875" style="197" customWidth="1"/>
    <col min="10" max="11" width="9" style="197"/>
    <col min="12" max="12" width="15.625" style="197" customWidth="1"/>
    <col min="13" max="16384" width="9" style="197"/>
  </cols>
  <sheetData>
    <row r="1" spans="1:20" ht="15" customHeight="1">
      <c r="A1" s="677" t="s">
        <v>23</v>
      </c>
    </row>
    <row r="2" spans="1:20" ht="22.9" customHeight="1">
      <c r="A2" s="933" t="s">
        <v>1798</v>
      </c>
      <c r="B2" s="934"/>
      <c r="C2" s="934"/>
      <c r="D2" s="934"/>
      <c r="E2" s="934"/>
      <c r="F2" s="934"/>
      <c r="G2" s="934"/>
    </row>
    <row r="3" spans="1:20" s="199" customFormat="1" ht="15" customHeight="1" thickBot="1">
      <c r="A3" s="198"/>
      <c r="B3" s="198"/>
      <c r="C3" s="198"/>
      <c r="D3" s="198"/>
      <c r="E3" s="198"/>
      <c r="F3" s="198"/>
      <c r="G3" s="198" t="s">
        <v>77</v>
      </c>
    </row>
    <row r="4" spans="1:20" s="200" customFormat="1" ht="18" customHeight="1">
      <c r="A4" s="937" t="s">
        <v>78</v>
      </c>
      <c r="B4" s="941" t="s">
        <v>282</v>
      </c>
      <c r="C4" s="942"/>
      <c r="D4" s="943" t="s">
        <v>283</v>
      </c>
      <c r="E4" s="939"/>
      <c r="F4" s="939" t="s">
        <v>433</v>
      </c>
      <c r="G4" s="935" t="s">
        <v>421</v>
      </c>
    </row>
    <row r="5" spans="1:20" s="202" customFormat="1" ht="25.9" customHeight="1">
      <c r="A5" s="938"/>
      <c r="B5" s="201" t="s">
        <v>79</v>
      </c>
      <c r="C5" s="201" t="s">
        <v>80</v>
      </c>
      <c r="D5" s="201" t="s">
        <v>79</v>
      </c>
      <c r="E5" s="201" t="s">
        <v>80</v>
      </c>
      <c r="F5" s="940"/>
      <c r="G5" s="936"/>
      <c r="H5" s="237"/>
      <c r="I5" s="237"/>
      <c r="K5" s="237"/>
      <c r="L5" s="237"/>
      <c r="M5" s="237"/>
      <c r="O5" s="237"/>
      <c r="P5" s="237"/>
      <c r="Q5" s="237"/>
      <c r="T5" s="237"/>
    </row>
    <row r="6" spans="1:20" s="210" customFormat="1" ht="20.100000000000001" customHeight="1">
      <c r="A6" s="203" t="s">
        <v>81</v>
      </c>
      <c r="B6" s="9">
        <f>SUM(B7:B10,B11:B19)</f>
        <v>28594</v>
      </c>
      <c r="C6" s="205">
        <f t="shared" ref="C6:C16" si="0">ROUND(B6/$B$26*100,2)</f>
        <v>57.07</v>
      </c>
      <c r="D6" s="206">
        <f>SUM(D7:D10,D11:D19)</f>
        <v>32020</v>
      </c>
      <c r="E6" s="207">
        <f t="shared" ref="E6:E24" si="1">ROUND(D6/$D$26*100,2)</f>
        <v>60.51</v>
      </c>
      <c r="F6" s="208">
        <f t="shared" ref="F6:F23" si="2">ROUND(D6/B6*100-100,1)</f>
        <v>12</v>
      </c>
      <c r="G6" s="209"/>
    </row>
    <row r="7" spans="1:20" s="210" customFormat="1" ht="20.100000000000001" customHeight="1">
      <c r="A7" s="306" t="s">
        <v>70</v>
      </c>
      <c r="B7" s="346">
        <v>5768</v>
      </c>
      <c r="C7" s="307">
        <f t="shared" si="0"/>
        <v>11.51</v>
      </c>
      <c r="D7" s="261">
        <v>6300</v>
      </c>
      <c r="E7" s="308">
        <f t="shared" si="1"/>
        <v>11.9</v>
      </c>
      <c r="F7" s="309">
        <f t="shared" si="2"/>
        <v>9.1999999999999993</v>
      </c>
      <c r="G7" s="216"/>
    </row>
    <row r="8" spans="1:20" s="210" customFormat="1" ht="20.100000000000001" customHeight="1">
      <c r="A8" s="306" t="s">
        <v>71</v>
      </c>
      <c r="B8" s="389">
        <v>3218</v>
      </c>
      <c r="C8" s="307">
        <f t="shared" si="0"/>
        <v>6.42</v>
      </c>
      <c r="D8" s="261">
        <v>3600</v>
      </c>
      <c r="E8" s="308">
        <f t="shared" si="1"/>
        <v>6.8</v>
      </c>
      <c r="F8" s="309">
        <f t="shared" si="2"/>
        <v>11.9</v>
      </c>
      <c r="G8" s="242"/>
    </row>
    <row r="9" spans="1:20" s="210" customFormat="1" ht="20.100000000000001" customHeight="1">
      <c r="A9" s="306" t="s">
        <v>72</v>
      </c>
      <c r="B9" s="346">
        <v>1276</v>
      </c>
      <c r="C9" s="307">
        <f t="shared" si="0"/>
        <v>2.5499999999999998</v>
      </c>
      <c r="D9" s="261">
        <v>1500</v>
      </c>
      <c r="E9" s="308">
        <f t="shared" si="1"/>
        <v>2.83</v>
      </c>
      <c r="F9" s="309">
        <f t="shared" si="2"/>
        <v>17.600000000000001</v>
      </c>
      <c r="G9" s="242" t="s">
        <v>170</v>
      </c>
    </row>
    <row r="10" spans="1:20" s="210" customFormat="1" ht="20.100000000000001" customHeight="1">
      <c r="A10" s="306" t="s">
        <v>198</v>
      </c>
      <c r="B10" s="346">
        <v>437</v>
      </c>
      <c r="C10" s="307">
        <f t="shared" si="0"/>
        <v>0.87</v>
      </c>
      <c r="D10" s="261">
        <v>500</v>
      </c>
      <c r="E10" s="308">
        <f t="shared" si="1"/>
        <v>0.94</v>
      </c>
      <c r="F10" s="309">
        <f t="shared" si="2"/>
        <v>14.4</v>
      </c>
      <c r="G10" s="242"/>
    </row>
    <row r="11" spans="1:20" s="210" customFormat="1" ht="20.100000000000001" customHeight="1">
      <c r="A11" s="306" t="s">
        <v>199</v>
      </c>
      <c r="B11" s="346">
        <v>1971</v>
      </c>
      <c r="C11" s="307">
        <f t="shared" si="0"/>
        <v>3.93</v>
      </c>
      <c r="D11" s="261">
        <v>2300</v>
      </c>
      <c r="E11" s="308">
        <f t="shared" si="1"/>
        <v>4.3499999999999996</v>
      </c>
      <c r="F11" s="309">
        <f t="shared" si="2"/>
        <v>16.7</v>
      </c>
      <c r="G11" s="242"/>
    </row>
    <row r="12" spans="1:20" s="210" customFormat="1" ht="20.100000000000001" customHeight="1">
      <c r="A12" s="306" t="s">
        <v>200</v>
      </c>
      <c r="B12" s="346">
        <v>740</v>
      </c>
      <c r="C12" s="307">
        <f t="shared" si="0"/>
        <v>1.48</v>
      </c>
      <c r="D12" s="261">
        <v>820</v>
      </c>
      <c r="E12" s="308">
        <f t="shared" si="1"/>
        <v>1.55</v>
      </c>
      <c r="F12" s="309">
        <f t="shared" si="2"/>
        <v>10.8</v>
      </c>
      <c r="G12" s="242"/>
    </row>
    <row r="13" spans="1:20" s="210" customFormat="1" ht="20.100000000000001" customHeight="1">
      <c r="A13" s="306" t="s">
        <v>201</v>
      </c>
      <c r="B13" s="346">
        <v>907</v>
      </c>
      <c r="C13" s="307">
        <f t="shared" si="0"/>
        <v>1.81</v>
      </c>
      <c r="D13" s="261">
        <v>960</v>
      </c>
      <c r="E13" s="308">
        <f t="shared" si="1"/>
        <v>1.81</v>
      </c>
      <c r="F13" s="309">
        <f t="shared" si="2"/>
        <v>5.8</v>
      </c>
      <c r="G13" s="242" t="s">
        <v>170</v>
      </c>
    </row>
    <row r="14" spans="1:20" s="210" customFormat="1" ht="20.100000000000001" customHeight="1">
      <c r="A14" s="306" t="s">
        <v>202</v>
      </c>
      <c r="B14" s="346">
        <v>675</v>
      </c>
      <c r="C14" s="307">
        <f t="shared" si="0"/>
        <v>1.35</v>
      </c>
      <c r="D14" s="261">
        <v>730</v>
      </c>
      <c r="E14" s="308">
        <f t="shared" si="1"/>
        <v>1.38</v>
      </c>
      <c r="F14" s="309">
        <f t="shared" si="2"/>
        <v>8.1</v>
      </c>
      <c r="G14" s="209"/>
    </row>
    <row r="15" spans="1:20" s="210" customFormat="1" ht="20.100000000000001" customHeight="1">
      <c r="A15" s="306" t="s">
        <v>203</v>
      </c>
      <c r="B15" s="346">
        <v>221</v>
      </c>
      <c r="C15" s="307">
        <f t="shared" si="0"/>
        <v>0.44</v>
      </c>
      <c r="D15" s="261">
        <v>260</v>
      </c>
      <c r="E15" s="308">
        <f t="shared" si="1"/>
        <v>0.49</v>
      </c>
      <c r="F15" s="309">
        <f t="shared" si="2"/>
        <v>17.600000000000001</v>
      </c>
      <c r="G15" s="216"/>
    </row>
    <row r="16" spans="1:20" s="210" customFormat="1" ht="20.100000000000001" customHeight="1">
      <c r="A16" s="306" t="s">
        <v>204</v>
      </c>
      <c r="B16" s="390">
        <v>14</v>
      </c>
      <c r="C16" s="307">
        <f t="shared" si="0"/>
        <v>0.03</v>
      </c>
      <c r="D16" s="261"/>
      <c r="E16" s="308">
        <f t="shared" si="1"/>
        <v>0</v>
      </c>
      <c r="F16" s="309">
        <f t="shared" si="2"/>
        <v>-100</v>
      </c>
      <c r="G16" s="209"/>
    </row>
    <row r="17" spans="1:7" s="210" customFormat="1" ht="20.100000000000001" customHeight="1">
      <c r="A17" s="306" t="s">
        <v>205</v>
      </c>
      <c r="B17" s="346">
        <v>0</v>
      </c>
      <c r="C17" s="307">
        <v>0</v>
      </c>
      <c r="D17" s="261"/>
      <c r="E17" s="308">
        <f t="shared" si="1"/>
        <v>0</v>
      </c>
      <c r="F17" s="309"/>
      <c r="G17" s="209"/>
    </row>
    <row r="18" spans="1:7" s="210" customFormat="1" ht="20.100000000000001" customHeight="1">
      <c r="A18" s="306" t="s">
        <v>206</v>
      </c>
      <c r="B18" s="346">
        <v>13324</v>
      </c>
      <c r="C18" s="307">
        <f t="shared" ref="C18:C24" si="3">ROUND(B18/$B$26*100,2)</f>
        <v>26.59</v>
      </c>
      <c r="D18" s="261">
        <v>15000</v>
      </c>
      <c r="E18" s="308">
        <f t="shared" si="1"/>
        <v>28.34</v>
      </c>
      <c r="F18" s="309">
        <f t="shared" si="2"/>
        <v>12.6</v>
      </c>
      <c r="G18" s="209"/>
    </row>
    <row r="19" spans="1:7" s="210" customFormat="1" ht="20.100000000000001" customHeight="1">
      <c r="A19" s="306" t="s">
        <v>133</v>
      </c>
      <c r="B19" s="346">
        <v>43</v>
      </c>
      <c r="C19" s="307">
        <f t="shared" si="3"/>
        <v>0.09</v>
      </c>
      <c r="D19" s="261">
        <v>50</v>
      </c>
      <c r="E19" s="308">
        <f t="shared" si="1"/>
        <v>0.09</v>
      </c>
      <c r="F19" s="309">
        <f t="shared" si="2"/>
        <v>16.3</v>
      </c>
      <c r="G19" s="209"/>
    </row>
    <row r="20" spans="1:7" s="210" customFormat="1" ht="20.100000000000001" customHeight="1">
      <c r="A20" s="217" t="s">
        <v>82</v>
      </c>
      <c r="B20" s="18">
        <f>SUM(B21:B24)</f>
        <v>21510</v>
      </c>
      <c r="C20" s="212">
        <f t="shared" si="3"/>
        <v>42.93</v>
      </c>
      <c r="D20" s="18">
        <f>SUM(D21:D24)</f>
        <v>20900</v>
      </c>
      <c r="E20" s="214">
        <f t="shared" si="1"/>
        <v>39.49</v>
      </c>
      <c r="F20" s="215">
        <f t="shared" si="2"/>
        <v>-2.8</v>
      </c>
      <c r="G20" s="209"/>
    </row>
    <row r="21" spans="1:7" s="210" customFormat="1" ht="20.100000000000001" customHeight="1">
      <c r="A21" s="306" t="s">
        <v>209</v>
      </c>
      <c r="B21" s="264">
        <v>8287</v>
      </c>
      <c r="C21" s="307">
        <f t="shared" si="3"/>
        <v>16.54</v>
      </c>
      <c r="D21" s="261">
        <v>8000</v>
      </c>
      <c r="E21" s="308">
        <f t="shared" si="1"/>
        <v>15.12</v>
      </c>
      <c r="F21" s="309">
        <f t="shared" si="2"/>
        <v>-3.5</v>
      </c>
      <c r="G21" s="216"/>
    </row>
    <row r="22" spans="1:7" s="210" customFormat="1" ht="20.100000000000001" customHeight="1">
      <c r="A22" s="306" t="s">
        <v>210</v>
      </c>
      <c r="B22" s="264">
        <v>274</v>
      </c>
      <c r="C22" s="307">
        <f t="shared" si="3"/>
        <v>0.55000000000000004</v>
      </c>
      <c r="D22" s="261">
        <v>300</v>
      </c>
      <c r="E22" s="308">
        <f t="shared" si="1"/>
        <v>0.56999999999999995</v>
      </c>
      <c r="F22" s="309">
        <f t="shared" si="2"/>
        <v>9.5</v>
      </c>
      <c r="G22" s="209"/>
    </row>
    <row r="23" spans="1:7" s="210" customFormat="1" ht="20.100000000000001" customHeight="1">
      <c r="A23" s="306" t="s">
        <v>211</v>
      </c>
      <c r="B23" s="264">
        <v>8874</v>
      </c>
      <c r="C23" s="307">
        <f t="shared" si="3"/>
        <v>17.71</v>
      </c>
      <c r="D23" s="261">
        <v>8600</v>
      </c>
      <c r="E23" s="308">
        <f t="shared" si="1"/>
        <v>16.25</v>
      </c>
      <c r="F23" s="309">
        <f t="shared" si="2"/>
        <v>-3.1</v>
      </c>
      <c r="G23" s="209"/>
    </row>
    <row r="24" spans="1:7" s="210" customFormat="1" ht="20.100000000000001" customHeight="1">
      <c r="A24" s="310" t="s">
        <v>212</v>
      </c>
      <c r="B24" s="264">
        <v>4075</v>
      </c>
      <c r="C24" s="307">
        <f t="shared" si="3"/>
        <v>8.1300000000000008</v>
      </c>
      <c r="D24" s="261">
        <v>4000</v>
      </c>
      <c r="E24" s="308">
        <f t="shared" si="1"/>
        <v>7.56</v>
      </c>
      <c r="F24" s="309">
        <f>ROUND(D24/B24*100-100,1)</f>
        <v>-1.8</v>
      </c>
      <c r="G24" s="209"/>
    </row>
    <row r="25" spans="1:7" s="210" customFormat="1" ht="15" customHeight="1">
      <c r="A25" s="218"/>
      <c r="B25" s="213"/>
      <c r="C25" s="212"/>
      <c r="D25" s="213"/>
      <c r="E25" s="214"/>
      <c r="F25" s="215"/>
      <c r="G25" s="209"/>
    </row>
    <row r="26" spans="1:7" s="210" customFormat="1" ht="20.100000000000001" customHeight="1">
      <c r="A26" s="219" t="s">
        <v>86</v>
      </c>
      <c r="B26" s="213">
        <f>B20+B6</f>
        <v>50104</v>
      </c>
      <c r="C26" s="212">
        <f>ROUND(B26/$B$26*100,2)</f>
        <v>100</v>
      </c>
      <c r="D26" s="213">
        <f>D20+D6</f>
        <v>52920</v>
      </c>
      <c r="E26" s="214">
        <f>ROUND(D26/$D$26*100,2)</f>
        <v>100</v>
      </c>
      <c r="F26" s="215">
        <f>ROUND(D26/B26*100-100,1)</f>
        <v>5.6</v>
      </c>
      <c r="G26" s="209"/>
    </row>
    <row r="27" spans="1:7" s="210" customFormat="1" ht="20.100000000000001" customHeight="1">
      <c r="A27" s="219"/>
      <c r="B27" s="213"/>
      <c r="C27" s="213"/>
      <c r="D27" s="213"/>
      <c r="E27" s="221"/>
      <c r="F27" s="213"/>
      <c r="G27" s="209"/>
    </row>
    <row r="28" spans="1:7" s="210" customFormat="1" ht="20.100000000000001" customHeight="1">
      <c r="A28" s="217" t="s">
        <v>94</v>
      </c>
      <c r="B28" s="222">
        <f>SUM(B29:B36)</f>
        <v>249327</v>
      </c>
      <c r="C28" s="213"/>
      <c r="D28" s="222">
        <f>SUM(D29:D36)</f>
        <v>273761</v>
      </c>
      <c r="E28" s="221"/>
      <c r="F28" s="213"/>
      <c r="G28" s="209"/>
    </row>
    <row r="29" spans="1:7" s="210" customFormat="1" ht="22.5" customHeight="1">
      <c r="A29" s="306" t="s">
        <v>73</v>
      </c>
      <c r="B29" s="257">
        <f>25362-2395</f>
        <v>22967</v>
      </c>
      <c r="C29" s="261"/>
      <c r="D29" s="257">
        <f>25362-2395</f>
        <v>22967</v>
      </c>
      <c r="E29" s="311"/>
      <c r="F29" s="261"/>
      <c r="G29" s="209"/>
    </row>
    <row r="30" spans="1:7" s="210" customFormat="1" ht="22.5" customHeight="1">
      <c r="A30" s="306" t="s">
        <v>74</v>
      </c>
      <c r="B30" s="388">
        <v>69923</v>
      </c>
      <c r="C30" s="261"/>
      <c r="D30" s="388">
        <v>72000</v>
      </c>
      <c r="E30" s="261"/>
      <c r="F30" s="261"/>
      <c r="G30" s="209"/>
    </row>
    <row r="31" spans="1:7" s="210" customFormat="1" ht="22.5" customHeight="1">
      <c r="A31" s="306" t="s">
        <v>75</v>
      </c>
      <c r="B31" s="388">
        <v>14500</v>
      </c>
      <c r="C31" s="261"/>
      <c r="D31" s="388">
        <v>12000</v>
      </c>
      <c r="E31" s="261"/>
      <c r="F31" s="261"/>
      <c r="G31" s="216"/>
    </row>
    <row r="32" spans="1:7" s="210" customFormat="1" ht="22.5" customHeight="1">
      <c r="A32" s="312" t="s">
        <v>121</v>
      </c>
      <c r="B32" s="388">
        <v>103818</v>
      </c>
      <c r="C32" s="261"/>
      <c r="D32" s="388">
        <v>112000</v>
      </c>
      <c r="E32" s="261"/>
      <c r="F32" s="261"/>
      <c r="G32" s="209"/>
    </row>
    <row r="33" spans="1:7" s="210" customFormat="1" ht="22.5" customHeight="1">
      <c r="A33" s="312" t="s">
        <v>15</v>
      </c>
      <c r="B33" s="257">
        <v>464</v>
      </c>
      <c r="C33" s="261"/>
      <c r="D33" s="257">
        <v>1535</v>
      </c>
      <c r="E33" s="261"/>
      <c r="F33" s="261"/>
      <c r="G33" s="209"/>
    </row>
    <row r="34" spans="1:7" s="210" customFormat="1" ht="22.5" customHeight="1">
      <c r="A34" s="347" t="s">
        <v>279</v>
      </c>
      <c r="B34" s="257">
        <v>205</v>
      </c>
      <c r="C34" s="261"/>
      <c r="D34" s="257">
        <v>0</v>
      </c>
      <c r="E34" s="261"/>
      <c r="F34" s="261"/>
      <c r="G34" s="323"/>
    </row>
    <row r="35" spans="1:7" s="210" customFormat="1" ht="22.5" customHeight="1">
      <c r="A35" s="312" t="s">
        <v>114</v>
      </c>
      <c r="B35" s="257">
        <v>21000</v>
      </c>
      <c r="C35" s="261"/>
      <c r="D35" s="257">
        <v>14000</v>
      </c>
      <c r="E35" s="261"/>
      <c r="F35" s="261"/>
      <c r="G35" s="324" t="s">
        <v>125</v>
      </c>
    </row>
    <row r="36" spans="1:7" s="210" customFormat="1" ht="22.5" customHeight="1">
      <c r="A36" s="312" t="s">
        <v>116</v>
      </c>
      <c r="B36" s="388">
        <v>16450</v>
      </c>
      <c r="C36" s="261"/>
      <c r="D36" s="388">
        <v>39259</v>
      </c>
      <c r="E36" s="261"/>
      <c r="F36" s="261"/>
      <c r="G36" s="323" t="s">
        <v>126</v>
      </c>
    </row>
    <row r="37" spans="1:7" s="210" customFormat="1" ht="15" customHeight="1">
      <c r="A37" s="211"/>
      <c r="B37" s="213"/>
      <c r="C37" s="213"/>
      <c r="D37" s="213"/>
      <c r="E37" s="213"/>
      <c r="F37" s="213"/>
      <c r="G37" s="209"/>
    </row>
    <row r="38" spans="1:7" s="210" customFormat="1" ht="20.100000000000001" customHeight="1" thickBot="1">
      <c r="A38" s="224" t="s">
        <v>87</v>
      </c>
      <c r="B38" s="337">
        <f>B26+B28</f>
        <v>299431</v>
      </c>
      <c r="C38" s="338"/>
      <c r="D38" s="337">
        <f>D26+D28</f>
        <v>326681</v>
      </c>
      <c r="E38" s="225"/>
      <c r="F38" s="327">
        <f>ROUND(D38/B38*100-100,1)</f>
        <v>9.1</v>
      </c>
      <c r="G38" s="226"/>
    </row>
    <row r="39" spans="1:7" s="196" customFormat="1" ht="4.1500000000000004" customHeight="1">
      <c r="A39" s="227"/>
      <c r="B39" s="227"/>
      <c r="C39" s="227"/>
      <c r="D39" s="228"/>
      <c r="E39" s="227"/>
      <c r="F39" s="227"/>
      <c r="G39" s="227"/>
    </row>
    <row r="40" spans="1:7">
      <c r="B40" s="238">
        <f>B38-表4区级支出预算!B40</f>
        <v>0</v>
      </c>
    </row>
    <row r="42" spans="1:7">
      <c r="B42" s="238">
        <f>B38-表3区级收入!C40</f>
        <v>0</v>
      </c>
    </row>
  </sheetData>
  <mergeCells count="6">
    <mergeCell ref="A2:G2"/>
    <mergeCell ref="G4:G5"/>
    <mergeCell ref="A4:A5"/>
    <mergeCell ref="F4:F5"/>
    <mergeCell ref="B4:C4"/>
    <mergeCell ref="D4:E4"/>
  </mergeCells>
  <phoneticPr fontId="9" type="noConversion"/>
  <printOptions horizontalCentered="1"/>
  <pageMargins left="0.78740157480314965" right="0.6692913385826772" top="0.98425196850393704" bottom="0.59055118110236227" header="0.39370078740157483" footer="0.35433070866141736"/>
  <pageSetup paperSize="9" scale="92" firstPageNumber="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G44"/>
  <sheetViews>
    <sheetView showZeros="0" view="pageBreakPreview" zoomScaleNormal="100" zoomScaleSheetLayoutView="100" workbookViewId="0">
      <selection activeCell="K23" sqref="K23"/>
    </sheetView>
  </sheetViews>
  <sheetFormatPr defaultRowHeight="14.25"/>
  <cols>
    <col min="1" max="1" width="25.625" style="141" customWidth="1"/>
    <col min="2" max="6" width="9.625" style="141" customWidth="1"/>
    <col min="7" max="7" width="12.625" style="141" customWidth="1"/>
    <col min="8" max="16384" width="9" style="141"/>
  </cols>
  <sheetData>
    <row r="1" spans="1:7" ht="15" customHeight="1">
      <c r="A1" s="719" t="s">
        <v>1737</v>
      </c>
    </row>
    <row r="2" spans="1:7" ht="22.9" customHeight="1">
      <c r="A2" s="944" t="s">
        <v>1799</v>
      </c>
      <c r="B2" s="945"/>
      <c r="C2" s="945"/>
      <c r="D2" s="945"/>
      <c r="E2" s="945"/>
      <c r="F2" s="945"/>
      <c r="G2" s="945"/>
    </row>
    <row r="3" spans="1:7" s="143" customFormat="1" ht="15" customHeight="1" thickBot="1">
      <c r="A3" s="142"/>
      <c r="B3" s="142"/>
      <c r="C3" s="142"/>
      <c r="D3" s="142"/>
      <c r="E3" s="142"/>
      <c r="F3" s="142"/>
      <c r="G3" s="142" t="s">
        <v>77</v>
      </c>
    </row>
    <row r="4" spans="1:7" s="144" customFormat="1" ht="18" customHeight="1">
      <c r="A4" s="948" t="s">
        <v>78</v>
      </c>
      <c r="B4" s="950" t="s">
        <v>282</v>
      </c>
      <c r="C4" s="951"/>
      <c r="D4" s="950" t="s">
        <v>283</v>
      </c>
      <c r="E4" s="951"/>
      <c r="F4" s="951" t="s">
        <v>69</v>
      </c>
      <c r="G4" s="946" t="s">
        <v>60</v>
      </c>
    </row>
    <row r="5" spans="1:7" s="146" customFormat="1" ht="25.9" customHeight="1">
      <c r="A5" s="949"/>
      <c r="B5" s="145" t="s">
        <v>79</v>
      </c>
      <c r="C5" s="145" t="s">
        <v>88</v>
      </c>
      <c r="D5" s="145" t="s">
        <v>79</v>
      </c>
      <c r="E5" s="145" t="s">
        <v>88</v>
      </c>
      <c r="F5" s="952"/>
      <c r="G5" s="953"/>
    </row>
    <row r="6" spans="1:7" s="202" customFormat="1" ht="19.5" customHeight="1">
      <c r="A6" s="271" t="s">
        <v>97</v>
      </c>
      <c r="B6" s="272">
        <v>14497</v>
      </c>
      <c r="C6" s="307">
        <f>ROUND(B6/$B$30*100,2)</f>
        <v>6.98</v>
      </c>
      <c r="D6" s="272">
        <v>14300</v>
      </c>
      <c r="E6" s="307">
        <f>ROUND(D6/$D$30*100,2)</f>
        <v>6.71</v>
      </c>
      <c r="F6" s="309">
        <f>ROUND(D6/B6*100-100,1)</f>
        <v>-1.4</v>
      </c>
      <c r="G6" s="239"/>
    </row>
    <row r="7" spans="1:7" s="202" customFormat="1" ht="24" customHeight="1">
      <c r="A7" s="275" t="s">
        <v>98</v>
      </c>
      <c r="B7" s="272">
        <v>4</v>
      </c>
      <c r="C7" s="307">
        <f t="shared" ref="C7:C28" si="0">ROUND(B7/$B$30*100,2)</f>
        <v>0</v>
      </c>
      <c r="D7" s="272"/>
      <c r="E7" s="307"/>
      <c r="F7" s="309">
        <f t="shared" ref="F7:F25" si="1">ROUND(D7/B7*100-100,1)</f>
        <v>-100</v>
      </c>
      <c r="G7" s="247" t="s">
        <v>123</v>
      </c>
    </row>
    <row r="8" spans="1:7" s="196" customFormat="1" ht="19.5" customHeight="1">
      <c r="A8" s="276" t="s">
        <v>99</v>
      </c>
      <c r="B8" s="272">
        <v>6191</v>
      </c>
      <c r="C8" s="307">
        <f t="shared" si="0"/>
        <v>2.98</v>
      </c>
      <c r="D8" s="272">
        <v>6200</v>
      </c>
      <c r="E8" s="307">
        <f t="shared" ref="E8:E28" si="2">ROUND(D8/$D$30*100,2)</f>
        <v>2.91</v>
      </c>
      <c r="F8" s="309">
        <f t="shared" si="1"/>
        <v>0.1</v>
      </c>
      <c r="G8" s="239"/>
    </row>
    <row r="9" spans="1:7" s="196" customFormat="1" ht="19.5" customHeight="1">
      <c r="A9" s="276" t="s">
        <v>100</v>
      </c>
      <c r="B9" s="272">
        <v>81019</v>
      </c>
      <c r="C9" s="307">
        <f t="shared" si="0"/>
        <v>39</v>
      </c>
      <c r="D9" s="272">
        <v>82400</v>
      </c>
      <c r="E9" s="307">
        <f t="shared" si="2"/>
        <v>38.68</v>
      </c>
      <c r="F9" s="309">
        <f t="shared" si="1"/>
        <v>1.7</v>
      </c>
      <c r="G9" s="239"/>
    </row>
    <row r="10" spans="1:7" s="196" customFormat="1" ht="19.5" customHeight="1">
      <c r="A10" s="276" t="s">
        <v>101</v>
      </c>
      <c r="B10" s="272">
        <v>2228</v>
      </c>
      <c r="C10" s="307">
        <f t="shared" si="0"/>
        <v>1.07</v>
      </c>
      <c r="D10" s="272">
        <v>2230</v>
      </c>
      <c r="E10" s="307">
        <f t="shared" si="2"/>
        <v>1.05</v>
      </c>
      <c r="F10" s="309">
        <f t="shared" si="1"/>
        <v>0.1</v>
      </c>
      <c r="G10" s="239"/>
    </row>
    <row r="11" spans="1:7" s="196" customFormat="1" ht="19.5" customHeight="1">
      <c r="A11" s="276" t="s">
        <v>135</v>
      </c>
      <c r="B11" s="272">
        <v>2458</v>
      </c>
      <c r="C11" s="307">
        <f t="shared" si="0"/>
        <v>1.18</v>
      </c>
      <c r="D11" s="272">
        <v>2500</v>
      </c>
      <c r="E11" s="307">
        <f t="shared" si="2"/>
        <v>1.17</v>
      </c>
      <c r="F11" s="309">
        <f t="shared" si="1"/>
        <v>1.7</v>
      </c>
      <c r="G11" s="239"/>
    </row>
    <row r="12" spans="1:7" s="196" customFormat="1" ht="19.5" customHeight="1">
      <c r="A12" s="276" t="s">
        <v>102</v>
      </c>
      <c r="B12" s="272">
        <v>43767</v>
      </c>
      <c r="C12" s="307">
        <f t="shared" si="0"/>
        <v>21.07</v>
      </c>
      <c r="D12" s="272">
        <v>45000</v>
      </c>
      <c r="E12" s="307">
        <f t="shared" si="2"/>
        <v>21.12</v>
      </c>
      <c r="F12" s="309">
        <f t="shared" si="1"/>
        <v>2.8</v>
      </c>
      <c r="G12" s="239"/>
    </row>
    <row r="13" spans="1:7" s="196" customFormat="1" ht="19.5" customHeight="1">
      <c r="A13" s="276" t="s">
        <v>136</v>
      </c>
      <c r="B13" s="272">
        <v>19511</v>
      </c>
      <c r="C13" s="307">
        <f t="shared" si="0"/>
        <v>9.39</v>
      </c>
      <c r="D13" s="272">
        <v>20000</v>
      </c>
      <c r="E13" s="307">
        <f t="shared" si="2"/>
        <v>9.39</v>
      </c>
      <c r="F13" s="309">
        <f t="shared" si="1"/>
        <v>2.5</v>
      </c>
      <c r="G13" s="239"/>
    </row>
    <row r="14" spans="1:7" s="196" customFormat="1" ht="19.5" customHeight="1">
      <c r="A14" s="276" t="s">
        <v>103</v>
      </c>
      <c r="B14" s="272">
        <v>2973</v>
      </c>
      <c r="C14" s="307">
        <f t="shared" si="0"/>
        <v>1.43</v>
      </c>
      <c r="D14" s="272">
        <v>2820</v>
      </c>
      <c r="E14" s="307">
        <f t="shared" si="2"/>
        <v>1.32</v>
      </c>
      <c r="F14" s="309">
        <f t="shared" si="1"/>
        <v>-5.0999999999999996</v>
      </c>
      <c r="G14" s="240"/>
    </row>
    <row r="15" spans="1:7" s="196" customFormat="1" ht="19.5" customHeight="1">
      <c r="A15" s="276" t="s">
        <v>104</v>
      </c>
      <c r="B15" s="272">
        <v>2409</v>
      </c>
      <c r="C15" s="307">
        <f t="shared" si="0"/>
        <v>1.1599999999999999</v>
      </c>
      <c r="D15" s="272">
        <v>2300</v>
      </c>
      <c r="E15" s="307">
        <f t="shared" si="2"/>
        <v>1.08</v>
      </c>
      <c r="F15" s="309">
        <f t="shared" si="1"/>
        <v>-4.5</v>
      </c>
      <c r="G15" s="239"/>
    </row>
    <row r="16" spans="1:7" s="196" customFormat="1" ht="19.5" customHeight="1">
      <c r="A16" s="276" t="s">
        <v>105</v>
      </c>
      <c r="B16" s="272">
        <v>8141</v>
      </c>
      <c r="C16" s="307">
        <f t="shared" si="0"/>
        <v>3.92</v>
      </c>
      <c r="D16" s="272">
        <v>8200</v>
      </c>
      <c r="E16" s="307">
        <f t="shared" si="2"/>
        <v>3.85</v>
      </c>
      <c r="F16" s="309">
        <f t="shared" si="1"/>
        <v>0.7</v>
      </c>
      <c r="G16" s="239"/>
    </row>
    <row r="17" spans="1:7" s="196" customFormat="1" ht="19.5" customHeight="1">
      <c r="A17" s="276" t="s">
        <v>106</v>
      </c>
      <c r="B17" s="272">
        <v>2642</v>
      </c>
      <c r="C17" s="307">
        <f t="shared" si="0"/>
        <v>1.27</v>
      </c>
      <c r="D17" s="272">
        <v>2500</v>
      </c>
      <c r="E17" s="307">
        <f t="shared" si="2"/>
        <v>1.17</v>
      </c>
      <c r="F17" s="309">
        <f t="shared" si="1"/>
        <v>-5.4</v>
      </c>
      <c r="G17" s="239"/>
    </row>
    <row r="18" spans="1:7" s="196" customFormat="1" ht="19.5" customHeight="1">
      <c r="A18" s="277" t="s">
        <v>137</v>
      </c>
      <c r="B18" s="272">
        <v>888</v>
      </c>
      <c r="C18" s="307">
        <f t="shared" si="0"/>
        <v>0.43</v>
      </c>
      <c r="D18" s="272">
        <v>856</v>
      </c>
      <c r="E18" s="307">
        <f t="shared" si="2"/>
        <v>0.4</v>
      </c>
      <c r="F18" s="309">
        <f t="shared" si="1"/>
        <v>-3.6</v>
      </c>
      <c r="G18" s="239"/>
    </row>
    <row r="19" spans="1:7" s="196" customFormat="1" ht="19.5" customHeight="1">
      <c r="A19" s="276" t="s">
        <v>107</v>
      </c>
      <c r="B19" s="272">
        <v>721</v>
      </c>
      <c r="C19" s="307">
        <f t="shared" si="0"/>
        <v>0.35</v>
      </c>
      <c r="D19" s="272">
        <v>700</v>
      </c>
      <c r="E19" s="307">
        <f t="shared" si="2"/>
        <v>0.33</v>
      </c>
      <c r="F19" s="309">
        <f t="shared" si="1"/>
        <v>-2.9</v>
      </c>
      <c r="G19" s="239"/>
    </row>
    <row r="20" spans="1:7" s="196" customFormat="1" ht="19.5" customHeight="1">
      <c r="A20" s="276" t="s">
        <v>108</v>
      </c>
      <c r="B20" s="272">
        <v>100</v>
      </c>
      <c r="C20" s="307">
        <f t="shared" si="0"/>
        <v>0.05</v>
      </c>
      <c r="D20" s="272">
        <v>100</v>
      </c>
      <c r="E20" s="307">
        <f t="shared" si="2"/>
        <v>0.05</v>
      </c>
      <c r="F20" s="309">
        <f t="shared" si="1"/>
        <v>0</v>
      </c>
      <c r="G20" s="239"/>
    </row>
    <row r="21" spans="1:7" s="196" customFormat="1" ht="19.5" customHeight="1">
      <c r="A21" s="276" t="s">
        <v>96</v>
      </c>
      <c r="B21" s="272">
        <v>271</v>
      </c>
      <c r="C21" s="307">
        <f t="shared" si="0"/>
        <v>0.13</v>
      </c>
      <c r="D21" s="272">
        <v>286</v>
      </c>
      <c r="E21" s="307">
        <f t="shared" si="2"/>
        <v>0.13</v>
      </c>
      <c r="F21" s="309">
        <f t="shared" si="1"/>
        <v>5.5</v>
      </c>
      <c r="G21" s="239"/>
    </row>
    <row r="22" spans="1:7" s="196" customFormat="1" ht="19.5" customHeight="1">
      <c r="A22" s="276" t="s">
        <v>138</v>
      </c>
      <c r="B22" s="272">
        <v>1885</v>
      </c>
      <c r="C22" s="307">
        <f t="shared" si="0"/>
        <v>0.91</v>
      </c>
      <c r="D22" s="272">
        <v>1700</v>
      </c>
      <c r="E22" s="307">
        <f t="shared" si="2"/>
        <v>0.8</v>
      </c>
      <c r="F22" s="309">
        <f t="shared" si="1"/>
        <v>-9.8000000000000007</v>
      </c>
      <c r="G22" s="239"/>
    </row>
    <row r="23" spans="1:7" s="140" customFormat="1" ht="19.5" customHeight="1">
      <c r="A23" s="275" t="s">
        <v>45</v>
      </c>
      <c r="B23" s="272">
        <v>8871</v>
      </c>
      <c r="C23" s="313">
        <f t="shared" si="0"/>
        <v>4.2699999999999996</v>
      </c>
      <c r="D23" s="272">
        <v>8800</v>
      </c>
      <c r="E23" s="313">
        <f t="shared" si="2"/>
        <v>4.13</v>
      </c>
      <c r="F23" s="325">
        <f t="shared" si="1"/>
        <v>-0.8</v>
      </c>
      <c r="G23" s="161"/>
    </row>
    <row r="24" spans="1:7" s="140" customFormat="1" ht="19.5" customHeight="1">
      <c r="A24" s="275" t="s">
        <v>46</v>
      </c>
      <c r="B24" s="272">
        <v>366</v>
      </c>
      <c r="C24" s="313">
        <f t="shared" si="0"/>
        <v>0.18</v>
      </c>
      <c r="D24" s="272">
        <v>400</v>
      </c>
      <c r="E24" s="313">
        <f t="shared" si="2"/>
        <v>0.19</v>
      </c>
      <c r="F24" s="325">
        <f t="shared" si="1"/>
        <v>9.3000000000000007</v>
      </c>
      <c r="G24" s="161"/>
    </row>
    <row r="25" spans="1:7" s="140" customFormat="1" ht="19.5" customHeight="1">
      <c r="A25" s="275" t="s">
        <v>139</v>
      </c>
      <c r="B25" s="272">
        <v>917</v>
      </c>
      <c r="C25" s="313">
        <f t="shared" si="0"/>
        <v>0.44</v>
      </c>
      <c r="D25" s="272">
        <v>700</v>
      </c>
      <c r="E25" s="313">
        <f t="shared" si="2"/>
        <v>0.33</v>
      </c>
      <c r="F25" s="325">
        <f t="shared" si="1"/>
        <v>-23.7</v>
      </c>
      <c r="G25" s="161"/>
    </row>
    <row r="26" spans="1:7" s="140" customFormat="1" ht="19.5" customHeight="1">
      <c r="A26" s="275" t="s">
        <v>140</v>
      </c>
      <c r="B26" s="272"/>
      <c r="C26" s="313">
        <f t="shared" si="0"/>
        <v>0</v>
      </c>
      <c r="D26" s="272">
        <v>3600</v>
      </c>
      <c r="E26" s="313">
        <f t="shared" si="2"/>
        <v>1.69</v>
      </c>
      <c r="F26" s="325"/>
      <c r="G26" s="161"/>
    </row>
    <row r="27" spans="1:7" s="140" customFormat="1" ht="19.5" customHeight="1">
      <c r="A27" s="275" t="s">
        <v>141</v>
      </c>
      <c r="B27" s="272">
        <v>300</v>
      </c>
      <c r="C27" s="313">
        <f>ROUND(B27/$B$30*100,2)</f>
        <v>0.14000000000000001</v>
      </c>
      <c r="D27" s="272"/>
      <c r="E27" s="313">
        <f>ROUND(D27/$D$30*100,2)</f>
        <v>0</v>
      </c>
      <c r="F27" s="325"/>
      <c r="G27" s="162"/>
    </row>
    <row r="28" spans="1:7" s="140" customFormat="1" ht="19.5" customHeight="1">
      <c r="A28" s="275" t="s">
        <v>142</v>
      </c>
      <c r="B28" s="272">
        <v>7592</v>
      </c>
      <c r="C28" s="313">
        <f t="shared" si="0"/>
        <v>3.65</v>
      </c>
      <c r="D28" s="272">
        <v>7430</v>
      </c>
      <c r="E28" s="313">
        <f t="shared" si="2"/>
        <v>3.49</v>
      </c>
      <c r="F28" s="325">
        <f>ROUND(D28/B28*100-100,1)</f>
        <v>-2.1</v>
      </c>
      <c r="G28" s="161"/>
    </row>
    <row r="29" spans="1:7" s="140" customFormat="1" ht="9.9499999999999993" customHeight="1">
      <c r="A29" s="155"/>
      <c r="B29" s="151"/>
      <c r="C29" s="158"/>
      <c r="D29" s="10"/>
      <c r="E29" s="158"/>
      <c r="F29" s="169"/>
      <c r="G29" s="163"/>
    </row>
    <row r="30" spans="1:7" s="140" customFormat="1" ht="19.5" customHeight="1">
      <c r="A30" s="156" t="s">
        <v>89</v>
      </c>
      <c r="B30" s="10">
        <f>SUM(B6:B29)</f>
        <v>207751</v>
      </c>
      <c r="C30" s="158">
        <f>ROUND(B30/$B$30*100,2)</f>
        <v>100</v>
      </c>
      <c r="D30" s="10">
        <f>SUM(D6:D29)</f>
        <v>213022</v>
      </c>
      <c r="E30" s="158">
        <f>ROUND(D30/$D$30*100,2)</f>
        <v>100</v>
      </c>
      <c r="F30" s="169">
        <f>ROUND(D30/B30*100-100,1)</f>
        <v>2.5</v>
      </c>
      <c r="G30" s="163"/>
    </row>
    <row r="31" spans="1:7" s="140" customFormat="1" ht="9.9499999999999993" customHeight="1">
      <c r="A31" s="156"/>
      <c r="B31" s="10"/>
      <c r="C31" s="148"/>
      <c r="D31" s="147"/>
      <c r="E31" s="148"/>
      <c r="F31" s="149"/>
      <c r="G31" s="163"/>
    </row>
    <row r="32" spans="1:7" s="140" customFormat="1" ht="19.5" customHeight="1">
      <c r="A32" s="115" t="s">
        <v>95</v>
      </c>
      <c r="B32" s="159">
        <f>SUM(B33:B33)</f>
        <v>15550</v>
      </c>
      <c r="C32" s="154"/>
      <c r="D32" s="159">
        <f>SUM(D33:D33)</f>
        <v>39259</v>
      </c>
      <c r="E32" s="148"/>
      <c r="F32" s="149"/>
      <c r="G32" s="163"/>
    </row>
    <row r="33" spans="1:7" s="140" customFormat="1" ht="19.5" customHeight="1">
      <c r="A33" s="279" t="s">
        <v>184</v>
      </c>
      <c r="B33" s="257">
        <v>15550</v>
      </c>
      <c r="C33" s="319"/>
      <c r="D33" s="314">
        <v>39259</v>
      </c>
      <c r="E33" s="320"/>
      <c r="F33" s="321"/>
      <c r="G33" s="251" t="s">
        <v>129</v>
      </c>
    </row>
    <row r="34" spans="1:7" s="140" customFormat="1" ht="9.9499999999999993" customHeight="1">
      <c r="A34" s="156"/>
      <c r="B34" s="159"/>
      <c r="C34" s="154"/>
      <c r="D34" s="153"/>
      <c r="E34" s="148"/>
      <c r="F34" s="149"/>
      <c r="G34" s="163"/>
    </row>
    <row r="35" spans="1:7" s="140" customFormat="1" ht="19.5" customHeight="1">
      <c r="A35" s="88" t="s">
        <v>6</v>
      </c>
      <c r="B35" s="10">
        <f>SUM(B36:B38)</f>
        <v>76130</v>
      </c>
      <c r="C35" s="154"/>
      <c r="D35" s="10">
        <f>SUM(D36:D38)</f>
        <v>74400</v>
      </c>
      <c r="E35" s="148"/>
      <c r="F35" s="149"/>
      <c r="G35" s="163"/>
    </row>
    <row r="36" spans="1:7" s="140" customFormat="1" ht="19.5" customHeight="1">
      <c r="A36" s="318" t="s">
        <v>195</v>
      </c>
      <c r="B36" s="282">
        <v>44029</v>
      </c>
      <c r="C36" s="314"/>
      <c r="D36" s="326">
        <v>45000</v>
      </c>
      <c r="E36" s="317"/>
      <c r="F36" s="150"/>
      <c r="G36" s="164"/>
    </row>
    <row r="37" spans="1:7" s="140" customFormat="1" ht="19.5" customHeight="1">
      <c r="A37" s="318" t="s">
        <v>214</v>
      </c>
      <c r="B37" s="284">
        <v>30566</v>
      </c>
      <c r="C37" s="314"/>
      <c r="D37" s="326">
        <v>29400</v>
      </c>
      <c r="E37" s="317"/>
      <c r="F37" s="150"/>
      <c r="G37" s="164"/>
    </row>
    <row r="38" spans="1:7" s="140" customFormat="1" ht="19.5" customHeight="1">
      <c r="A38" s="318" t="s">
        <v>215</v>
      </c>
      <c r="B38" s="284">
        <v>1535</v>
      </c>
      <c r="C38" s="314"/>
      <c r="D38" s="284"/>
      <c r="E38" s="317"/>
      <c r="F38" s="150"/>
      <c r="G38" s="164"/>
    </row>
    <row r="39" spans="1:7" s="140" customFormat="1" ht="9.9499999999999993" customHeight="1">
      <c r="A39" s="90"/>
      <c r="B39" s="159"/>
      <c r="C39" s="153"/>
      <c r="D39" s="153"/>
      <c r="E39" s="150"/>
      <c r="F39" s="150"/>
      <c r="G39" s="164"/>
    </row>
    <row r="40" spans="1:7" s="140" customFormat="1" ht="19.5" customHeight="1" thickBot="1">
      <c r="A40" s="157" t="s">
        <v>92</v>
      </c>
      <c r="B40" s="442">
        <f>SUM(B30,B32,B35)</f>
        <v>299431</v>
      </c>
      <c r="C40" s="441"/>
      <c r="D40" s="442">
        <f>SUM(D30,D32,D35)</f>
        <v>326681</v>
      </c>
      <c r="E40" s="166"/>
      <c r="F40" s="328">
        <f>ROUND(D40/B40*100-100,1)</f>
        <v>9.1</v>
      </c>
      <c r="G40" s="167"/>
    </row>
    <row r="42" spans="1:7">
      <c r="B42" s="192"/>
      <c r="D42" s="192"/>
    </row>
    <row r="43" spans="1:7">
      <c r="D43" s="192"/>
      <c r="G43" s="192"/>
    </row>
    <row r="44" spans="1:7">
      <c r="D44" s="192"/>
    </row>
  </sheetData>
  <mergeCells count="6">
    <mergeCell ref="A2:G2"/>
    <mergeCell ref="G4:G5"/>
    <mergeCell ref="A4:A5"/>
    <mergeCell ref="B4:C4"/>
    <mergeCell ref="D4:E4"/>
    <mergeCell ref="F4:F5"/>
  </mergeCells>
  <phoneticPr fontId="9" type="noConversion"/>
  <printOptions horizontalCentered="1"/>
  <pageMargins left="0.78740157480314965" right="0.78740157480314965" top="0.98425196850393704" bottom="0.59055118110236227" header="0.27559055118110237" footer="0.39370078740157483"/>
  <pageSetup paperSize="9" scale="92" firstPageNumber="7"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tabColor rgb="FF00B050"/>
    <pageSetUpPr fitToPage="1"/>
  </sheetPr>
  <dimension ref="A1:C1350"/>
  <sheetViews>
    <sheetView showZeros="0" zoomScaleNormal="100" workbookViewId="0">
      <pane xSplit="2" ySplit="5" topLeftCell="C6" activePane="bottomRight" state="frozen"/>
      <selection pane="topRight" activeCell="G1" sqref="G1"/>
      <selection pane="bottomLeft" activeCell="A6" sqref="A6"/>
      <selection pane="bottomRight" activeCell="F34" sqref="F34"/>
    </sheetView>
  </sheetViews>
  <sheetFormatPr defaultColWidth="13.875" defaultRowHeight="14.25"/>
  <cols>
    <col min="1" max="1" width="18" style="686" customWidth="1"/>
    <col min="2" max="2" width="36.25" style="686" customWidth="1"/>
    <col min="3" max="3" width="20.25" style="686" customWidth="1"/>
    <col min="4" max="239" width="13.875" style="686"/>
    <col min="240" max="240" width="10.125" style="686" customWidth="1"/>
    <col min="241" max="241" width="29.75" style="686" customWidth="1"/>
    <col min="242" max="242" width="13.875" style="686" customWidth="1"/>
    <col min="243" max="243" width="9.625" style="686" customWidth="1"/>
    <col min="244" max="244" width="9.25" style="686" customWidth="1"/>
    <col min="245" max="245" width="32.125" style="686" customWidth="1"/>
    <col min="246" max="247" width="8" style="686" customWidth="1"/>
    <col min="248" max="248" width="9.5" style="686" customWidth="1"/>
    <col min="249" max="249" width="7.625" style="686" customWidth="1"/>
    <col min="250" max="256" width="8" style="686" customWidth="1"/>
    <col min="257" max="257" width="5.25" style="686" customWidth="1"/>
    <col min="258" max="258" width="8" style="686" customWidth="1"/>
    <col min="259" max="259" width="9" style="686" customWidth="1"/>
    <col min="260" max="495" width="13.875" style="686"/>
    <col min="496" max="496" width="10.125" style="686" customWidth="1"/>
    <col min="497" max="497" width="29.75" style="686" customWidth="1"/>
    <col min="498" max="498" width="13.875" style="686" customWidth="1"/>
    <col min="499" max="499" width="9.625" style="686" customWidth="1"/>
    <col min="500" max="500" width="9.25" style="686" customWidth="1"/>
    <col min="501" max="501" width="32.125" style="686" customWidth="1"/>
    <col min="502" max="503" width="8" style="686" customWidth="1"/>
    <col min="504" max="504" width="9.5" style="686" customWidth="1"/>
    <col min="505" max="505" width="7.625" style="686" customWidth="1"/>
    <col min="506" max="512" width="8" style="686" customWidth="1"/>
    <col min="513" max="513" width="5.25" style="686" customWidth="1"/>
    <col min="514" max="514" width="8" style="686" customWidth="1"/>
    <col min="515" max="515" width="9" style="686" customWidth="1"/>
    <col min="516" max="751" width="13.875" style="686"/>
    <col min="752" max="752" width="10.125" style="686" customWidth="1"/>
    <col min="753" max="753" width="29.75" style="686" customWidth="1"/>
    <col min="754" max="754" width="13.875" style="686" customWidth="1"/>
    <col min="755" max="755" width="9.625" style="686" customWidth="1"/>
    <col min="756" max="756" width="9.25" style="686" customWidth="1"/>
    <col min="757" max="757" width="32.125" style="686" customWidth="1"/>
    <col min="758" max="759" width="8" style="686" customWidth="1"/>
    <col min="760" max="760" width="9.5" style="686" customWidth="1"/>
    <col min="761" max="761" width="7.625" style="686" customWidth="1"/>
    <col min="762" max="768" width="8" style="686" customWidth="1"/>
    <col min="769" max="769" width="5.25" style="686" customWidth="1"/>
    <col min="770" max="770" width="8" style="686" customWidth="1"/>
    <col min="771" max="771" width="9" style="686" customWidth="1"/>
    <col min="772" max="1007" width="13.875" style="686"/>
    <col min="1008" max="1008" width="10.125" style="686" customWidth="1"/>
    <col min="1009" max="1009" width="29.75" style="686" customWidth="1"/>
    <col min="1010" max="1010" width="13.875" style="686" customWidth="1"/>
    <col min="1011" max="1011" width="9.625" style="686" customWidth="1"/>
    <col min="1012" max="1012" width="9.25" style="686" customWidth="1"/>
    <col min="1013" max="1013" width="32.125" style="686" customWidth="1"/>
    <col min="1014" max="1015" width="8" style="686" customWidth="1"/>
    <col min="1016" max="1016" width="9.5" style="686" customWidth="1"/>
    <col min="1017" max="1017" width="7.625" style="686" customWidth="1"/>
    <col min="1018" max="1024" width="8" style="686" customWidth="1"/>
    <col min="1025" max="1025" width="5.25" style="686" customWidth="1"/>
    <col min="1026" max="1026" width="8" style="686" customWidth="1"/>
    <col min="1027" max="1027" width="9" style="686" customWidth="1"/>
    <col min="1028" max="1263" width="13.875" style="686"/>
    <col min="1264" max="1264" width="10.125" style="686" customWidth="1"/>
    <col min="1265" max="1265" width="29.75" style="686" customWidth="1"/>
    <col min="1266" max="1266" width="13.875" style="686" customWidth="1"/>
    <col min="1267" max="1267" width="9.625" style="686" customWidth="1"/>
    <col min="1268" max="1268" width="9.25" style="686" customWidth="1"/>
    <col min="1269" max="1269" width="32.125" style="686" customWidth="1"/>
    <col min="1270" max="1271" width="8" style="686" customWidth="1"/>
    <col min="1272" max="1272" width="9.5" style="686" customWidth="1"/>
    <col min="1273" max="1273" width="7.625" style="686" customWidth="1"/>
    <col min="1274" max="1280" width="8" style="686" customWidth="1"/>
    <col min="1281" max="1281" width="5.25" style="686" customWidth="1"/>
    <col min="1282" max="1282" width="8" style="686" customWidth="1"/>
    <col min="1283" max="1283" width="9" style="686" customWidth="1"/>
    <col min="1284" max="1519" width="13.875" style="686"/>
    <col min="1520" max="1520" width="10.125" style="686" customWidth="1"/>
    <col min="1521" max="1521" width="29.75" style="686" customWidth="1"/>
    <col min="1522" max="1522" width="13.875" style="686" customWidth="1"/>
    <col min="1523" max="1523" width="9.625" style="686" customWidth="1"/>
    <col min="1524" max="1524" width="9.25" style="686" customWidth="1"/>
    <col min="1525" max="1525" width="32.125" style="686" customWidth="1"/>
    <col min="1526" max="1527" width="8" style="686" customWidth="1"/>
    <col min="1528" max="1528" width="9.5" style="686" customWidth="1"/>
    <col min="1529" max="1529" width="7.625" style="686" customWidth="1"/>
    <col min="1530" max="1536" width="8" style="686" customWidth="1"/>
    <col min="1537" max="1537" width="5.25" style="686" customWidth="1"/>
    <col min="1538" max="1538" width="8" style="686" customWidth="1"/>
    <col min="1539" max="1539" width="9" style="686" customWidth="1"/>
    <col min="1540" max="1775" width="13.875" style="686"/>
    <col min="1776" max="1776" width="10.125" style="686" customWidth="1"/>
    <col min="1777" max="1777" width="29.75" style="686" customWidth="1"/>
    <col min="1778" max="1778" width="13.875" style="686" customWidth="1"/>
    <col min="1779" max="1779" width="9.625" style="686" customWidth="1"/>
    <col min="1780" max="1780" width="9.25" style="686" customWidth="1"/>
    <col min="1781" max="1781" width="32.125" style="686" customWidth="1"/>
    <col min="1782" max="1783" width="8" style="686" customWidth="1"/>
    <col min="1784" max="1784" width="9.5" style="686" customWidth="1"/>
    <col min="1785" max="1785" width="7.625" style="686" customWidth="1"/>
    <col min="1786" max="1792" width="8" style="686" customWidth="1"/>
    <col min="1793" max="1793" width="5.25" style="686" customWidth="1"/>
    <col min="1794" max="1794" width="8" style="686" customWidth="1"/>
    <col min="1795" max="1795" width="9" style="686" customWidth="1"/>
    <col min="1796" max="2031" width="13.875" style="686"/>
    <col min="2032" max="2032" width="10.125" style="686" customWidth="1"/>
    <col min="2033" max="2033" width="29.75" style="686" customWidth="1"/>
    <col min="2034" max="2034" width="13.875" style="686" customWidth="1"/>
    <col min="2035" max="2035" width="9.625" style="686" customWidth="1"/>
    <col min="2036" max="2036" width="9.25" style="686" customWidth="1"/>
    <col min="2037" max="2037" width="32.125" style="686" customWidth="1"/>
    <col min="2038" max="2039" width="8" style="686" customWidth="1"/>
    <col min="2040" max="2040" width="9.5" style="686" customWidth="1"/>
    <col min="2041" max="2041" width="7.625" style="686" customWidth="1"/>
    <col min="2042" max="2048" width="8" style="686" customWidth="1"/>
    <col min="2049" max="2049" width="5.25" style="686" customWidth="1"/>
    <col min="2050" max="2050" width="8" style="686" customWidth="1"/>
    <col min="2051" max="2051" width="9" style="686" customWidth="1"/>
    <col min="2052" max="2287" width="13.875" style="686"/>
    <col min="2288" max="2288" width="10.125" style="686" customWidth="1"/>
    <col min="2289" max="2289" width="29.75" style="686" customWidth="1"/>
    <col min="2290" max="2290" width="13.875" style="686" customWidth="1"/>
    <col min="2291" max="2291" width="9.625" style="686" customWidth="1"/>
    <col min="2292" max="2292" width="9.25" style="686" customWidth="1"/>
    <col min="2293" max="2293" width="32.125" style="686" customWidth="1"/>
    <col min="2294" max="2295" width="8" style="686" customWidth="1"/>
    <col min="2296" max="2296" width="9.5" style="686" customWidth="1"/>
    <col min="2297" max="2297" width="7.625" style="686" customWidth="1"/>
    <col min="2298" max="2304" width="8" style="686" customWidth="1"/>
    <col min="2305" max="2305" width="5.25" style="686" customWidth="1"/>
    <col min="2306" max="2306" width="8" style="686" customWidth="1"/>
    <col min="2307" max="2307" width="9" style="686" customWidth="1"/>
    <col min="2308" max="2543" width="13.875" style="686"/>
    <col min="2544" max="2544" width="10.125" style="686" customWidth="1"/>
    <col min="2545" max="2545" width="29.75" style="686" customWidth="1"/>
    <col min="2546" max="2546" width="13.875" style="686" customWidth="1"/>
    <col min="2547" max="2547" width="9.625" style="686" customWidth="1"/>
    <col min="2548" max="2548" width="9.25" style="686" customWidth="1"/>
    <col min="2549" max="2549" width="32.125" style="686" customWidth="1"/>
    <col min="2550" max="2551" width="8" style="686" customWidth="1"/>
    <col min="2552" max="2552" width="9.5" style="686" customWidth="1"/>
    <col min="2553" max="2553" width="7.625" style="686" customWidth="1"/>
    <col min="2554" max="2560" width="8" style="686" customWidth="1"/>
    <col min="2561" max="2561" width="5.25" style="686" customWidth="1"/>
    <col min="2562" max="2562" width="8" style="686" customWidth="1"/>
    <col min="2563" max="2563" width="9" style="686" customWidth="1"/>
    <col min="2564" max="2799" width="13.875" style="686"/>
    <col min="2800" max="2800" width="10.125" style="686" customWidth="1"/>
    <col min="2801" max="2801" width="29.75" style="686" customWidth="1"/>
    <col min="2802" max="2802" width="13.875" style="686" customWidth="1"/>
    <col min="2803" max="2803" width="9.625" style="686" customWidth="1"/>
    <col min="2804" max="2804" width="9.25" style="686" customWidth="1"/>
    <col min="2805" max="2805" width="32.125" style="686" customWidth="1"/>
    <col min="2806" max="2807" width="8" style="686" customWidth="1"/>
    <col min="2808" max="2808" width="9.5" style="686" customWidth="1"/>
    <col min="2809" max="2809" width="7.625" style="686" customWidth="1"/>
    <col min="2810" max="2816" width="8" style="686" customWidth="1"/>
    <col min="2817" max="2817" width="5.25" style="686" customWidth="1"/>
    <col min="2818" max="2818" width="8" style="686" customWidth="1"/>
    <col min="2819" max="2819" width="9" style="686" customWidth="1"/>
    <col min="2820" max="3055" width="13.875" style="686"/>
    <col min="3056" max="3056" width="10.125" style="686" customWidth="1"/>
    <col min="3057" max="3057" width="29.75" style="686" customWidth="1"/>
    <col min="3058" max="3058" width="13.875" style="686" customWidth="1"/>
    <col min="3059" max="3059" width="9.625" style="686" customWidth="1"/>
    <col min="3060" max="3060" width="9.25" style="686" customWidth="1"/>
    <col min="3061" max="3061" width="32.125" style="686" customWidth="1"/>
    <col min="3062" max="3063" width="8" style="686" customWidth="1"/>
    <col min="3064" max="3064" width="9.5" style="686" customWidth="1"/>
    <col min="3065" max="3065" width="7.625" style="686" customWidth="1"/>
    <col min="3066" max="3072" width="8" style="686" customWidth="1"/>
    <col min="3073" max="3073" width="5.25" style="686" customWidth="1"/>
    <col min="3074" max="3074" width="8" style="686" customWidth="1"/>
    <col min="3075" max="3075" width="9" style="686" customWidth="1"/>
    <col min="3076" max="3311" width="13.875" style="686"/>
    <col min="3312" max="3312" width="10.125" style="686" customWidth="1"/>
    <col min="3313" max="3313" width="29.75" style="686" customWidth="1"/>
    <col min="3314" max="3314" width="13.875" style="686" customWidth="1"/>
    <col min="3315" max="3315" width="9.625" style="686" customWidth="1"/>
    <col min="3316" max="3316" width="9.25" style="686" customWidth="1"/>
    <col min="3317" max="3317" width="32.125" style="686" customWidth="1"/>
    <col min="3318" max="3319" width="8" style="686" customWidth="1"/>
    <col min="3320" max="3320" width="9.5" style="686" customWidth="1"/>
    <col min="3321" max="3321" width="7.625" style="686" customWidth="1"/>
    <col min="3322" max="3328" width="8" style="686" customWidth="1"/>
    <col min="3329" max="3329" width="5.25" style="686" customWidth="1"/>
    <col min="3330" max="3330" width="8" style="686" customWidth="1"/>
    <col min="3331" max="3331" width="9" style="686" customWidth="1"/>
    <col min="3332" max="3567" width="13.875" style="686"/>
    <col min="3568" max="3568" width="10.125" style="686" customWidth="1"/>
    <col min="3569" max="3569" width="29.75" style="686" customWidth="1"/>
    <col min="3570" max="3570" width="13.875" style="686" customWidth="1"/>
    <col min="3571" max="3571" width="9.625" style="686" customWidth="1"/>
    <col min="3572" max="3572" width="9.25" style="686" customWidth="1"/>
    <col min="3573" max="3573" width="32.125" style="686" customWidth="1"/>
    <col min="3574" max="3575" width="8" style="686" customWidth="1"/>
    <col min="3576" max="3576" width="9.5" style="686" customWidth="1"/>
    <col min="3577" max="3577" width="7.625" style="686" customWidth="1"/>
    <col min="3578" max="3584" width="8" style="686" customWidth="1"/>
    <col min="3585" max="3585" width="5.25" style="686" customWidth="1"/>
    <col min="3586" max="3586" width="8" style="686" customWidth="1"/>
    <col min="3587" max="3587" width="9" style="686" customWidth="1"/>
    <col min="3588" max="3823" width="13.875" style="686"/>
    <col min="3824" max="3824" width="10.125" style="686" customWidth="1"/>
    <col min="3825" max="3825" width="29.75" style="686" customWidth="1"/>
    <col min="3826" max="3826" width="13.875" style="686" customWidth="1"/>
    <col min="3827" max="3827" width="9.625" style="686" customWidth="1"/>
    <col min="3828" max="3828" width="9.25" style="686" customWidth="1"/>
    <col min="3829" max="3829" width="32.125" style="686" customWidth="1"/>
    <col min="3830" max="3831" width="8" style="686" customWidth="1"/>
    <col min="3832" max="3832" width="9.5" style="686" customWidth="1"/>
    <col min="3833" max="3833" width="7.625" style="686" customWidth="1"/>
    <col min="3834" max="3840" width="8" style="686" customWidth="1"/>
    <col min="3841" max="3841" width="5.25" style="686" customWidth="1"/>
    <col min="3842" max="3842" width="8" style="686" customWidth="1"/>
    <col min="3843" max="3843" width="9" style="686" customWidth="1"/>
    <col min="3844" max="4079" width="13.875" style="686"/>
    <col min="4080" max="4080" width="10.125" style="686" customWidth="1"/>
    <col min="4081" max="4081" width="29.75" style="686" customWidth="1"/>
    <col min="4082" max="4082" width="13.875" style="686" customWidth="1"/>
    <col min="4083" max="4083" width="9.625" style="686" customWidth="1"/>
    <col min="4084" max="4084" width="9.25" style="686" customWidth="1"/>
    <col min="4085" max="4085" width="32.125" style="686" customWidth="1"/>
    <col min="4086" max="4087" width="8" style="686" customWidth="1"/>
    <col min="4088" max="4088" width="9.5" style="686" customWidth="1"/>
    <col min="4089" max="4089" width="7.625" style="686" customWidth="1"/>
    <col min="4090" max="4096" width="8" style="686" customWidth="1"/>
    <col min="4097" max="4097" width="5.25" style="686" customWidth="1"/>
    <col min="4098" max="4098" width="8" style="686" customWidth="1"/>
    <col min="4099" max="4099" width="9" style="686" customWidth="1"/>
    <col min="4100" max="4335" width="13.875" style="686"/>
    <col min="4336" max="4336" width="10.125" style="686" customWidth="1"/>
    <col min="4337" max="4337" width="29.75" style="686" customWidth="1"/>
    <col min="4338" max="4338" width="13.875" style="686" customWidth="1"/>
    <col min="4339" max="4339" width="9.625" style="686" customWidth="1"/>
    <col min="4340" max="4340" width="9.25" style="686" customWidth="1"/>
    <col min="4341" max="4341" width="32.125" style="686" customWidth="1"/>
    <col min="4342" max="4343" width="8" style="686" customWidth="1"/>
    <col min="4344" max="4344" width="9.5" style="686" customWidth="1"/>
    <col min="4345" max="4345" width="7.625" style="686" customWidth="1"/>
    <col min="4346" max="4352" width="8" style="686" customWidth="1"/>
    <col min="4353" max="4353" width="5.25" style="686" customWidth="1"/>
    <col min="4354" max="4354" width="8" style="686" customWidth="1"/>
    <col min="4355" max="4355" width="9" style="686" customWidth="1"/>
    <col min="4356" max="4591" width="13.875" style="686"/>
    <col min="4592" max="4592" width="10.125" style="686" customWidth="1"/>
    <col min="4593" max="4593" width="29.75" style="686" customWidth="1"/>
    <col min="4594" max="4594" width="13.875" style="686" customWidth="1"/>
    <col min="4595" max="4595" width="9.625" style="686" customWidth="1"/>
    <col min="4596" max="4596" width="9.25" style="686" customWidth="1"/>
    <col min="4597" max="4597" width="32.125" style="686" customWidth="1"/>
    <col min="4598" max="4599" width="8" style="686" customWidth="1"/>
    <col min="4600" max="4600" width="9.5" style="686" customWidth="1"/>
    <col min="4601" max="4601" width="7.625" style="686" customWidth="1"/>
    <col min="4602" max="4608" width="8" style="686" customWidth="1"/>
    <col min="4609" max="4609" width="5.25" style="686" customWidth="1"/>
    <col min="4610" max="4610" width="8" style="686" customWidth="1"/>
    <col min="4611" max="4611" width="9" style="686" customWidth="1"/>
    <col min="4612" max="4847" width="13.875" style="686"/>
    <col min="4848" max="4848" width="10.125" style="686" customWidth="1"/>
    <col min="4849" max="4849" width="29.75" style="686" customWidth="1"/>
    <col min="4850" max="4850" width="13.875" style="686" customWidth="1"/>
    <col min="4851" max="4851" width="9.625" style="686" customWidth="1"/>
    <col min="4852" max="4852" width="9.25" style="686" customWidth="1"/>
    <col min="4853" max="4853" width="32.125" style="686" customWidth="1"/>
    <col min="4854" max="4855" width="8" style="686" customWidth="1"/>
    <col min="4856" max="4856" width="9.5" style="686" customWidth="1"/>
    <col min="4857" max="4857" width="7.625" style="686" customWidth="1"/>
    <col min="4858" max="4864" width="8" style="686" customWidth="1"/>
    <col min="4865" max="4865" width="5.25" style="686" customWidth="1"/>
    <col min="4866" max="4866" width="8" style="686" customWidth="1"/>
    <col min="4867" max="4867" width="9" style="686" customWidth="1"/>
    <col min="4868" max="5103" width="13.875" style="686"/>
    <col min="5104" max="5104" width="10.125" style="686" customWidth="1"/>
    <col min="5105" max="5105" width="29.75" style="686" customWidth="1"/>
    <col min="5106" max="5106" width="13.875" style="686" customWidth="1"/>
    <col min="5107" max="5107" width="9.625" style="686" customWidth="1"/>
    <col min="5108" max="5108" width="9.25" style="686" customWidth="1"/>
    <col min="5109" max="5109" width="32.125" style="686" customWidth="1"/>
    <col min="5110" max="5111" width="8" style="686" customWidth="1"/>
    <col min="5112" max="5112" width="9.5" style="686" customWidth="1"/>
    <col min="5113" max="5113" width="7.625" style="686" customWidth="1"/>
    <col min="5114" max="5120" width="8" style="686" customWidth="1"/>
    <col min="5121" max="5121" width="5.25" style="686" customWidth="1"/>
    <col min="5122" max="5122" width="8" style="686" customWidth="1"/>
    <col min="5123" max="5123" width="9" style="686" customWidth="1"/>
    <col min="5124" max="5359" width="13.875" style="686"/>
    <col min="5360" max="5360" width="10.125" style="686" customWidth="1"/>
    <col min="5361" max="5361" width="29.75" style="686" customWidth="1"/>
    <col min="5362" max="5362" width="13.875" style="686" customWidth="1"/>
    <col min="5363" max="5363" width="9.625" style="686" customWidth="1"/>
    <col min="5364" max="5364" width="9.25" style="686" customWidth="1"/>
    <col min="5365" max="5365" width="32.125" style="686" customWidth="1"/>
    <col min="5366" max="5367" width="8" style="686" customWidth="1"/>
    <col min="5368" max="5368" width="9.5" style="686" customWidth="1"/>
    <col min="5369" max="5369" width="7.625" style="686" customWidth="1"/>
    <col min="5370" max="5376" width="8" style="686" customWidth="1"/>
    <col min="5377" max="5377" width="5.25" style="686" customWidth="1"/>
    <col min="5378" max="5378" width="8" style="686" customWidth="1"/>
    <col min="5379" max="5379" width="9" style="686" customWidth="1"/>
    <col min="5380" max="5615" width="13.875" style="686"/>
    <col min="5616" max="5616" width="10.125" style="686" customWidth="1"/>
    <col min="5617" max="5617" width="29.75" style="686" customWidth="1"/>
    <col min="5618" max="5618" width="13.875" style="686" customWidth="1"/>
    <col min="5619" max="5619" width="9.625" style="686" customWidth="1"/>
    <col min="5620" max="5620" width="9.25" style="686" customWidth="1"/>
    <col min="5621" max="5621" width="32.125" style="686" customWidth="1"/>
    <col min="5622" max="5623" width="8" style="686" customWidth="1"/>
    <col min="5624" max="5624" width="9.5" style="686" customWidth="1"/>
    <col min="5625" max="5625" width="7.625" style="686" customWidth="1"/>
    <col min="5626" max="5632" width="8" style="686" customWidth="1"/>
    <col min="5633" max="5633" width="5.25" style="686" customWidth="1"/>
    <col min="5634" max="5634" width="8" style="686" customWidth="1"/>
    <col min="5635" max="5635" width="9" style="686" customWidth="1"/>
    <col min="5636" max="5871" width="13.875" style="686"/>
    <col min="5872" max="5872" width="10.125" style="686" customWidth="1"/>
    <col min="5873" max="5873" width="29.75" style="686" customWidth="1"/>
    <col min="5874" max="5874" width="13.875" style="686" customWidth="1"/>
    <col min="5875" max="5875" width="9.625" style="686" customWidth="1"/>
    <col min="5876" max="5876" width="9.25" style="686" customWidth="1"/>
    <col min="5877" max="5877" width="32.125" style="686" customWidth="1"/>
    <col min="5878" max="5879" width="8" style="686" customWidth="1"/>
    <col min="5880" max="5880" width="9.5" style="686" customWidth="1"/>
    <col min="5881" max="5881" width="7.625" style="686" customWidth="1"/>
    <col min="5882" max="5888" width="8" style="686" customWidth="1"/>
    <col min="5889" max="5889" width="5.25" style="686" customWidth="1"/>
    <col min="5890" max="5890" width="8" style="686" customWidth="1"/>
    <col min="5891" max="5891" width="9" style="686" customWidth="1"/>
    <col min="5892" max="6127" width="13.875" style="686"/>
    <col min="6128" max="6128" width="10.125" style="686" customWidth="1"/>
    <col min="6129" max="6129" width="29.75" style="686" customWidth="1"/>
    <col min="6130" max="6130" width="13.875" style="686" customWidth="1"/>
    <col min="6131" max="6131" width="9.625" style="686" customWidth="1"/>
    <col min="6132" max="6132" width="9.25" style="686" customWidth="1"/>
    <col min="6133" max="6133" width="32.125" style="686" customWidth="1"/>
    <col min="6134" max="6135" width="8" style="686" customWidth="1"/>
    <col min="6136" max="6136" width="9.5" style="686" customWidth="1"/>
    <col min="6137" max="6137" width="7.625" style="686" customWidth="1"/>
    <col min="6138" max="6144" width="8" style="686" customWidth="1"/>
    <col min="6145" max="6145" width="5.25" style="686" customWidth="1"/>
    <col min="6146" max="6146" width="8" style="686" customWidth="1"/>
    <col min="6147" max="6147" width="9" style="686" customWidth="1"/>
    <col min="6148" max="6383" width="13.875" style="686"/>
    <col min="6384" max="6384" width="10.125" style="686" customWidth="1"/>
    <col min="6385" max="6385" width="29.75" style="686" customWidth="1"/>
    <col min="6386" max="6386" width="13.875" style="686" customWidth="1"/>
    <col min="6387" max="6387" width="9.625" style="686" customWidth="1"/>
    <col min="6388" max="6388" width="9.25" style="686" customWidth="1"/>
    <col min="6389" max="6389" width="32.125" style="686" customWidth="1"/>
    <col min="6390" max="6391" width="8" style="686" customWidth="1"/>
    <col min="6392" max="6392" width="9.5" style="686" customWidth="1"/>
    <col min="6393" max="6393" width="7.625" style="686" customWidth="1"/>
    <col min="6394" max="6400" width="8" style="686" customWidth="1"/>
    <col min="6401" max="6401" width="5.25" style="686" customWidth="1"/>
    <col min="6402" max="6402" width="8" style="686" customWidth="1"/>
    <col min="6403" max="6403" width="9" style="686" customWidth="1"/>
    <col min="6404" max="6639" width="13.875" style="686"/>
    <col min="6640" max="6640" width="10.125" style="686" customWidth="1"/>
    <col min="6641" max="6641" width="29.75" style="686" customWidth="1"/>
    <col min="6642" max="6642" width="13.875" style="686" customWidth="1"/>
    <col min="6643" max="6643" width="9.625" style="686" customWidth="1"/>
    <col min="6644" max="6644" width="9.25" style="686" customWidth="1"/>
    <col min="6645" max="6645" width="32.125" style="686" customWidth="1"/>
    <col min="6646" max="6647" width="8" style="686" customWidth="1"/>
    <col min="6648" max="6648" width="9.5" style="686" customWidth="1"/>
    <col min="6649" max="6649" width="7.625" style="686" customWidth="1"/>
    <col min="6650" max="6656" width="8" style="686" customWidth="1"/>
    <col min="6657" max="6657" width="5.25" style="686" customWidth="1"/>
    <col min="6658" max="6658" width="8" style="686" customWidth="1"/>
    <col min="6659" max="6659" width="9" style="686" customWidth="1"/>
    <col min="6660" max="6895" width="13.875" style="686"/>
    <col min="6896" max="6896" width="10.125" style="686" customWidth="1"/>
    <col min="6897" max="6897" width="29.75" style="686" customWidth="1"/>
    <col min="6898" max="6898" width="13.875" style="686" customWidth="1"/>
    <col min="6899" max="6899" width="9.625" style="686" customWidth="1"/>
    <col min="6900" max="6900" width="9.25" style="686" customWidth="1"/>
    <col min="6901" max="6901" width="32.125" style="686" customWidth="1"/>
    <col min="6902" max="6903" width="8" style="686" customWidth="1"/>
    <col min="6904" max="6904" width="9.5" style="686" customWidth="1"/>
    <col min="6905" max="6905" width="7.625" style="686" customWidth="1"/>
    <col min="6906" max="6912" width="8" style="686" customWidth="1"/>
    <col min="6913" max="6913" width="5.25" style="686" customWidth="1"/>
    <col min="6914" max="6914" width="8" style="686" customWidth="1"/>
    <col min="6915" max="6915" width="9" style="686" customWidth="1"/>
    <col min="6916" max="7151" width="13.875" style="686"/>
    <col min="7152" max="7152" width="10.125" style="686" customWidth="1"/>
    <col min="7153" max="7153" width="29.75" style="686" customWidth="1"/>
    <col min="7154" max="7154" width="13.875" style="686" customWidth="1"/>
    <col min="7155" max="7155" width="9.625" style="686" customWidth="1"/>
    <col min="7156" max="7156" width="9.25" style="686" customWidth="1"/>
    <col min="7157" max="7157" width="32.125" style="686" customWidth="1"/>
    <col min="7158" max="7159" width="8" style="686" customWidth="1"/>
    <col min="7160" max="7160" width="9.5" style="686" customWidth="1"/>
    <col min="7161" max="7161" width="7.625" style="686" customWidth="1"/>
    <col min="7162" max="7168" width="8" style="686" customWidth="1"/>
    <col min="7169" max="7169" width="5.25" style="686" customWidth="1"/>
    <col min="7170" max="7170" width="8" style="686" customWidth="1"/>
    <col min="7171" max="7171" width="9" style="686" customWidth="1"/>
    <col min="7172" max="7407" width="13.875" style="686"/>
    <col min="7408" max="7408" width="10.125" style="686" customWidth="1"/>
    <col min="7409" max="7409" width="29.75" style="686" customWidth="1"/>
    <col min="7410" max="7410" width="13.875" style="686" customWidth="1"/>
    <col min="7411" max="7411" width="9.625" style="686" customWidth="1"/>
    <col min="7412" max="7412" width="9.25" style="686" customWidth="1"/>
    <col min="7413" max="7413" width="32.125" style="686" customWidth="1"/>
    <col min="7414" max="7415" width="8" style="686" customWidth="1"/>
    <col min="7416" max="7416" width="9.5" style="686" customWidth="1"/>
    <col min="7417" max="7417" width="7.625" style="686" customWidth="1"/>
    <col min="7418" max="7424" width="8" style="686" customWidth="1"/>
    <col min="7425" max="7425" width="5.25" style="686" customWidth="1"/>
    <col min="7426" max="7426" width="8" style="686" customWidth="1"/>
    <col min="7427" max="7427" width="9" style="686" customWidth="1"/>
    <col min="7428" max="7663" width="13.875" style="686"/>
    <col min="7664" max="7664" width="10.125" style="686" customWidth="1"/>
    <col min="7665" max="7665" width="29.75" style="686" customWidth="1"/>
    <col min="7666" max="7666" width="13.875" style="686" customWidth="1"/>
    <col min="7667" max="7667" width="9.625" style="686" customWidth="1"/>
    <col min="7668" max="7668" width="9.25" style="686" customWidth="1"/>
    <col min="7669" max="7669" width="32.125" style="686" customWidth="1"/>
    <col min="7670" max="7671" width="8" style="686" customWidth="1"/>
    <col min="7672" max="7672" width="9.5" style="686" customWidth="1"/>
    <col min="7673" max="7673" width="7.625" style="686" customWidth="1"/>
    <col min="7674" max="7680" width="8" style="686" customWidth="1"/>
    <col min="7681" max="7681" width="5.25" style="686" customWidth="1"/>
    <col min="7682" max="7682" width="8" style="686" customWidth="1"/>
    <col min="7683" max="7683" width="9" style="686" customWidth="1"/>
    <col min="7684" max="7919" width="13.875" style="686"/>
    <col min="7920" max="7920" width="10.125" style="686" customWidth="1"/>
    <col min="7921" max="7921" width="29.75" style="686" customWidth="1"/>
    <col min="7922" max="7922" width="13.875" style="686" customWidth="1"/>
    <col min="7923" max="7923" width="9.625" style="686" customWidth="1"/>
    <col min="7924" max="7924" width="9.25" style="686" customWidth="1"/>
    <col min="7925" max="7925" width="32.125" style="686" customWidth="1"/>
    <col min="7926" max="7927" width="8" style="686" customWidth="1"/>
    <col min="7928" max="7928" width="9.5" style="686" customWidth="1"/>
    <col min="7929" max="7929" width="7.625" style="686" customWidth="1"/>
    <col min="7930" max="7936" width="8" style="686" customWidth="1"/>
    <col min="7937" max="7937" width="5.25" style="686" customWidth="1"/>
    <col min="7938" max="7938" width="8" style="686" customWidth="1"/>
    <col min="7939" max="7939" width="9" style="686" customWidth="1"/>
    <col min="7940" max="8175" width="13.875" style="686"/>
    <col min="8176" max="8176" width="10.125" style="686" customWidth="1"/>
    <col min="8177" max="8177" width="29.75" style="686" customWidth="1"/>
    <col min="8178" max="8178" width="13.875" style="686" customWidth="1"/>
    <col min="8179" max="8179" width="9.625" style="686" customWidth="1"/>
    <col min="8180" max="8180" width="9.25" style="686" customWidth="1"/>
    <col min="8181" max="8181" width="32.125" style="686" customWidth="1"/>
    <col min="8182" max="8183" width="8" style="686" customWidth="1"/>
    <col min="8184" max="8184" width="9.5" style="686" customWidth="1"/>
    <col min="8185" max="8185" width="7.625" style="686" customWidth="1"/>
    <col min="8186" max="8192" width="8" style="686" customWidth="1"/>
    <col min="8193" max="8193" width="5.25" style="686" customWidth="1"/>
    <col min="8194" max="8194" width="8" style="686" customWidth="1"/>
    <col min="8195" max="8195" width="9" style="686" customWidth="1"/>
    <col min="8196" max="8431" width="13.875" style="686"/>
    <col min="8432" max="8432" width="10.125" style="686" customWidth="1"/>
    <col min="8433" max="8433" width="29.75" style="686" customWidth="1"/>
    <col min="8434" max="8434" width="13.875" style="686" customWidth="1"/>
    <col min="8435" max="8435" width="9.625" style="686" customWidth="1"/>
    <col min="8436" max="8436" width="9.25" style="686" customWidth="1"/>
    <col min="8437" max="8437" width="32.125" style="686" customWidth="1"/>
    <col min="8438" max="8439" width="8" style="686" customWidth="1"/>
    <col min="8440" max="8440" width="9.5" style="686" customWidth="1"/>
    <col min="8441" max="8441" width="7.625" style="686" customWidth="1"/>
    <col min="8442" max="8448" width="8" style="686" customWidth="1"/>
    <col min="8449" max="8449" width="5.25" style="686" customWidth="1"/>
    <col min="8450" max="8450" width="8" style="686" customWidth="1"/>
    <col min="8451" max="8451" width="9" style="686" customWidth="1"/>
    <col min="8452" max="8687" width="13.875" style="686"/>
    <col min="8688" max="8688" width="10.125" style="686" customWidth="1"/>
    <col min="8689" max="8689" width="29.75" style="686" customWidth="1"/>
    <col min="8690" max="8690" width="13.875" style="686" customWidth="1"/>
    <col min="8691" max="8691" width="9.625" style="686" customWidth="1"/>
    <col min="8692" max="8692" width="9.25" style="686" customWidth="1"/>
    <col min="8693" max="8693" width="32.125" style="686" customWidth="1"/>
    <col min="8694" max="8695" width="8" style="686" customWidth="1"/>
    <col min="8696" max="8696" width="9.5" style="686" customWidth="1"/>
    <col min="8697" max="8697" width="7.625" style="686" customWidth="1"/>
    <col min="8698" max="8704" width="8" style="686" customWidth="1"/>
    <col min="8705" max="8705" width="5.25" style="686" customWidth="1"/>
    <col min="8706" max="8706" width="8" style="686" customWidth="1"/>
    <col min="8707" max="8707" width="9" style="686" customWidth="1"/>
    <col min="8708" max="8943" width="13.875" style="686"/>
    <col min="8944" max="8944" width="10.125" style="686" customWidth="1"/>
    <col min="8945" max="8945" width="29.75" style="686" customWidth="1"/>
    <col min="8946" max="8946" width="13.875" style="686" customWidth="1"/>
    <col min="8947" max="8947" width="9.625" style="686" customWidth="1"/>
    <col min="8948" max="8948" width="9.25" style="686" customWidth="1"/>
    <col min="8949" max="8949" width="32.125" style="686" customWidth="1"/>
    <col min="8950" max="8951" width="8" style="686" customWidth="1"/>
    <col min="8952" max="8952" width="9.5" style="686" customWidth="1"/>
    <col min="8953" max="8953" width="7.625" style="686" customWidth="1"/>
    <col min="8954" max="8960" width="8" style="686" customWidth="1"/>
    <col min="8961" max="8961" width="5.25" style="686" customWidth="1"/>
    <col min="8962" max="8962" width="8" style="686" customWidth="1"/>
    <col min="8963" max="8963" width="9" style="686" customWidth="1"/>
    <col min="8964" max="9199" width="13.875" style="686"/>
    <col min="9200" max="9200" width="10.125" style="686" customWidth="1"/>
    <col min="9201" max="9201" width="29.75" style="686" customWidth="1"/>
    <col min="9202" max="9202" width="13.875" style="686" customWidth="1"/>
    <col min="9203" max="9203" width="9.625" style="686" customWidth="1"/>
    <col min="9204" max="9204" width="9.25" style="686" customWidth="1"/>
    <col min="9205" max="9205" width="32.125" style="686" customWidth="1"/>
    <col min="9206" max="9207" width="8" style="686" customWidth="1"/>
    <col min="9208" max="9208" width="9.5" style="686" customWidth="1"/>
    <col min="9209" max="9209" width="7.625" style="686" customWidth="1"/>
    <col min="9210" max="9216" width="8" style="686" customWidth="1"/>
    <col min="9217" max="9217" width="5.25" style="686" customWidth="1"/>
    <col min="9218" max="9218" width="8" style="686" customWidth="1"/>
    <col min="9219" max="9219" width="9" style="686" customWidth="1"/>
    <col min="9220" max="9455" width="13.875" style="686"/>
    <col min="9456" max="9456" width="10.125" style="686" customWidth="1"/>
    <col min="9457" max="9457" width="29.75" style="686" customWidth="1"/>
    <col min="9458" max="9458" width="13.875" style="686" customWidth="1"/>
    <col min="9459" max="9459" width="9.625" style="686" customWidth="1"/>
    <col min="9460" max="9460" width="9.25" style="686" customWidth="1"/>
    <col min="9461" max="9461" width="32.125" style="686" customWidth="1"/>
    <col min="9462" max="9463" width="8" style="686" customWidth="1"/>
    <col min="9464" max="9464" width="9.5" style="686" customWidth="1"/>
    <col min="9465" max="9465" width="7.625" style="686" customWidth="1"/>
    <col min="9466" max="9472" width="8" style="686" customWidth="1"/>
    <col min="9473" max="9473" width="5.25" style="686" customWidth="1"/>
    <col min="9474" max="9474" width="8" style="686" customWidth="1"/>
    <col min="9475" max="9475" width="9" style="686" customWidth="1"/>
    <col min="9476" max="9711" width="13.875" style="686"/>
    <col min="9712" max="9712" width="10.125" style="686" customWidth="1"/>
    <col min="9713" max="9713" width="29.75" style="686" customWidth="1"/>
    <col min="9714" max="9714" width="13.875" style="686" customWidth="1"/>
    <col min="9715" max="9715" width="9.625" style="686" customWidth="1"/>
    <col min="9716" max="9716" width="9.25" style="686" customWidth="1"/>
    <col min="9717" max="9717" width="32.125" style="686" customWidth="1"/>
    <col min="9718" max="9719" width="8" style="686" customWidth="1"/>
    <col min="9720" max="9720" width="9.5" style="686" customWidth="1"/>
    <col min="9721" max="9721" width="7.625" style="686" customWidth="1"/>
    <col min="9722" max="9728" width="8" style="686" customWidth="1"/>
    <col min="9729" max="9729" width="5.25" style="686" customWidth="1"/>
    <col min="9730" max="9730" width="8" style="686" customWidth="1"/>
    <col min="9731" max="9731" width="9" style="686" customWidth="1"/>
    <col min="9732" max="9967" width="13.875" style="686"/>
    <col min="9968" max="9968" width="10.125" style="686" customWidth="1"/>
    <col min="9969" max="9969" width="29.75" style="686" customWidth="1"/>
    <col min="9970" max="9970" width="13.875" style="686" customWidth="1"/>
    <col min="9971" max="9971" width="9.625" style="686" customWidth="1"/>
    <col min="9972" max="9972" width="9.25" style="686" customWidth="1"/>
    <col min="9973" max="9973" width="32.125" style="686" customWidth="1"/>
    <col min="9974" max="9975" width="8" style="686" customWidth="1"/>
    <col min="9976" max="9976" width="9.5" style="686" customWidth="1"/>
    <col min="9977" max="9977" width="7.625" style="686" customWidth="1"/>
    <col min="9978" max="9984" width="8" style="686" customWidth="1"/>
    <col min="9985" max="9985" width="5.25" style="686" customWidth="1"/>
    <col min="9986" max="9986" width="8" style="686" customWidth="1"/>
    <col min="9987" max="9987" width="9" style="686" customWidth="1"/>
    <col min="9988" max="10223" width="13.875" style="686"/>
    <col min="10224" max="10224" width="10.125" style="686" customWidth="1"/>
    <col min="10225" max="10225" width="29.75" style="686" customWidth="1"/>
    <col min="10226" max="10226" width="13.875" style="686" customWidth="1"/>
    <col min="10227" max="10227" width="9.625" style="686" customWidth="1"/>
    <col min="10228" max="10228" width="9.25" style="686" customWidth="1"/>
    <col min="10229" max="10229" width="32.125" style="686" customWidth="1"/>
    <col min="10230" max="10231" width="8" style="686" customWidth="1"/>
    <col min="10232" max="10232" width="9.5" style="686" customWidth="1"/>
    <col min="10233" max="10233" width="7.625" style="686" customWidth="1"/>
    <col min="10234" max="10240" width="8" style="686" customWidth="1"/>
    <col min="10241" max="10241" width="5.25" style="686" customWidth="1"/>
    <col min="10242" max="10242" width="8" style="686" customWidth="1"/>
    <col min="10243" max="10243" width="9" style="686" customWidth="1"/>
    <col min="10244" max="10479" width="13.875" style="686"/>
    <col min="10480" max="10480" width="10.125" style="686" customWidth="1"/>
    <col min="10481" max="10481" width="29.75" style="686" customWidth="1"/>
    <col min="10482" max="10482" width="13.875" style="686" customWidth="1"/>
    <col min="10483" max="10483" width="9.625" style="686" customWidth="1"/>
    <col min="10484" max="10484" width="9.25" style="686" customWidth="1"/>
    <col min="10485" max="10485" width="32.125" style="686" customWidth="1"/>
    <col min="10486" max="10487" width="8" style="686" customWidth="1"/>
    <col min="10488" max="10488" width="9.5" style="686" customWidth="1"/>
    <col min="10489" max="10489" width="7.625" style="686" customWidth="1"/>
    <col min="10490" max="10496" width="8" style="686" customWidth="1"/>
    <col min="10497" max="10497" width="5.25" style="686" customWidth="1"/>
    <col min="10498" max="10498" width="8" style="686" customWidth="1"/>
    <col min="10499" max="10499" width="9" style="686" customWidth="1"/>
    <col min="10500" max="10735" width="13.875" style="686"/>
    <col min="10736" max="10736" width="10.125" style="686" customWidth="1"/>
    <col min="10737" max="10737" width="29.75" style="686" customWidth="1"/>
    <col min="10738" max="10738" width="13.875" style="686" customWidth="1"/>
    <col min="10739" max="10739" width="9.625" style="686" customWidth="1"/>
    <col min="10740" max="10740" width="9.25" style="686" customWidth="1"/>
    <col min="10741" max="10741" width="32.125" style="686" customWidth="1"/>
    <col min="10742" max="10743" width="8" style="686" customWidth="1"/>
    <col min="10744" max="10744" width="9.5" style="686" customWidth="1"/>
    <col min="10745" max="10745" width="7.625" style="686" customWidth="1"/>
    <col min="10746" max="10752" width="8" style="686" customWidth="1"/>
    <col min="10753" max="10753" width="5.25" style="686" customWidth="1"/>
    <col min="10754" max="10754" width="8" style="686" customWidth="1"/>
    <col min="10755" max="10755" width="9" style="686" customWidth="1"/>
    <col min="10756" max="10991" width="13.875" style="686"/>
    <col min="10992" max="10992" width="10.125" style="686" customWidth="1"/>
    <col min="10993" max="10993" width="29.75" style="686" customWidth="1"/>
    <col min="10994" max="10994" width="13.875" style="686" customWidth="1"/>
    <col min="10995" max="10995" width="9.625" style="686" customWidth="1"/>
    <col min="10996" max="10996" width="9.25" style="686" customWidth="1"/>
    <col min="10997" max="10997" width="32.125" style="686" customWidth="1"/>
    <col min="10998" max="10999" width="8" style="686" customWidth="1"/>
    <col min="11000" max="11000" width="9.5" style="686" customWidth="1"/>
    <col min="11001" max="11001" width="7.625" style="686" customWidth="1"/>
    <col min="11002" max="11008" width="8" style="686" customWidth="1"/>
    <col min="11009" max="11009" width="5.25" style="686" customWidth="1"/>
    <col min="11010" max="11010" width="8" style="686" customWidth="1"/>
    <col min="11011" max="11011" width="9" style="686" customWidth="1"/>
    <col min="11012" max="11247" width="13.875" style="686"/>
    <col min="11248" max="11248" width="10.125" style="686" customWidth="1"/>
    <col min="11249" max="11249" width="29.75" style="686" customWidth="1"/>
    <col min="11250" max="11250" width="13.875" style="686" customWidth="1"/>
    <col min="11251" max="11251" width="9.625" style="686" customWidth="1"/>
    <col min="11252" max="11252" width="9.25" style="686" customWidth="1"/>
    <col min="11253" max="11253" width="32.125" style="686" customWidth="1"/>
    <col min="11254" max="11255" width="8" style="686" customWidth="1"/>
    <col min="11256" max="11256" width="9.5" style="686" customWidth="1"/>
    <col min="11257" max="11257" width="7.625" style="686" customWidth="1"/>
    <col min="11258" max="11264" width="8" style="686" customWidth="1"/>
    <col min="11265" max="11265" width="5.25" style="686" customWidth="1"/>
    <col min="11266" max="11266" width="8" style="686" customWidth="1"/>
    <col min="11267" max="11267" width="9" style="686" customWidth="1"/>
    <col min="11268" max="11503" width="13.875" style="686"/>
    <col min="11504" max="11504" width="10.125" style="686" customWidth="1"/>
    <col min="11505" max="11505" width="29.75" style="686" customWidth="1"/>
    <col min="11506" max="11506" width="13.875" style="686" customWidth="1"/>
    <col min="11507" max="11507" width="9.625" style="686" customWidth="1"/>
    <col min="11508" max="11508" width="9.25" style="686" customWidth="1"/>
    <col min="11509" max="11509" width="32.125" style="686" customWidth="1"/>
    <col min="11510" max="11511" width="8" style="686" customWidth="1"/>
    <col min="11512" max="11512" width="9.5" style="686" customWidth="1"/>
    <col min="11513" max="11513" width="7.625" style="686" customWidth="1"/>
    <col min="11514" max="11520" width="8" style="686" customWidth="1"/>
    <col min="11521" max="11521" width="5.25" style="686" customWidth="1"/>
    <col min="11522" max="11522" width="8" style="686" customWidth="1"/>
    <col min="11523" max="11523" width="9" style="686" customWidth="1"/>
    <col min="11524" max="11759" width="13.875" style="686"/>
    <col min="11760" max="11760" width="10.125" style="686" customWidth="1"/>
    <col min="11761" max="11761" width="29.75" style="686" customWidth="1"/>
    <col min="11762" max="11762" width="13.875" style="686" customWidth="1"/>
    <col min="11763" max="11763" width="9.625" style="686" customWidth="1"/>
    <col min="11764" max="11764" width="9.25" style="686" customWidth="1"/>
    <col min="11765" max="11765" width="32.125" style="686" customWidth="1"/>
    <col min="11766" max="11767" width="8" style="686" customWidth="1"/>
    <col min="11768" max="11768" width="9.5" style="686" customWidth="1"/>
    <col min="11769" max="11769" width="7.625" style="686" customWidth="1"/>
    <col min="11770" max="11776" width="8" style="686" customWidth="1"/>
    <col min="11777" max="11777" width="5.25" style="686" customWidth="1"/>
    <col min="11778" max="11778" width="8" style="686" customWidth="1"/>
    <col min="11779" max="11779" width="9" style="686" customWidth="1"/>
    <col min="11780" max="12015" width="13.875" style="686"/>
    <col min="12016" max="12016" width="10.125" style="686" customWidth="1"/>
    <col min="12017" max="12017" width="29.75" style="686" customWidth="1"/>
    <col min="12018" max="12018" width="13.875" style="686" customWidth="1"/>
    <col min="12019" max="12019" width="9.625" style="686" customWidth="1"/>
    <col min="12020" max="12020" width="9.25" style="686" customWidth="1"/>
    <col min="12021" max="12021" width="32.125" style="686" customWidth="1"/>
    <col min="12022" max="12023" width="8" style="686" customWidth="1"/>
    <col min="12024" max="12024" width="9.5" style="686" customWidth="1"/>
    <col min="12025" max="12025" width="7.625" style="686" customWidth="1"/>
    <col min="12026" max="12032" width="8" style="686" customWidth="1"/>
    <col min="12033" max="12033" width="5.25" style="686" customWidth="1"/>
    <col min="12034" max="12034" width="8" style="686" customWidth="1"/>
    <col min="12035" max="12035" width="9" style="686" customWidth="1"/>
    <col min="12036" max="12271" width="13.875" style="686"/>
    <col min="12272" max="12272" width="10.125" style="686" customWidth="1"/>
    <col min="12273" max="12273" width="29.75" style="686" customWidth="1"/>
    <col min="12274" max="12274" width="13.875" style="686" customWidth="1"/>
    <col min="12275" max="12275" width="9.625" style="686" customWidth="1"/>
    <col min="12276" max="12276" width="9.25" style="686" customWidth="1"/>
    <col min="12277" max="12277" width="32.125" style="686" customWidth="1"/>
    <col min="12278" max="12279" width="8" style="686" customWidth="1"/>
    <col min="12280" max="12280" width="9.5" style="686" customWidth="1"/>
    <col min="12281" max="12281" width="7.625" style="686" customWidth="1"/>
    <col min="12282" max="12288" width="8" style="686" customWidth="1"/>
    <col min="12289" max="12289" width="5.25" style="686" customWidth="1"/>
    <col min="12290" max="12290" width="8" style="686" customWidth="1"/>
    <col min="12291" max="12291" width="9" style="686" customWidth="1"/>
    <col min="12292" max="12527" width="13.875" style="686"/>
    <col min="12528" max="12528" width="10.125" style="686" customWidth="1"/>
    <col min="12529" max="12529" width="29.75" style="686" customWidth="1"/>
    <col min="12530" max="12530" width="13.875" style="686" customWidth="1"/>
    <col min="12531" max="12531" width="9.625" style="686" customWidth="1"/>
    <col min="12532" max="12532" width="9.25" style="686" customWidth="1"/>
    <col min="12533" max="12533" width="32.125" style="686" customWidth="1"/>
    <col min="12534" max="12535" width="8" style="686" customWidth="1"/>
    <col min="12536" max="12536" width="9.5" style="686" customWidth="1"/>
    <col min="12537" max="12537" width="7.625" style="686" customWidth="1"/>
    <col min="12538" max="12544" width="8" style="686" customWidth="1"/>
    <col min="12545" max="12545" width="5.25" style="686" customWidth="1"/>
    <col min="12546" max="12546" width="8" style="686" customWidth="1"/>
    <col min="12547" max="12547" width="9" style="686" customWidth="1"/>
    <col min="12548" max="12783" width="13.875" style="686"/>
    <col min="12784" max="12784" width="10.125" style="686" customWidth="1"/>
    <col min="12785" max="12785" width="29.75" style="686" customWidth="1"/>
    <col min="12786" max="12786" width="13.875" style="686" customWidth="1"/>
    <col min="12787" max="12787" width="9.625" style="686" customWidth="1"/>
    <col min="12788" max="12788" width="9.25" style="686" customWidth="1"/>
    <col min="12789" max="12789" width="32.125" style="686" customWidth="1"/>
    <col min="12790" max="12791" width="8" style="686" customWidth="1"/>
    <col min="12792" max="12792" width="9.5" style="686" customWidth="1"/>
    <col min="12793" max="12793" width="7.625" style="686" customWidth="1"/>
    <col min="12794" max="12800" width="8" style="686" customWidth="1"/>
    <col min="12801" max="12801" width="5.25" style="686" customWidth="1"/>
    <col min="12802" max="12802" width="8" style="686" customWidth="1"/>
    <col min="12803" max="12803" width="9" style="686" customWidth="1"/>
    <col min="12804" max="13039" width="13.875" style="686"/>
    <col min="13040" max="13040" width="10.125" style="686" customWidth="1"/>
    <col min="13041" max="13041" width="29.75" style="686" customWidth="1"/>
    <col min="13042" max="13042" width="13.875" style="686" customWidth="1"/>
    <col min="13043" max="13043" width="9.625" style="686" customWidth="1"/>
    <col min="13044" max="13044" width="9.25" style="686" customWidth="1"/>
    <col min="13045" max="13045" width="32.125" style="686" customWidth="1"/>
    <col min="13046" max="13047" width="8" style="686" customWidth="1"/>
    <col min="13048" max="13048" width="9.5" style="686" customWidth="1"/>
    <col min="13049" max="13049" width="7.625" style="686" customWidth="1"/>
    <col min="13050" max="13056" width="8" style="686" customWidth="1"/>
    <col min="13057" max="13057" width="5.25" style="686" customWidth="1"/>
    <col min="13058" max="13058" width="8" style="686" customWidth="1"/>
    <col min="13059" max="13059" width="9" style="686" customWidth="1"/>
    <col min="13060" max="13295" width="13.875" style="686"/>
    <col min="13296" max="13296" width="10.125" style="686" customWidth="1"/>
    <col min="13297" max="13297" width="29.75" style="686" customWidth="1"/>
    <col min="13298" max="13298" width="13.875" style="686" customWidth="1"/>
    <col min="13299" max="13299" width="9.625" style="686" customWidth="1"/>
    <col min="13300" max="13300" width="9.25" style="686" customWidth="1"/>
    <col min="13301" max="13301" width="32.125" style="686" customWidth="1"/>
    <col min="13302" max="13303" width="8" style="686" customWidth="1"/>
    <col min="13304" max="13304" width="9.5" style="686" customWidth="1"/>
    <col min="13305" max="13305" width="7.625" style="686" customWidth="1"/>
    <col min="13306" max="13312" width="8" style="686" customWidth="1"/>
    <col min="13313" max="13313" width="5.25" style="686" customWidth="1"/>
    <col min="13314" max="13314" width="8" style="686" customWidth="1"/>
    <col min="13315" max="13315" width="9" style="686" customWidth="1"/>
    <col min="13316" max="13551" width="13.875" style="686"/>
    <col min="13552" max="13552" width="10.125" style="686" customWidth="1"/>
    <col min="13553" max="13553" width="29.75" style="686" customWidth="1"/>
    <col min="13554" max="13554" width="13.875" style="686" customWidth="1"/>
    <col min="13555" max="13555" width="9.625" style="686" customWidth="1"/>
    <col min="13556" max="13556" width="9.25" style="686" customWidth="1"/>
    <col min="13557" max="13557" width="32.125" style="686" customWidth="1"/>
    <col min="13558" max="13559" width="8" style="686" customWidth="1"/>
    <col min="13560" max="13560" width="9.5" style="686" customWidth="1"/>
    <col min="13561" max="13561" width="7.625" style="686" customWidth="1"/>
    <col min="13562" max="13568" width="8" style="686" customWidth="1"/>
    <col min="13569" max="13569" width="5.25" style="686" customWidth="1"/>
    <col min="13570" max="13570" width="8" style="686" customWidth="1"/>
    <col min="13571" max="13571" width="9" style="686" customWidth="1"/>
    <col min="13572" max="13807" width="13.875" style="686"/>
    <col min="13808" max="13808" width="10.125" style="686" customWidth="1"/>
    <col min="13809" max="13809" width="29.75" style="686" customWidth="1"/>
    <col min="13810" max="13810" width="13.875" style="686" customWidth="1"/>
    <col min="13811" max="13811" width="9.625" style="686" customWidth="1"/>
    <col min="13812" max="13812" width="9.25" style="686" customWidth="1"/>
    <col min="13813" max="13813" width="32.125" style="686" customWidth="1"/>
    <col min="13814" max="13815" width="8" style="686" customWidth="1"/>
    <col min="13816" max="13816" width="9.5" style="686" customWidth="1"/>
    <col min="13817" max="13817" width="7.625" style="686" customWidth="1"/>
    <col min="13818" max="13824" width="8" style="686" customWidth="1"/>
    <col min="13825" max="13825" width="5.25" style="686" customWidth="1"/>
    <col min="13826" max="13826" width="8" style="686" customWidth="1"/>
    <col min="13827" max="13827" width="9" style="686" customWidth="1"/>
    <col min="13828" max="14063" width="13.875" style="686"/>
    <col min="14064" max="14064" width="10.125" style="686" customWidth="1"/>
    <col min="14065" max="14065" width="29.75" style="686" customWidth="1"/>
    <col min="14066" max="14066" width="13.875" style="686" customWidth="1"/>
    <col min="14067" max="14067" width="9.625" style="686" customWidth="1"/>
    <col min="14068" max="14068" width="9.25" style="686" customWidth="1"/>
    <col min="14069" max="14069" width="32.125" style="686" customWidth="1"/>
    <col min="14070" max="14071" width="8" style="686" customWidth="1"/>
    <col min="14072" max="14072" width="9.5" style="686" customWidth="1"/>
    <col min="14073" max="14073" width="7.625" style="686" customWidth="1"/>
    <col min="14074" max="14080" width="8" style="686" customWidth="1"/>
    <col min="14081" max="14081" width="5.25" style="686" customWidth="1"/>
    <col min="14082" max="14082" width="8" style="686" customWidth="1"/>
    <col min="14083" max="14083" width="9" style="686" customWidth="1"/>
    <col min="14084" max="14319" width="13.875" style="686"/>
    <col min="14320" max="14320" width="10.125" style="686" customWidth="1"/>
    <col min="14321" max="14321" width="29.75" style="686" customWidth="1"/>
    <col min="14322" max="14322" width="13.875" style="686" customWidth="1"/>
    <col min="14323" max="14323" width="9.625" style="686" customWidth="1"/>
    <col min="14324" max="14324" width="9.25" style="686" customWidth="1"/>
    <col min="14325" max="14325" width="32.125" style="686" customWidth="1"/>
    <col min="14326" max="14327" width="8" style="686" customWidth="1"/>
    <col min="14328" max="14328" width="9.5" style="686" customWidth="1"/>
    <col min="14329" max="14329" width="7.625" style="686" customWidth="1"/>
    <col min="14330" max="14336" width="8" style="686" customWidth="1"/>
    <col min="14337" max="14337" width="5.25" style="686" customWidth="1"/>
    <col min="14338" max="14338" width="8" style="686" customWidth="1"/>
    <col min="14339" max="14339" width="9" style="686" customWidth="1"/>
    <col min="14340" max="14575" width="13.875" style="686"/>
    <col min="14576" max="14576" width="10.125" style="686" customWidth="1"/>
    <col min="14577" max="14577" width="29.75" style="686" customWidth="1"/>
    <col min="14578" max="14578" width="13.875" style="686" customWidth="1"/>
    <col min="14579" max="14579" width="9.625" style="686" customWidth="1"/>
    <col min="14580" max="14580" width="9.25" style="686" customWidth="1"/>
    <col min="14581" max="14581" width="32.125" style="686" customWidth="1"/>
    <col min="14582" max="14583" width="8" style="686" customWidth="1"/>
    <col min="14584" max="14584" width="9.5" style="686" customWidth="1"/>
    <col min="14585" max="14585" width="7.625" style="686" customWidth="1"/>
    <col min="14586" max="14592" width="8" style="686" customWidth="1"/>
    <col min="14593" max="14593" width="5.25" style="686" customWidth="1"/>
    <col min="14594" max="14594" width="8" style="686" customWidth="1"/>
    <col min="14595" max="14595" width="9" style="686" customWidth="1"/>
    <col min="14596" max="14831" width="13.875" style="686"/>
    <col min="14832" max="14832" width="10.125" style="686" customWidth="1"/>
    <col min="14833" max="14833" width="29.75" style="686" customWidth="1"/>
    <col min="14834" max="14834" width="13.875" style="686" customWidth="1"/>
    <col min="14835" max="14835" width="9.625" style="686" customWidth="1"/>
    <col min="14836" max="14836" width="9.25" style="686" customWidth="1"/>
    <col min="14837" max="14837" width="32.125" style="686" customWidth="1"/>
    <col min="14838" max="14839" width="8" style="686" customWidth="1"/>
    <col min="14840" max="14840" width="9.5" style="686" customWidth="1"/>
    <col min="14841" max="14841" width="7.625" style="686" customWidth="1"/>
    <col min="14842" max="14848" width="8" style="686" customWidth="1"/>
    <col min="14849" max="14849" width="5.25" style="686" customWidth="1"/>
    <col min="14850" max="14850" width="8" style="686" customWidth="1"/>
    <col min="14851" max="14851" width="9" style="686" customWidth="1"/>
    <col min="14852" max="15087" width="13.875" style="686"/>
    <col min="15088" max="15088" width="10.125" style="686" customWidth="1"/>
    <col min="15089" max="15089" width="29.75" style="686" customWidth="1"/>
    <col min="15090" max="15090" width="13.875" style="686" customWidth="1"/>
    <col min="15091" max="15091" width="9.625" style="686" customWidth="1"/>
    <col min="15092" max="15092" width="9.25" style="686" customWidth="1"/>
    <col min="15093" max="15093" width="32.125" style="686" customWidth="1"/>
    <col min="15094" max="15095" width="8" style="686" customWidth="1"/>
    <col min="15096" max="15096" width="9.5" style="686" customWidth="1"/>
    <col min="15097" max="15097" width="7.625" style="686" customWidth="1"/>
    <col min="15098" max="15104" width="8" style="686" customWidth="1"/>
    <col min="15105" max="15105" width="5.25" style="686" customWidth="1"/>
    <col min="15106" max="15106" width="8" style="686" customWidth="1"/>
    <col min="15107" max="15107" width="9" style="686" customWidth="1"/>
    <col min="15108" max="15343" width="13.875" style="686"/>
    <col min="15344" max="15344" width="10.125" style="686" customWidth="1"/>
    <col min="15345" max="15345" width="29.75" style="686" customWidth="1"/>
    <col min="15346" max="15346" width="13.875" style="686" customWidth="1"/>
    <col min="15347" max="15347" width="9.625" style="686" customWidth="1"/>
    <col min="15348" max="15348" width="9.25" style="686" customWidth="1"/>
    <col min="15349" max="15349" width="32.125" style="686" customWidth="1"/>
    <col min="15350" max="15351" width="8" style="686" customWidth="1"/>
    <col min="15352" max="15352" width="9.5" style="686" customWidth="1"/>
    <col min="15353" max="15353" width="7.625" style="686" customWidth="1"/>
    <col min="15354" max="15360" width="8" style="686" customWidth="1"/>
    <col min="15361" max="15361" width="5.25" style="686" customWidth="1"/>
    <col min="15362" max="15362" width="8" style="686" customWidth="1"/>
    <col min="15363" max="15363" width="9" style="686" customWidth="1"/>
    <col min="15364" max="15599" width="13.875" style="686"/>
    <col min="15600" max="15600" width="10.125" style="686" customWidth="1"/>
    <col min="15601" max="15601" width="29.75" style="686" customWidth="1"/>
    <col min="15602" max="15602" width="13.875" style="686" customWidth="1"/>
    <col min="15603" max="15603" width="9.625" style="686" customWidth="1"/>
    <col min="15604" max="15604" width="9.25" style="686" customWidth="1"/>
    <col min="15605" max="15605" width="32.125" style="686" customWidth="1"/>
    <col min="15606" max="15607" width="8" style="686" customWidth="1"/>
    <col min="15608" max="15608" width="9.5" style="686" customWidth="1"/>
    <col min="15609" max="15609" width="7.625" style="686" customWidth="1"/>
    <col min="15610" max="15616" width="8" style="686" customWidth="1"/>
    <col min="15617" max="15617" width="5.25" style="686" customWidth="1"/>
    <col min="15618" max="15618" width="8" style="686" customWidth="1"/>
    <col min="15619" max="15619" width="9" style="686" customWidth="1"/>
    <col min="15620" max="15855" width="13.875" style="686"/>
    <col min="15856" max="15856" width="10.125" style="686" customWidth="1"/>
    <col min="15857" max="15857" width="29.75" style="686" customWidth="1"/>
    <col min="15858" max="15858" width="13.875" style="686" customWidth="1"/>
    <col min="15859" max="15859" width="9.625" style="686" customWidth="1"/>
    <col min="15860" max="15860" width="9.25" style="686" customWidth="1"/>
    <col min="15861" max="15861" width="32.125" style="686" customWidth="1"/>
    <col min="15862" max="15863" width="8" style="686" customWidth="1"/>
    <col min="15864" max="15864" width="9.5" style="686" customWidth="1"/>
    <col min="15865" max="15865" width="7.625" style="686" customWidth="1"/>
    <col min="15866" max="15872" width="8" style="686" customWidth="1"/>
    <col min="15873" max="15873" width="5.25" style="686" customWidth="1"/>
    <col min="15874" max="15874" width="8" style="686" customWidth="1"/>
    <col min="15875" max="15875" width="9" style="686" customWidth="1"/>
    <col min="15876" max="16111" width="13.875" style="686"/>
    <col min="16112" max="16112" width="10.125" style="686" customWidth="1"/>
    <col min="16113" max="16113" width="29.75" style="686" customWidth="1"/>
    <col min="16114" max="16114" width="13.875" style="686" customWidth="1"/>
    <col min="16115" max="16115" width="9.625" style="686" customWidth="1"/>
    <col min="16116" max="16116" width="9.25" style="686" customWidth="1"/>
    <col min="16117" max="16117" width="32.125" style="686" customWidth="1"/>
    <col min="16118" max="16119" width="8" style="686" customWidth="1"/>
    <col min="16120" max="16120" width="9.5" style="686" customWidth="1"/>
    <col min="16121" max="16121" width="7.625" style="686" customWidth="1"/>
    <col min="16122" max="16128" width="8" style="686" customWidth="1"/>
    <col min="16129" max="16129" width="5.25" style="686" customWidth="1"/>
    <col min="16130" max="16130" width="8" style="686" customWidth="1"/>
    <col min="16131" max="16131" width="9" style="686" customWidth="1"/>
    <col min="16132" max="16384" width="13.875" style="686"/>
  </cols>
  <sheetData>
    <row r="1" spans="1:3">
      <c r="A1" s="644" t="s">
        <v>1650</v>
      </c>
    </row>
    <row r="2" spans="1:3" ht="24">
      <c r="A2" s="894" t="s">
        <v>1800</v>
      </c>
      <c r="B2" s="894"/>
      <c r="C2" s="894"/>
    </row>
    <row r="3" spans="1:3">
      <c r="C3" s="686" t="s">
        <v>1649</v>
      </c>
    </row>
    <row r="4" spans="1:3" ht="16.899999999999999" customHeight="1">
      <c r="A4" s="708" t="s">
        <v>1645</v>
      </c>
      <c r="B4" s="708" t="s">
        <v>607</v>
      </c>
      <c r="C4" s="707" t="s">
        <v>1653</v>
      </c>
    </row>
    <row r="5" spans="1:3" ht="16.899999999999999" customHeight="1">
      <c r="A5" s="706">
        <v>200</v>
      </c>
      <c r="B5" s="705" t="s">
        <v>608</v>
      </c>
      <c r="C5" s="704">
        <f>C6+C250+C290+C309+C400+C454+C508+C565+C686+C758+C836+C859+C970+C1034+C1100+C1120+C1149+C1159+C1204+C1224+C1278++C1335+C1336+C1339</f>
        <v>213022</v>
      </c>
    </row>
    <row r="6" spans="1:3" ht="17.25" customHeight="1">
      <c r="A6" s="706">
        <v>201</v>
      </c>
      <c r="B6" s="705" t="s">
        <v>609</v>
      </c>
      <c r="C6" s="703">
        <f>C7+C19+C28+C39+C50+C61+C72+C84+C93+C106+C116+C125+C136+C149+C156+C164+C170+C177+C184+C191+C198+C205+C213+C219+C225+C232+C247</f>
        <v>14300</v>
      </c>
    </row>
    <row r="7" spans="1:3" ht="16.899999999999999" customHeight="1">
      <c r="A7" s="706">
        <v>20101</v>
      </c>
      <c r="B7" s="705" t="s">
        <v>610</v>
      </c>
      <c r="C7" s="704">
        <f>SUM(C8:C18)</f>
        <v>813</v>
      </c>
    </row>
    <row r="8" spans="1:3" ht="16.899999999999999" customHeight="1">
      <c r="A8" s="706">
        <v>2010101</v>
      </c>
      <c r="B8" s="702" t="s">
        <v>611</v>
      </c>
      <c r="C8" s="704">
        <v>783</v>
      </c>
    </row>
    <row r="9" spans="1:3" ht="16.899999999999999" customHeight="1">
      <c r="A9" s="706">
        <v>2010102</v>
      </c>
      <c r="B9" s="702" t="s">
        <v>612</v>
      </c>
      <c r="C9" s="704">
        <v>30</v>
      </c>
    </row>
    <row r="10" spans="1:3" ht="16.899999999999999" hidden="1" customHeight="1">
      <c r="A10" s="688">
        <v>2010103</v>
      </c>
      <c r="B10" s="690" t="s">
        <v>613</v>
      </c>
      <c r="C10" s="694"/>
    </row>
    <row r="11" spans="1:3" ht="16.899999999999999" hidden="1" customHeight="1">
      <c r="A11" s="688">
        <v>2010104</v>
      </c>
      <c r="B11" s="690" t="s">
        <v>614</v>
      </c>
      <c r="C11" s="694"/>
    </row>
    <row r="12" spans="1:3" ht="16.899999999999999" hidden="1" customHeight="1">
      <c r="A12" s="688">
        <v>2010105</v>
      </c>
      <c r="B12" s="690" t="s">
        <v>615</v>
      </c>
      <c r="C12" s="694"/>
    </row>
    <row r="13" spans="1:3" ht="16.899999999999999" hidden="1" customHeight="1">
      <c r="A13" s="688">
        <v>2010106</v>
      </c>
      <c r="B13" s="690" t="s">
        <v>616</v>
      </c>
      <c r="C13" s="694"/>
    </row>
    <row r="14" spans="1:3" ht="16.899999999999999" hidden="1" customHeight="1">
      <c r="A14" s="688">
        <v>2010107</v>
      </c>
      <c r="B14" s="690" t="s">
        <v>617</v>
      </c>
      <c r="C14" s="694"/>
    </row>
    <row r="15" spans="1:3" ht="16.899999999999999" hidden="1" customHeight="1">
      <c r="A15" s="688">
        <v>2010108</v>
      </c>
      <c r="B15" s="690" t="s">
        <v>618</v>
      </c>
      <c r="C15" s="694"/>
    </row>
    <row r="16" spans="1:3" ht="16.899999999999999" hidden="1" customHeight="1">
      <c r="A16" s="688">
        <v>2010109</v>
      </c>
      <c r="B16" s="690" t="s">
        <v>619</v>
      </c>
      <c r="C16" s="694"/>
    </row>
    <row r="17" spans="1:3" ht="16.899999999999999" hidden="1" customHeight="1">
      <c r="A17" s="688">
        <v>2010150</v>
      </c>
      <c r="B17" s="690" t="s">
        <v>620</v>
      </c>
      <c r="C17" s="694"/>
    </row>
    <row r="18" spans="1:3" ht="16.899999999999999" hidden="1" customHeight="1">
      <c r="A18" s="688">
        <v>2010199</v>
      </c>
      <c r="B18" s="690" t="s">
        <v>621</v>
      </c>
      <c r="C18" s="694"/>
    </row>
    <row r="19" spans="1:3" ht="16.899999999999999" customHeight="1">
      <c r="A19" s="706">
        <v>20102</v>
      </c>
      <c r="B19" s="705" t="s">
        <v>622</v>
      </c>
      <c r="C19" s="704">
        <f>SUM(C20:C27)</f>
        <v>499</v>
      </c>
    </row>
    <row r="20" spans="1:3" ht="16.899999999999999" customHeight="1">
      <c r="A20" s="706">
        <v>2010201</v>
      </c>
      <c r="B20" s="702" t="s">
        <v>611</v>
      </c>
      <c r="C20" s="704">
        <v>459</v>
      </c>
    </row>
    <row r="21" spans="1:3" ht="16.899999999999999" customHeight="1">
      <c r="A21" s="706">
        <v>2010202</v>
      </c>
      <c r="B21" s="702" t="s">
        <v>612</v>
      </c>
      <c r="C21" s="704">
        <v>40</v>
      </c>
    </row>
    <row r="22" spans="1:3" ht="16.899999999999999" hidden="1" customHeight="1">
      <c r="A22" s="688">
        <v>2010203</v>
      </c>
      <c r="B22" s="690" t="s">
        <v>613</v>
      </c>
      <c r="C22" s="694"/>
    </row>
    <row r="23" spans="1:3" ht="16.899999999999999" hidden="1" customHeight="1">
      <c r="A23" s="688">
        <v>2010204</v>
      </c>
      <c r="B23" s="690" t="s">
        <v>623</v>
      </c>
      <c r="C23" s="694"/>
    </row>
    <row r="24" spans="1:3" ht="16.899999999999999" hidden="1" customHeight="1">
      <c r="A24" s="688">
        <v>2010205</v>
      </c>
      <c r="B24" s="690" t="s">
        <v>624</v>
      </c>
      <c r="C24" s="694"/>
    </row>
    <row r="25" spans="1:3" ht="16.899999999999999" hidden="1" customHeight="1">
      <c r="A25" s="688">
        <v>2010206</v>
      </c>
      <c r="B25" s="690" t="s">
        <v>625</v>
      </c>
      <c r="C25" s="694"/>
    </row>
    <row r="26" spans="1:3" ht="16.899999999999999" hidden="1" customHeight="1">
      <c r="A26" s="688">
        <v>2010250</v>
      </c>
      <c r="B26" s="690" t="s">
        <v>620</v>
      </c>
      <c r="C26" s="694"/>
    </row>
    <row r="27" spans="1:3" ht="16.899999999999999" hidden="1" customHeight="1">
      <c r="A27" s="688">
        <v>2010299</v>
      </c>
      <c r="B27" s="690" t="s">
        <v>626</v>
      </c>
      <c r="C27" s="694"/>
    </row>
    <row r="28" spans="1:3" ht="16.899999999999999" customHeight="1">
      <c r="A28" s="706">
        <v>20103</v>
      </c>
      <c r="B28" s="705" t="s">
        <v>627</v>
      </c>
      <c r="C28" s="704">
        <f>SUM(C29:C38)</f>
        <v>2274</v>
      </c>
    </row>
    <row r="29" spans="1:3" ht="16.899999999999999" customHeight="1">
      <c r="A29" s="706">
        <v>2010301</v>
      </c>
      <c r="B29" s="702" t="s">
        <v>611</v>
      </c>
      <c r="C29" s="704">
        <v>1316</v>
      </c>
    </row>
    <row r="30" spans="1:3" ht="16.899999999999999" customHeight="1">
      <c r="A30" s="706">
        <v>2010302</v>
      </c>
      <c r="B30" s="702" t="s">
        <v>612</v>
      </c>
      <c r="C30" s="704">
        <v>50</v>
      </c>
    </row>
    <row r="31" spans="1:3" ht="16.899999999999999" customHeight="1">
      <c r="A31" s="706">
        <v>2010303</v>
      </c>
      <c r="B31" s="702" t="s">
        <v>613</v>
      </c>
      <c r="C31" s="704">
        <v>281</v>
      </c>
    </row>
    <row r="32" spans="1:3" ht="16.899999999999999" hidden="1" customHeight="1">
      <c r="A32" s="688">
        <v>2010304</v>
      </c>
      <c r="B32" s="690" t="s">
        <v>628</v>
      </c>
      <c r="C32" s="694"/>
    </row>
    <row r="33" spans="1:3" ht="16.899999999999999" hidden="1" customHeight="1">
      <c r="A33" s="688">
        <v>2010305</v>
      </c>
      <c r="B33" s="690" t="s">
        <v>629</v>
      </c>
      <c r="C33" s="694"/>
    </row>
    <row r="34" spans="1:3" ht="16.899999999999999" customHeight="1">
      <c r="A34" s="706">
        <v>2010306</v>
      </c>
      <c r="B34" s="702" t="s">
        <v>630</v>
      </c>
      <c r="C34" s="704">
        <v>32</v>
      </c>
    </row>
    <row r="35" spans="1:3" ht="16.899999999999999" customHeight="1">
      <c r="A35" s="706">
        <v>2010308</v>
      </c>
      <c r="B35" s="702" t="s">
        <v>631</v>
      </c>
      <c r="C35" s="704">
        <v>86</v>
      </c>
    </row>
    <row r="36" spans="1:3" ht="16.899999999999999" hidden="1" customHeight="1">
      <c r="A36" s="688">
        <v>2010309</v>
      </c>
      <c r="B36" s="690" t="s">
        <v>632</v>
      </c>
      <c r="C36" s="694"/>
    </row>
    <row r="37" spans="1:3" ht="16.899999999999999" customHeight="1">
      <c r="A37" s="706">
        <v>2010350</v>
      </c>
      <c r="B37" s="702" t="s">
        <v>620</v>
      </c>
      <c r="C37" s="704">
        <v>329</v>
      </c>
    </row>
    <row r="38" spans="1:3" ht="16.899999999999999" customHeight="1">
      <c r="A38" s="706">
        <v>2010399</v>
      </c>
      <c r="B38" s="702" t="s">
        <v>633</v>
      </c>
      <c r="C38" s="704">
        <v>180</v>
      </c>
    </row>
    <row r="39" spans="1:3" ht="16.899999999999999" customHeight="1">
      <c r="A39" s="706">
        <v>20104</v>
      </c>
      <c r="B39" s="705" t="s">
        <v>634</v>
      </c>
      <c r="C39" s="704">
        <f>SUM(C40:C49)</f>
        <v>588</v>
      </c>
    </row>
    <row r="40" spans="1:3" ht="16.899999999999999" customHeight="1">
      <c r="A40" s="706">
        <v>2010401</v>
      </c>
      <c r="B40" s="702" t="s">
        <v>611</v>
      </c>
      <c r="C40" s="704">
        <v>540</v>
      </c>
    </row>
    <row r="41" spans="1:3" ht="16.899999999999999" customHeight="1">
      <c r="A41" s="706">
        <v>2010402</v>
      </c>
      <c r="B41" s="702" t="s">
        <v>612</v>
      </c>
      <c r="C41" s="704">
        <v>48</v>
      </c>
    </row>
    <row r="42" spans="1:3" ht="16.899999999999999" hidden="1" customHeight="1">
      <c r="A42" s="688">
        <v>2010403</v>
      </c>
      <c r="B42" s="690" t="s">
        <v>613</v>
      </c>
      <c r="C42" s="694"/>
    </row>
    <row r="43" spans="1:3" ht="16.899999999999999" hidden="1" customHeight="1">
      <c r="A43" s="688">
        <v>2010404</v>
      </c>
      <c r="B43" s="690" t="s">
        <v>635</v>
      </c>
      <c r="C43" s="694"/>
    </row>
    <row r="44" spans="1:3" ht="16.899999999999999" hidden="1" customHeight="1">
      <c r="A44" s="688">
        <v>2010405</v>
      </c>
      <c r="B44" s="690" t="s">
        <v>636</v>
      </c>
      <c r="C44" s="694"/>
    </row>
    <row r="45" spans="1:3" ht="16.899999999999999" hidden="1" customHeight="1">
      <c r="A45" s="688">
        <v>2010406</v>
      </c>
      <c r="B45" s="690" t="s">
        <v>637</v>
      </c>
      <c r="C45" s="694"/>
    </row>
    <row r="46" spans="1:3" ht="16.899999999999999" hidden="1" customHeight="1">
      <c r="A46" s="688">
        <v>2010407</v>
      </c>
      <c r="B46" s="690" t="s">
        <v>638</v>
      </c>
      <c r="C46" s="694"/>
    </row>
    <row r="47" spans="1:3" ht="16.899999999999999" hidden="1" customHeight="1">
      <c r="A47" s="688">
        <v>2010408</v>
      </c>
      <c r="B47" s="690" t="s">
        <v>639</v>
      </c>
      <c r="C47" s="694"/>
    </row>
    <row r="48" spans="1:3" ht="16.899999999999999" hidden="1" customHeight="1">
      <c r="A48" s="688">
        <v>2010450</v>
      </c>
      <c r="B48" s="690" t="s">
        <v>620</v>
      </c>
      <c r="C48" s="694"/>
    </row>
    <row r="49" spans="1:3" ht="16.899999999999999" hidden="1" customHeight="1">
      <c r="A49" s="688">
        <v>2010499</v>
      </c>
      <c r="B49" s="690" t="s">
        <v>640</v>
      </c>
      <c r="C49" s="694"/>
    </row>
    <row r="50" spans="1:3" ht="16.899999999999999" customHeight="1">
      <c r="A50" s="706">
        <v>20105</v>
      </c>
      <c r="B50" s="705" t="s">
        <v>641</v>
      </c>
      <c r="C50" s="704">
        <f>SUM(C51:C60)</f>
        <v>365</v>
      </c>
    </row>
    <row r="51" spans="1:3" ht="16.899999999999999" customHeight="1">
      <c r="A51" s="706">
        <v>2010501</v>
      </c>
      <c r="B51" s="702" t="s">
        <v>611</v>
      </c>
      <c r="C51" s="704">
        <v>189</v>
      </c>
    </row>
    <row r="52" spans="1:3" ht="16.899999999999999" customHeight="1">
      <c r="A52" s="706">
        <v>2010502</v>
      </c>
      <c r="B52" s="702" t="s">
        <v>612</v>
      </c>
      <c r="C52" s="704">
        <v>15</v>
      </c>
    </row>
    <row r="53" spans="1:3" ht="16.899999999999999" hidden="1" customHeight="1">
      <c r="A53" s="688">
        <v>2010503</v>
      </c>
      <c r="B53" s="690" t="s">
        <v>613</v>
      </c>
      <c r="C53" s="694"/>
    </row>
    <row r="54" spans="1:3" ht="16.899999999999999" hidden="1" customHeight="1">
      <c r="A54" s="688">
        <v>2010504</v>
      </c>
      <c r="B54" s="690" t="s">
        <v>642</v>
      </c>
      <c r="C54" s="694"/>
    </row>
    <row r="55" spans="1:3" ht="16.899999999999999" customHeight="1">
      <c r="A55" s="706">
        <v>2010505</v>
      </c>
      <c r="B55" s="702" t="s">
        <v>643</v>
      </c>
      <c r="C55" s="704">
        <v>11</v>
      </c>
    </row>
    <row r="56" spans="1:3" ht="16.899999999999999" hidden="1" customHeight="1">
      <c r="A56" s="688">
        <v>2010506</v>
      </c>
      <c r="B56" s="690" t="s">
        <v>644</v>
      </c>
      <c r="C56" s="694"/>
    </row>
    <row r="57" spans="1:3" ht="16.899999999999999" customHeight="1">
      <c r="A57" s="706">
        <v>2010507</v>
      </c>
      <c r="B57" s="702" t="s">
        <v>645</v>
      </c>
      <c r="C57" s="704">
        <v>150</v>
      </c>
    </row>
    <row r="58" spans="1:3" ht="16.899999999999999" hidden="1" customHeight="1">
      <c r="A58" s="688">
        <v>2010508</v>
      </c>
      <c r="B58" s="690" t="s">
        <v>646</v>
      </c>
      <c r="C58" s="694"/>
    </row>
    <row r="59" spans="1:3" ht="16.899999999999999" hidden="1" customHeight="1">
      <c r="A59" s="688">
        <v>2010550</v>
      </c>
      <c r="B59" s="690" t="s">
        <v>620</v>
      </c>
      <c r="C59" s="694"/>
    </row>
    <row r="60" spans="1:3" ht="16.899999999999999" hidden="1" customHeight="1">
      <c r="A60" s="688">
        <v>2010599</v>
      </c>
      <c r="B60" s="690" t="s">
        <v>647</v>
      </c>
      <c r="C60" s="694"/>
    </row>
    <row r="61" spans="1:3" ht="16.899999999999999" customHeight="1">
      <c r="A61" s="706">
        <v>20106</v>
      </c>
      <c r="B61" s="705" t="s">
        <v>648</v>
      </c>
      <c r="C61" s="704">
        <f>SUM(C62:C71)</f>
        <v>2124</v>
      </c>
    </row>
    <row r="62" spans="1:3" ht="16.899999999999999" customHeight="1">
      <c r="A62" s="706">
        <v>2010601</v>
      </c>
      <c r="B62" s="702" t="s">
        <v>611</v>
      </c>
      <c r="C62" s="704">
        <v>1516</v>
      </c>
    </row>
    <row r="63" spans="1:3" ht="16.899999999999999" customHeight="1">
      <c r="A63" s="706">
        <v>2010602</v>
      </c>
      <c r="B63" s="702" t="s">
        <v>612</v>
      </c>
      <c r="C63" s="704">
        <v>18</v>
      </c>
    </row>
    <row r="64" spans="1:3" ht="16.899999999999999" hidden="1" customHeight="1">
      <c r="A64" s="688">
        <v>2010603</v>
      </c>
      <c r="B64" s="690" t="s">
        <v>613</v>
      </c>
      <c r="C64" s="694"/>
    </row>
    <row r="65" spans="1:3" ht="16.899999999999999" hidden="1" customHeight="1">
      <c r="A65" s="688">
        <v>2010604</v>
      </c>
      <c r="B65" s="690" t="s">
        <v>649</v>
      </c>
      <c r="C65" s="694"/>
    </row>
    <row r="66" spans="1:3" ht="16.899999999999999" hidden="1" customHeight="1">
      <c r="A66" s="688">
        <v>2010605</v>
      </c>
      <c r="B66" s="690" t="s">
        <v>650</v>
      </c>
      <c r="C66" s="694"/>
    </row>
    <row r="67" spans="1:3" ht="16.899999999999999" hidden="1" customHeight="1">
      <c r="A67" s="688">
        <v>2010606</v>
      </c>
      <c r="B67" s="690" t="s">
        <v>651</v>
      </c>
      <c r="C67" s="694"/>
    </row>
    <row r="68" spans="1:3" ht="16.899999999999999" hidden="1" customHeight="1">
      <c r="A68" s="688">
        <v>2010607</v>
      </c>
      <c r="B68" s="690" t="s">
        <v>652</v>
      </c>
      <c r="C68" s="694"/>
    </row>
    <row r="69" spans="1:3" ht="16.899999999999999" hidden="1" customHeight="1">
      <c r="A69" s="688">
        <v>2010608</v>
      </c>
      <c r="B69" s="690" t="s">
        <v>653</v>
      </c>
      <c r="C69" s="694"/>
    </row>
    <row r="70" spans="1:3" ht="16.899999999999999" customHeight="1">
      <c r="A70" s="706">
        <v>2010650</v>
      </c>
      <c r="B70" s="702" t="s">
        <v>620</v>
      </c>
      <c r="C70" s="704">
        <v>581</v>
      </c>
    </row>
    <row r="71" spans="1:3" ht="16.899999999999999" customHeight="1">
      <c r="A71" s="706">
        <v>2010699</v>
      </c>
      <c r="B71" s="702" t="s">
        <v>654</v>
      </c>
      <c r="C71" s="704">
        <v>9</v>
      </c>
    </row>
    <row r="72" spans="1:3" ht="16.899999999999999" hidden="1" customHeight="1">
      <c r="A72" s="688">
        <v>20107</v>
      </c>
      <c r="B72" s="689" t="s">
        <v>655</v>
      </c>
      <c r="C72" s="692">
        <f>SUM(C73:C83)</f>
        <v>0</v>
      </c>
    </row>
    <row r="73" spans="1:3" ht="16.899999999999999" hidden="1" customHeight="1">
      <c r="A73" s="688">
        <v>2010701</v>
      </c>
      <c r="B73" s="690" t="s">
        <v>611</v>
      </c>
      <c r="C73" s="694"/>
    </row>
    <row r="74" spans="1:3" ht="16.899999999999999" hidden="1" customHeight="1">
      <c r="A74" s="688">
        <v>2010702</v>
      </c>
      <c r="B74" s="690" t="s">
        <v>612</v>
      </c>
      <c r="C74" s="694"/>
    </row>
    <row r="75" spans="1:3" ht="16.899999999999999" hidden="1" customHeight="1">
      <c r="A75" s="688">
        <v>2010703</v>
      </c>
      <c r="B75" s="690" t="s">
        <v>613</v>
      </c>
      <c r="C75" s="694"/>
    </row>
    <row r="76" spans="1:3" ht="16.899999999999999" hidden="1" customHeight="1">
      <c r="A76" s="688">
        <v>2010704</v>
      </c>
      <c r="B76" s="690" t="s">
        <v>656</v>
      </c>
      <c r="C76" s="694"/>
    </row>
    <row r="77" spans="1:3" ht="16.899999999999999" hidden="1" customHeight="1">
      <c r="A77" s="688">
        <v>2010705</v>
      </c>
      <c r="B77" s="690" t="s">
        <v>657</v>
      </c>
      <c r="C77" s="694"/>
    </row>
    <row r="78" spans="1:3" ht="16.899999999999999" hidden="1" customHeight="1">
      <c r="A78" s="688">
        <v>2010706</v>
      </c>
      <c r="B78" s="690" t="s">
        <v>658</v>
      </c>
      <c r="C78" s="694"/>
    </row>
    <row r="79" spans="1:3" ht="16.899999999999999" hidden="1" customHeight="1">
      <c r="A79" s="688">
        <v>2010707</v>
      </c>
      <c r="B79" s="690" t="s">
        <v>659</v>
      </c>
      <c r="C79" s="694"/>
    </row>
    <row r="80" spans="1:3" ht="16.899999999999999" hidden="1" customHeight="1">
      <c r="A80" s="688">
        <v>2010708</v>
      </c>
      <c r="B80" s="690" t="s">
        <v>660</v>
      </c>
      <c r="C80" s="694"/>
    </row>
    <row r="81" spans="1:3" ht="16.899999999999999" hidden="1" customHeight="1">
      <c r="A81" s="688">
        <v>2010709</v>
      </c>
      <c r="B81" s="690" t="s">
        <v>652</v>
      </c>
      <c r="C81" s="694"/>
    </row>
    <row r="82" spans="1:3" ht="16.899999999999999" hidden="1" customHeight="1">
      <c r="A82" s="688">
        <v>2010750</v>
      </c>
      <c r="B82" s="690" t="s">
        <v>620</v>
      </c>
      <c r="C82" s="694"/>
    </row>
    <row r="83" spans="1:3" ht="16.899999999999999" hidden="1" customHeight="1">
      <c r="A83" s="688">
        <v>2010799</v>
      </c>
      <c r="B83" s="690" t="s">
        <v>661</v>
      </c>
      <c r="C83" s="694"/>
    </row>
    <row r="84" spans="1:3" ht="16.899999999999999" customHeight="1">
      <c r="A84" s="706">
        <v>20108</v>
      </c>
      <c r="B84" s="705" t="s">
        <v>662</v>
      </c>
      <c r="C84" s="704">
        <f>SUM(C85:C92)</f>
        <v>384</v>
      </c>
    </row>
    <row r="85" spans="1:3" ht="16.899999999999999" customHeight="1">
      <c r="A85" s="706">
        <v>2010801</v>
      </c>
      <c r="B85" s="702" t="s">
        <v>611</v>
      </c>
      <c r="C85" s="704">
        <v>374</v>
      </c>
    </row>
    <row r="86" spans="1:3" ht="16.899999999999999" customHeight="1">
      <c r="A86" s="706">
        <v>2010802</v>
      </c>
      <c r="B86" s="702" t="s">
        <v>612</v>
      </c>
      <c r="C86" s="704">
        <v>10</v>
      </c>
    </row>
    <row r="87" spans="1:3" ht="16.899999999999999" hidden="1" customHeight="1">
      <c r="A87" s="688">
        <v>2010803</v>
      </c>
      <c r="B87" s="690" t="s">
        <v>613</v>
      </c>
      <c r="C87" s="694"/>
    </row>
    <row r="88" spans="1:3" ht="16.899999999999999" hidden="1" customHeight="1">
      <c r="A88" s="688">
        <v>2010804</v>
      </c>
      <c r="B88" s="690" t="s">
        <v>663</v>
      </c>
      <c r="C88" s="694"/>
    </row>
    <row r="89" spans="1:3" ht="16.899999999999999" hidden="1" customHeight="1">
      <c r="A89" s="688">
        <v>2010805</v>
      </c>
      <c r="B89" s="690" t="s">
        <v>664</v>
      </c>
      <c r="C89" s="694"/>
    </row>
    <row r="90" spans="1:3" ht="16.899999999999999" hidden="1" customHeight="1">
      <c r="A90" s="688">
        <v>2010806</v>
      </c>
      <c r="B90" s="690" t="s">
        <v>652</v>
      </c>
      <c r="C90" s="694"/>
    </row>
    <row r="91" spans="1:3" ht="16.899999999999999" hidden="1" customHeight="1">
      <c r="A91" s="688">
        <v>2010850</v>
      </c>
      <c r="B91" s="690" t="s">
        <v>620</v>
      </c>
      <c r="C91" s="694"/>
    </row>
    <row r="92" spans="1:3" ht="16.899999999999999" hidden="1" customHeight="1">
      <c r="A92" s="688">
        <v>2010899</v>
      </c>
      <c r="B92" s="690" t="s">
        <v>665</v>
      </c>
      <c r="C92" s="694"/>
    </row>
    <row r="93" spans="1:3" ht="16.899999999999999" hidden="1" customHeight="1">
      <c r="A93" s="688">
        <v>20109</v>
      </c>
      <c r="B93" s="689" t="s">
        <v>666</v>
      </c>
      <c r="C93" s="692">
        <f>SUM(C94:C105)</f>
        <v>0</v>
      </c>
    </row>
    <row r="94" spans="1:3" ht="17.25" hidden="1" customHeight="1">
      <c r="A94" s="688">
        <v>2010901</v>
      </c>
      <c r="B94" s="690" t="s">
        <v>611</v>
      </c>
      <c r="C94" s="694"/>
    </row>
    <row r="95" spans="1:3" ht="16.899999999999999" hidden="1" customHeight="1">
      <c r="A95" s="688">
        <v>2010902</v>
      </c>
      <c r="B95" s="690" t="s">
        <v>612</v>
      </c>
      <c r="C95" s="694"/>
    </row>
    <row r="96" spans="1:3" ht="16.899999999999999" hidden="1" customHeight="1">
      <c r="A96" s="688">
        <v>2010903</v>
      </c>
      <c r="B96" s="690" t="s">
        <v>613</v>
      </c>
      <c r="C96" s="694"/>
    </row>
    <row r="97" spans="1:3" ht="16.899999999999999" hidden="1" customHeight="1">
      <c r="A97" s="688">
        <v>2010905</v>
      </c>
      <c r="B97" s="690" t="s">
        <v>667</v>
      </c>
      <c r="C97" s="694"/>
    </row>
    <row r="98" spans="1:3" ht="16.899999999999999" hidden="1" customHeight="1">
      <c r="A98" s="688">
        <v>2010907</v>
      </c>
      <c r="B98" s="690" t="s">
        <v>668</v>
      </c>
      <c r="C98" s="694"/>
    </row>
    <row r="99" spans="1:3" ht="16.899999999999999" hidden="1" customHeight="1">
      <c r="A99" s="688">
        <v>2010908</v>
      </c>
      <c r="B99" s="690" t="s">
        <v>652</v>
      </c>
      <c r="C99" s="694"/>
    </row>
    <row r="100" spans="1:3" ht="16.899999999999999" hidden="1" customHeight="1">
      <c r="A100" s="688">
        <v>2010909</v>
      </c>
      <c r="B100" s="690" t="s">
        <v>669</v>
      </c>
      <c r="C100" s="694"/>
    </row>
    <row r="101" spans="1:3" ht="16.899999999999999" hidden="1" customHeight="1">
      <c r="A101" s="688">
        <v>2010910</v>
      </c>
      <c r="B101" s="690" t="s">
        <v>670</v>
      </c>
      <c r="C101" s="694"/>
    </row>
    <row r="102" spans="1:3" ht="16.899999999999999" hidden="1" customHeight="1">
      <c r="A102" s="688">
        <v>2010911</v>
      </c>
      <c r="B102" s="690" t="s">
        <v>671</v>
      </c>
      <c r="C102" s="694"/>
    </row>
    <row r="103" spans="1:3" ht="16.899999999999999" hidden="1" customHeight="1">
      <c r="A103" s="688">
        <v>2010912</v>
      </c>
      <c r="B103" s="690" t="s">
        <v>672</v>
      </c>
      <c r="C103" s="694"/>
    </row>
    <row r="104" spans="1:3" ht="16.899999999999999" hidden="1" customHeight="1">
      <c r="A104" s="688">
        <v>2010950</v>
      </c>
      <c r="B104" s="690" t="s">
        <v>620</v>
      </c>
      <c r="C104" s="694"/>
    </row>
    <row r="105" spans="1:3" ht="16.899999999999999" hidden="1" customHeight="1">
      <c r="A105" s="688">
        <v>2010999</v>
      </c>
      <c r="B105" s="690" t="s">
        <v>673</v>
      </c>
      <c r="C105" s="694"/>
    </row>
    <row r="106" spans="1:3" ht="16.899999999999999" customHeight="1">
      <c r="A106" s="706">
        <v>20110</v>
      </c>
      <c r="B106" s="705" t="s">
        <v>674</v>
      </c>
      <c r="C106" s="704">
        <f>SUM(C107:C115)</f>
        <v>385</v>
      </c>
    </row>
    <row r="107" spans="1:3" ht="16.899999999999999" customHeight="1">
      <c r="A107" s="706">
        <v>2011001</v>
      </c>
      <c r="B107" s="702" t="s">
        <v>611</v>
      </c>
      <c r="C107" s="704">
        <v>133</v>
      </c>
    </row>
    <row r="108" spans="1:3" ht="16.899999999999999" customHeight="1">
      <c r="A108" s="706">
        <v>2011002</v>
      </c>
      <c r="B108" s="702" t="s">
        <v>612</v>
      </c>
      <c r="C108" s="704">
        <v>67</v>
      </c>
    </row>
    <row r="109" spans="1:3" ht="16.899999999999999" hidden="1" customHeight="1">
      <c r="A109" s="688">
        <v>2011003</v>
      </c>
      <c r="B109" s="690" t="s">
        <v>613</v>
      </c>
      <c r="C109" s="694"/>
    </row>
    <row r="110" spans="1:3" ht="16.899999999999999" hidden="1" customHeight="1">
      <c r="A110" s="688">
        <v>2011004</v>
      </c>
      <c r="B110" s="690" t="s">
        <v>675</v>
      </c>
      <c r="C110" s="694"/>
    </row>
    <row r="111" spans="1:3" ht="16.899999999999999" hidden="1" customHeight="1">
      <c r="A111" s="688">
        <v>2011005</v>
      </c>
      <c r="B111" s="690" t="s">
        <v>676</v>
      </c>
      <c r="C111" s="694"/>
    </row>
    <row r="112" spans="1:3" ht="16.899999999999999" hidden="1" customHeight="1">
      <c r="A112" s="688">
        <v>2011007</v>
      </c>
      <c r="B112" s="690" t="s">
        <v>677</v>
      </c>
      <c r="C112" s="694"/>
    </row>
    <row r="113" spans="1:3" ht="16.899999999999999" customHeight="1">
      <c r="A113" s="706">
        <v>2011008</v>
      </c>
      <c r="B113" s="702" t="s">
        <v>678</v>
      </c>
      <c r="C113" s="704">
        <v>35</v>
      </c>
    </row>
    <row r="114" spans="1:3" ht="16.899999999999999" hidden="1" customHeight="1">
      <c r="A114" s="688">
        <v>2011050</v>
      </c>
      <c r="B114" s="690" t="s">
        <v>620</v>
      </c>
      <c r="C114" s="694"/>
    </row>
    <row r="115" spans="1:3" ht="16.899999999999999" customHeight="1">
      <c r="A115" s="706">
        <v>2011099</v>
      </c>
      <c r="B115" s="702" t="s">
        <v>679</v>
      </c>
      <c r="C115" s="704">
        <v>150</v>
      </c>
    </row>
    <row r="116" spans="1:3" ht="16.899999999999999" customHeight="1">
      <c r="A116" s="706">
        <v>20111</v>
      </c>
      <c r="B116" s="705" t="s">
        <v>680</v>
      </c>
      <c r="C116" s="704">
        <f>SUM(C117:C124)</f>
        <v>1220</v>
      </c>
    </row>
    <row r="117" spans="1:3" ht="16.899999999999999" customHeight="1">
      <c r="A117" s="706">
        <v>2011101</v>
      </c>
      <c r="B117" s="702" t="s">
        <v>611</v>
      </c>
      <c r="C117" s="704">
        <v>1168</v>
      </c>
    </row>
    <row r="118" spans="1:3" ht="16.899999999999999" customHeight="1">
      <c r="A118" s="706">
        <v>2011102</v>
      </c>
      <c r="B118" s="702" t="s">
        <v>612</v>
      </c>
      <c r="C118" s="704">
        <v>52</v>
      </c>
    </row>
    <row r="119" spans="1:3" ht="16.899999999999999" hidden="1" customHeight="1">
      <c r="A119" s="688">
        <v>2011103</v>
      </c>
      <c r="B119" s="690" t="s">
        <v>613</v>
      </c>
      <c r="C119" s="694"/>
    </row>
    <row r="120" spans="1:3" ht="16.899999999999999" hidden="1" customHeight="1">
      <c r="A120" s="688">
        <v>2011104</v>
      </c>
      <c r="B120" s="690" t="s">
        <v>681</v>
      </c>
      <c r="C120" s="694"/>
    </row>
    <row r="121" spans="1:3" ht="16.899999999999999" hidden="1" customHeight="1">
      <c r="A121" s="688">
        <v>2011105</v>
      </c>
      <c r="B121" s="690" t="s">
        <v>682</v>
      </c>
      <c r="C121" s="694"/>
    </row>
    <row r="122" spans="1:3" ht="16.899999999999999" hidden="1" customHeight="1">
      <c r="A122" s="688">
        <v>2011106</v>
      </c>
      <c r="B122" s="690" t="s">
        <v>683</v>
      </c>
      <c r="C122" s="694"/>
    </row>
    <row r="123" spans="1:3" ht="16.899999999999999" hidden="1" customHeight="1">
      <c r="A123" s="688">
        <v>2011150</v>
      </c>
      <c r="B123" s="690" t="s">
        <v>620</v>
      </c>
      <c r="C123" s="694"/>
    </row>
    <row r="124" spans="1:3" ht="16.899999999999999" hidden="1" customHeight="1">
      <c r="A124" s="688">
        <v>2011199</v>
      </c>
      <c r="B124" s="690" t="s">
        <v>684</v>
      </c>
      <c r="C124" s="694"/>
    </row>
    <row r="125" spans="1:3" ht="16.899999999999999" customHeight="1">
      <c r="A125" s="706">
        <v>20113</v>
      </c>
      <c r="B125" s="705" t="s">
        <v>685</v>
      </c>
      <c r="C125" s="704">
        <f>SUM(C126:C135)</f>
        <v>910</v>
      </c>
    </row>
    <row r="126" spans="1:3" ht="16.899999999999999" customHeight="1">
      <c r="A126" s="706">
        <v>2011301</v>
      </c>
      <c r="B126" s="702" t="s">
        <v>611</v>
      </c>
      <c r="C126" s="704">
        <v>296</v>
      </c>
    </row>
    <row r="127" spans="1:3" ht="16.899999999999999" hidden="1" customHeight="1">
      <c r="A127" s="688">
        <v>2011302</v>
      </c>
      <c r="B127" s="690" t="s">
        <v>612</v>
      </c>
      <c r="C127" s="694"/>
    </row>
    <row r="128" spans="1:3" ht="16.899999999999999" hidden="1" customHeight="1">
      <c r="A128" s="688">
        <v>2011303</v>
      </c>
      <c r="B128" s="690" t="s">
        <v>613</v>
      </c>
      <c r="C128" s="694"/>
    </row>
    <row r="129" spans="1:3" ht="16.899999999999999" hidden="1" customHeight="1">
      <c r="A129" s="688">
        <v>2011304</v>
      </c>
      <c r="B129" s="690" t="s">
        <v>686</v>
      </c>
      <c r="C129" s="694"/>
    </row>
    <row r="130" spans="1:3" ht="16.899999999999999" hidden="1" customHeight="1">
      <c r="A130" s="688">
        <v>2011305</v>
      </c>
      <c r="B130" s="690" t="s">
        <v>687</v>
      </c>
      <c r="C130" s="694"/>
    </row>
    <row r="131" spans="1:3" ht="16.899999999999999" hidden="1" customHeight="1">
      <c r="A131" s="688">
        <v>2011306</v>
      </c>
      <c r="B131" s="690" t="s">
        <v>688</v>
      </c>
      <c r="C131" s="694"/>
    </row>
    <row r="132" spans="1:3" ht="16.899999999999999" hidden="1" customHeight="1">
      <c r="A132" s="688">
        <v>2011307</v>
      </c>
      <c r="B132" s="690" t="s">
        <v>689</v>
      </c>
      <c r="C132" s="694"/>
    </row>
    <row r="133" spans="1:3" ht="16.899999999999999" customHeight="1">
      <c r="A133" s="706">
        <v>2011308</v>
      </c>
      <c r="B133" s="702" t="s">
        <v>690</v>
      </c>
      <c r="C133" s="704">
        <v>114</v>
      </c>
    </row>
    <row r="134" spans="1:3" ht="16.899999999999999" customHeight="1">
      <c r="A134" s="706">
        <v>2011350</v>
      </c>
      <c r="B134" s="702" t="s">
        <v>620</v>
      </c>
      <c r="C134" s="704">
        <v>500</v>
      </c>
    </row>
    <row r="135" spans="1:3" ht="16.899999999999999" hidden="1" customHeight="1">
      <c r="A135" s="688">
        <v>2011399</v>
      </c>
      <c r="B135" s="690" t="s">
        <v>691</v>
      </c>
      <c r="C135" s="694"/>
    </row>
    <row r="136" spans="1:3" ht="16.899999999999999" hidden="1" customHeight="1">
      <c r="A136" s="688">
        <v>20114</v>
      </c>
      <c r="B136" s="689" t="s">
        <v>692</v>
      </c>
      <c r="C136" s="692">
        <f>SUM(C137:C148)</f>
        <v>0</v>
      </c>
    </row>
    <row r="137" spans="1:3" ht="16.899999999999999" hidden="1" customHeight="1">
      <c r="A137" s="688">
        <v>2011401</v>
      </c>
      <c r="B137" s="690" t="s">
        <v>611</v>
      </c>
      <c r="C137" s="694"/>
    </row>
    <row r="138" spans="1:3" ht="16.899999999999999" hidden="1" customHeight="1">
      <c r="A138" s="688">
        <v>2011402</v>
      </c>
      <c r="B138" s="690" t="s">
        <v>612</v>
      </c>
      <c r="C138" s="694"/>
    </row>
    <row r="139" spans="1:3" ht="16.899999999999999" hidden="1" customHeight="1">
      <c r="A139" s="688">
        <v>2011403</v>
      </c>
      <c r="B139" s="690" t="s">
        <v>613</v>
      </c>
      <c r="C139" s="694"/>
    </row>
    <row r="140" spans="1:3" ht="16.899999999999999" hidden="1" customHeight="1">
      <c r="A140" s="688">
        <v>2011404</v>
      </c>
      <c r="B140" s="690" t="s">
        <v>693</v>
      </c>
      <c r="C140" s="694"/>
    </row>
    <row r="141" spans="1:3" ht="16.899999999999999" hidden="1" customHeight="1">
      <c r="A141" s="688">
        <v>2011405</v>
      </c>
      <c r="B141" s="690" t="s">
        <v>694</v>
      </c>
      <c r="C141" s="694"/>
    </row>
    <row r="142" spans="1:3" ht="16.899999999999999" hidden="1" customHeight="1">
      <c r="A142" s="688">
        <v>2011406</v>
      </c>
      <c r="B142" s="690" t="s">
        <v>695</v>
      </c>
      <c r="C142" s="694"/>
    </row>
    <row r="143" spans="1:3" ht="16.899999999999999" hidden="1" customHeight="1">
      <c r="A143" s="688">
        <v>2011408</v>
      </c>
      <c r="B143" s="690" t="s">
        <v>696</v>
      </c>
      <c r="C143" s="694"/>
    </row>
    <row r="144" spans="1:3" ht="16.899999999999999" hidden="1" customHeight="1">
      <c r="A144" s="688">
        <v>2011409</v>
      </c>
      <c r="B144" s="690" t="s">
        <v>697</v>
      </c>
      <c r="C144" s="694"/>
    </row>
    <row r="145" spans="1:3" ht="16.899999999999999" hidden="1" customHeight="1">
      <c r="A145" s="688">
        <v>2011410</v>
      </c>
      <c r="B145" s="690" t="s">
        <v>698</v>
      </c>
      <c r="C145" s="694"/>
    </row>
    <row r="146" spans="1:3" ht="16.899999999999999" hidden="1" customHeight="1">
      <c r="A146" s="688">
        <v>2011411</v>
      </c>
      <c r="B146" s="690" t="s">
        <v>699</v>
      </c>
      <c r="C146" s="694"/>
    </row>
    <row r="147" spans="1:3" ht="16.899999999999999" hidden="1" customHeight="1">
      <c r="A147" s="688">
        <v>2011450</v>
      </c>
      <c r="B147" s="690" t="s">
        <v>620</v>
      </c>
      <c r="C147" s="694"/>
    </row>
    <row r="148" spans="1:3" ht="16.899999999999999" hidden="1" customHeight="1">
      <c r="A148" s="688">
        <v>2011499</v>
      </c>
      <c r="B148" s="690" t="s">
        <v>700</v>
      </c>
      <c r="C148" s="694"/>
    </row>
    <row r="149" spans="1:3" ht="16.899999999999999" customHeight="1">
      <c r="A149" s="706">
        <v>20123</v>
      </c>
      <c r="B149" s="705" t="s">
        <v>701</v>
      </c>
      <c r="C149" s="704">
        <f>SUM(C150:C155)</f>
        <v>9</v>
      </c>
    </row>
    <row r="150" spans="1:3" ht="16.899999999999999" hidden="1" customHeight="1">
      <c r="A150" s="688">
        <v>2012301</v>
      </c>
      <c r="B150" s="690" t="s">
        <v>611</v>
      </c>
      <c r="C150" s="694"/>
    </row>
    <row r="151" spans="1:3" ht="16.899999999999999" hidden="1" customHeight="1">
      <c r="A151" s="688">
        <v>2012302</v>
      </c>
      <c r="B151" s="690" t="s">
        <v>612</v>
      </c>
      <c r="C151" s="694"/>
    </row>
    <row r="152" spans="1:3" ht="16.899999999999999" hidden="1" customHeight="1">
      <c r="A152" s="688">
        <v>2012303</v>
      </c>
      <c r="B152" s="690" t="s">
        <v>613</v>
      </c>
      <c r="C152" s="694"/>
    </row>
    <row r="153" spans="1:3" ht="16.899999999999999" hidden="1" customHeight="1">
      <c r="A153" s="688">
        <v>2012304</v>
      </c>
      <c r="B153" s="690" t="s">
        <v>702</v>
      </c>
      <c r="C153" s="694"/>
    </row>
    <row r="154" spans="1:3" ht="16.899999999999999" hidden="1" customHeight="1">
      <c r="A154" s="688">
        <v>2012350</v>
      </c>
      <c r="B154" s="690" t="s">
        <v>620</v>
      </c>
      <c r="C154" s="694"/>
    </row>
    <row r="155" spans="1:3" ht="16.899999999999999" customHeight="1">
      <c r="A155" s="706">
        <v>2012399</v>
      </c>
      <c r="B155" s="702" t="s">
        <v>703</v>
      </c>
      <c r="C155" s="704">
        <v>9</v>
      </c>
    </row>
    <row r="156" spans="1:3" ht="16.899999999999999" hidden="1" customHeight="1">
      <c r="A156" s="688">
        <v>20125</v>
      </c>
      <c r="B156" s="689" t="s">
        <v>704</v>
      </c>
      <c r="C156" s="692">
        <f>SUM(C157:C163)</f>
        <v>0</v>
      </c>
    </row>
    <row r="157" spans="1:3" ht="16.899999999999999" hidden="1" customHeight="1">
      <c r="A157" s="688">
        <v>2012501</v>
      </c>
      <c r="B157" s="690" t="s">
        <v>611</v>
      </c>
      <c r="C157" s="694"/>
    </row>
    <row r="158" spans="1:3" ht="16.899999999999999" hidden="1" customHeight="1">
      <c r="A158" s="688">
        <v>2012502</v>
      </c>
      <c r="B158" s="690" t="s">
        <v>612</v>
      </c>
      <c r="C158" s="694"/>
    </row>
    <row r="159" spans="1:3" ht="16.899999999999999" hidden="1" customHeight="1">
      <c r="A159" s="688">
        <v>2012503</v>
      </c>
      <c r="B159" s="690" t="s">
        <v>613</v>
      </c>
      <c r="C159" s="694"/>
    </row>
    <row r="160" spans="1:3" ht="16.899999999999999" hidden="1" customHeight="1">
      <c r="A160" s="688">
        <v>2012504</v>
      </c>
      <c r="B160" s="690" t="s">
        <v>705</v>
      </c>
      <c r="C160" s="694"/>
    </row>
    <row r="161" spans="1:3" ht="16.899999999999999" hidden="1" customHeight="1">
      <c r="A161" s="688">
        <v>2012505</v>
      </c>
      <c r="B161" s="690" t="s">
        <v>706</v>
      </c>
      <c r="C161" s="694"/>
    </row>
    <row r="162" spans="1:3" ht="16.899999999999999" hidden="1" customHeight="1">
      <c r="A162" s="688">
        <v>2012550</v>
      </c>
      <c r="B162" s="690" t="s">
        <v>620</v>
      </c>
      <c r="C162" s="694"/>
    </row>
    <row r="163" spans="1:3" ht="16.899999999999999" hidden="1" customHeight="1">
      <c r="A163" s="688">
        <v>2012599</v>
      </c>
      <c r="B163" s="690" t="s">
        <v>707</v>
      </c>
      <c r="C163" s="694"/>
    </row>
    <row r="164" spans="1:3" ht="16.899999999999999" customHeight="1">
      <c r="A164" s="706">
        <v>20126</v>
      </c>
      <c r="B164" s="705" t="s">
        <v>708</v>
      </c>
      <c r="C164" s="704">
        <f>SUM(C165:C169)</f>
        <v>146</v>
      </c>
    </row>
    <row r="165" spans="1:3" ht="16.899999999999999" customHeight="1">
      <c r="A165" s="706">
        <v>2012601</v>
      </c>
      <c r="B165" s="702" t="s">
        <v>611</v>
      </c>
      <c r="C165" s="704">
        <v>126</v>
      </c>
    </row>
    <row r="166" spans="1:3" ht="16.899999999999999" hidden="1" customHeight="1">
      <c r="A166" s="688">
        <v>2012602</v>
      </c>
      <c r="B166" s="690" t="s">
        <v>612</v>
      </c>
      <c r="C166" s="694"/>
    </row>
    <row r="167" spans="1:3" ht="16.899999999999999" hidden="1" customHeight="1">
      <c r="A167" s="688">
        <v>2012603</v>
      </c>
      <c r="B167" s="690" t="s">
        <v>613</v>
      </c>
      <c r="C167" s="694"/>
    </row>
    <row r="168" spans="1:3" ht="16.899999999999999" customHeight="1">
      <c r="A168" s="706">
        <v>2012604</v>
      </c>
      <c r="B168" s="702" t="s">
        <v>709</v>
      </c>
      <c r="C168" s="704">
        <v>20</v>
      </c>
    </row>
    <row r="169" spans="1:3" ht="16.899999999999999" hidden="1" customHeight="1">
      <c r="A169" s="688">
        <v>2012699</v>
      </c>
      <c r="B169" s="690" t="s">
        <v>710</v>
      </c>
      <c r="C169" s="694"/>
    </row>
    <row r="170" spans="1:3" ht="16.899999999999999" customHeight="1">
      <c r="A170" s="706">
        <v>20128</v>
      </c>
      <c r="B170" s="705" t="s">
        <v>711</v>
      </c>
      <c r="C170" s="704">
        <f>SUM(C171:C176)</f>
        <v>52</v>
      </c>
    </row>
    <row r="171" spans="1:3" ht="16.899999999999999" customHeight="1">
      <c r="A171" s="706">
        <v>2012801</v>
      </c>
      <c r="B171" s="702" t="s">
        <v>611</v>
      </c>
      <c r="C171" s="704">
        <v>30</v>
      </c>
    </row>
    <row r="172" spans="1:3" ht="16.899999999999999" customHeight="1">
      <c r="A172" s="706">
        <v>2012802</v>
      </c>
      <c r="B172" s="702" t="s">
        <v>612</v>
      </c>
      <c r="C172" s="704">
        <v>22</v>
      </c>
    </row>
    <row r="173" spans="1:3" ht="16.899999999999999" hidden="1" customHeight="1">
      <c r="A173" s="688">
        <v>2012803</v>
      </c>
      <c r="B173" s="690" t="s">
        <v>613</v>
      </c>
      <c r="C173" s="694"/>
    </row>
    <row r="174" spans="1:3" ht="16.899999999999999" hidden="1" customHeight="1">
      <c r="A174" s="688">
        <v>2012804</v>
      </c>
      <c r="B174" s="690" t="s">
        <v>625</v>
      </c>
      <c r="C174" s="694"/>
    </row>
    <row r="175" spans="1:3" ht="16.899999999999999" hidden="1" customHeight="1">
      <c r="A175" s="688">
        <v>2012850</v>
      </c>
      <c r="B175" s="690" t="s">
        <v>620</v>
      </c>
      <c r="C175" s="694"/>
    </row>
    <row r="176" spans="1:3" ht="16.899999999999999" hidden="1" customHeight="1">
      <c r="A176" s="688">
        <v>2012899</v>
      </c>
      <c r="B176" s="690" t="s">
        <v>712</v>
      </c>
      <c r="C176" s="694"/>
    </row>
    <row r="177" spans="1:3" ht="16.899999999999999" customHeight="1">
      <c r="A177" s="706">
        <v>20129</v>
      </c>
      <c r="B177" s="705" t="s">
        <v>713</v>
      </c>
      <c r="C177" s="704">
        <f>SUM(C178:C183)</f>
        <v>195</v>
      </c>
    </row>
    <row r="178" spans="1:3" ht="16.899999999999999" customHeight="1">
      <c r="A178" s="706">
        <v>2012901</v>
      </c>
      <c r="B178" s="702" t="s">
        <v>611</v>
      </c>
      <c r="C178" s="704">
        <v>90</v>
      </c>
    </row>
    <row r="179" spans="1:3" ht="16.899999999999999" customHeight="1">
      <c r="A179" s="706">
        <v>2012902</v>
      </c>
      <c r="B179" s="702" t="s">
        <v>612</v>
      </c>
      <c r="C179" s="704">
        <v>16</v>
      </c>
    </row>
    <row r="180" spans="1:3" ht="16.899999999999999" hidden="1" customHeight="1">
      <c r="A180" s="688">
        <v>2012903</v>
      </c>
      <c r="B180" s="690" t="s">
        <v>613</v>
      </c>
      <c r="C180" s="694"/>
    </row>
    <row r="181" spans="1:3" ht="16.899999999999999" customHeight="1">
      <c r="A181" s="706">
        <v>2012906</v>
      </c>
      <c r="B181" s="702" t="s">
        <v>714</v>
      </c>
      <c r="C181" s="704">
        <v>40</v>
      </c>
    </row>
    <row r="182" spans="1:3" ht="17.25" hidden="1" customHeight="1">
      <c r="A182" s="688">
        <v>2012950</v>
      </c>
      <c r="B182" s="690" t="s">
        <v>620</v>
      </c>
      <c r="C182" s="694"/>
    </row>
    <row r="183" spans="1:3" ht="16.899999999999999" customHeight="1">
      <c r="A183" s="706">
        <v>2012999</v>
      </c>
      <c r="B183" s="702" t="s">
        <v>715</v>
      </c>
      <c r="C183" s="704">
        <v>49</v>
      </c>
    </row>
    <row r="184" spans="1:3" ht="16.899999999999999" customHeight="1">
      <c r="A184" s="706">
        <v>20131</v>
      </c>
      <c r="B184" s="705" t="s">
        <v>716</v>
      </c>
      <c r="C184" s="704">
        <f>SUM(C185:C190)</f>
        <v>1219</v>
      </c>
    </row>
    <row r="185" spans="1:3" ht="16.899999999999999" customHeight="1">
      <c r="A185" s="706">
        <v>2013101</v>
      </c>
      <c r="B185" s="702" t="s">
        <v>611</v>
      </c>
      <c r="C185" s="704">
        <v>747</v>
      </c>
    </row>
    <row r="186" spans="1:3" ht="16.899999999999999" customHeight="1">
      <c r="A186" s="706">
        <v>2013102</v>
      </c>
      <c r="B186" s="702" t="s">
        <v>612</v>
      </c>
      <c r="C186" s="704">
        <v>218</v>
      </c>
    </row>
    <row r="187" spans="1:3" ht="16.899999999999999" hidden="1" customHeight="1">
      <c r="A187" s="688">
        <v>2013103</v>
      </c>
      <c r="B187" s="690" t="s">
        <v>613</v>
      </c>
      <c r="C187" s="694"/>
    </row>
    <row r="188" spans="1:3" ht="16.899999999999999" hidden="1" customHeight="1">
      <c r="A188" s="688">
        <v>2013105</v>
      </c>
      <c r="B188" s="690" t="s">
        <v>717</v>
      </c>
      <c r="C188" s="694"/>
    </row>
    <row r="189" spans="1:3" ht="16.899999999999999" customHeight="1">
      <c r="A189" s="706">
        <v>2013150</v>
      </c>
      <c r="B189" s="702" t="s">
        <v>620</v>
      </c>
      <c r="C189" s="704">
        <v>3</v>
      </c>
    </row>
    <row r="190" spans="1:3" ht="16.899999999999999" customHeight="1">
      <c r="A190" s="706">
        <v>2013199</v>
      </c>
      <c r="B190" s="702" t="s">
        <v>718</v>
      </c>
      <c r="C190" s="704">
        <v>251</v>
      </c>
    </row>
    <row r="191" spans="1:3" ht="16.899999999999999" customHeight="1">
      <c r="A191" s="706">
        <v>20132</v>
      </c>
      <c r="B191" s="705" t="s">
        <v>719</v>
      </c>
      <c r="C191" s="704">
        <f>SUM(C192:C197)</f>
        <v>657</v>
      </c>
    </row>
    <row r="192" spans="1:3" ht="16.899999999999999" customHeight="1">
      <c r="A192" s="706">
        <v>2013201</v>
      </c>
      <c r="B192" s="702" t="s">
        <v>611</v>
      </c>
      <c r="C192" s="704">
        <v>592</v>
      </c>
    </row>
    <row r="193" spans="1:3" ht="16.899999999999999" customHeight="1">
      <c r="A193" s="706">
        <v>2013202</v>
      </c>
      <c r="B193" s="702" t="s">
        <v>612</v>
      </c>
      <c r="C193" s="704">
        <v>38</v>
      </c>
    </row>
    <row r="194" spans="1:3" ht="16.899999999999999" hidden="1" customHeight="1">
      <c r="A194" s="688">
        <v>2013203</v>
      </c>
      <c r="B194" s="690" t="s">
        <v>613</v>
      </c>
      <c r="C194" s="694"/>
    </row>
    <row r="195" spans="1:3" ht="16.899999999999999" hidden="1" customHeight="1">
      <c r="A195" s="688">
        <v>2013204</v>
      </c>
      <c r="B195" s="690" t="s">
        <v>720</v>
      </c>
      <c r="C195" s="694"/>
    </row>
    <row r="196" spans="1:3" ht="16.899999999999999" hidden="1" customHeight="1">
      <c r="A196" s="688">
        <v>2013250</v>
      </c>
      <c r="B196" s="690" t="s">
        <v>620</v>
      </c>
      <c r="C196" s="694"/>
    </row>
    <row r="197" spans="1:3" ht="16.899999999999999" customHeight="1">
      <c r="A197" s="706">
        <v>2013299</v>
      </c>
      <c r="B197" s="702" t="s">
        <v>721</v>
      </c>
      <c r="C197" s="704">
        <v>27</v>
      </c>
    </row>
    <row r="198" spans="1:3" ht="16.899999999999999" customHeight="1">
      <c r="A198" s="706">
        <v>20133</v>
      </c>
      <c r="B198" s="705" t="s">
        <v>722</v>
      </c>
      <c r="C198" s="704">
        <f>SUM(C199:C204)</f>
        <v>330</v>
      </c>
    </row>
    <row r="199" spans="1:3" ht="16.899999999999999" customHeight="1">
      <c r="A199" s="706">
        <v>2013301</v>
      </c>
      <c r="B199" s="702" t="s">
        <v>611</v>
      </c>
      <c r="C199" s="704">
        <v>169</v>
      </c>
    </row>
    <row r="200" spans="1:3" ht="16.899999999999999" customHeight="1">
      <c r="A200" s="706">
        <v>2013302</v>
      </c>
      <c r="B200" s="702" t="s">
        <v>612</v>
      </c>
      <c r="C200" s="704">
        <v>85</v>
      </c>
    </row>
    <row r="201" spans="1:3" ht="16.899999999999999" hidden="1" customHeight="1">
      <c r="A201" s="688">
        <v>2013303</v>
      </c>
      <c r="B201" s="690" t="s">
        <v>613</v>
      </c>
      <c r="C201" s="694"/>
    </row>
    <row r="202" spans="1:3" ht="16.899999999999999" hidden="1" customHeight="1">
      <c r="A202" s="688">
        <v>2013304</v>
      </c>
      <c r="B202" s="690" t="s">
        <v>723</v>
      </c>
      <c r="C202" s="694"/>
    </row>
    <row r="203" spans="1:3" ht="16.899999999999999" hidden="1" customHeight="1">
      <c r="A203" s="688">
        <v>2013350</v>
      </c>
      <c r="B203" s="690" t="s">
        <v>620</v>
      </c>
      <c r="C203" s="694"/>
    </row>
    <row r="204" spans="1:3" ht="16.899999999999999" customHeight="1">
      <c r="A204" s="706">
        <v>2013399</v>
      </c>
      <c r="B204" s="702" t="s">
        <v>724</v>
      </c>
      <c r="C204" s="704">
        <v>76</v>
      </c>
    </row>
    <row r="205" spans="1:3" ht="16.899999999999999" customHeight="1">
      <c r="A205" s="706">
        <v>20134</v>
      </c>
      <c r="B205" s="705" t="s">
        <v>725</v>
      </c>
      <c r="C205" s="704">
        <f>SUM(C206:C212)</f>
        <v>265</v>
      </c>
    </row>
    <row r="206" spans="1:3" ht="16.899999999999999" customHeight="1">
      <c r="A206" s="706">
        <v>2013401</v>
      </c>
      <c r="B206" s="702" t="s">
        <v>611</v>
      </c>
      <c r="C206" s="704">
        <v>263</v>
      </c>
    </row>
    <row r="207" spans="1:3" ht="16.899999999999999" hidden="1" customHeight="1">
      <c r="A207" s="688">
        <v>2013402</v>
      </c>
      <c r="B207" s="690" t="s">
        <v>612</v>
      </c>
      <c r="C207" s="694"/>
    </row>
    <row r="208" spans="1:3" ht="16.899999999999999" hidden="1" customHeight="1">
      <c r="A208" s="688">
        <v>2013403</v>
      </c>
      <c r="B208" s="690" t="s">
        <v>613</v>
      </c>
      <c r="C208" s="694"/>
    </row>
    <row r="209" spans="1:3" ht="16.899999999999999" customHeight="1">
      <c r="A209" s="706">
        <v>2013404</v>
      </c>
      <c r="B209" s="702" t="s">
        <v>726</v>
      </c>
      <c r="C209" s="704">
        <v>2</v>
      </c>
    </row>
    <row r="210" spans="1:3" ht="16.899999999999999" hidden="1" customHeight="1">
      <c r="A210" s="688">
        <v>2013405</v>
      </c>
      <c r="B210" s="690" t="s">
        <v>727</v>
      </c>
      <c r="C210" s="694"/>
    </row>
    <row r="211" spans="1:3" ht="16.899999999999999" hidden="1" customHeight="1">
      <c r="A211" s="688">
        <v>2013450</v>
      </c>
      <c r="B211" s="690" t="s">
        <v>620</v>
      </c>
      <c r="C211" s="694"/>
    </row>
    <row r="212" spans="1:3" ht="16.899999999999999" hidden="1" customHeight="1">
      <c r="A212" s="688">
        <v>2013499</v>
      </c>
      <c r="B212" s="690" t="s">
        <v>728</v>
      </c>
      <c r="C212" s="694"/>
    </row>
    <row r="213" spans="1:3" ht="16.899999999999999" hidden="1" customHeight="1">
      <c r="A213" s="688">
        <v>20135</v>
      </c>
      <c r="B213" s="689" t="s">
        <v>729</v>
      </c>
      <c r="C213" s="692">
        <f>SUM(C214:C218)</f>
        <v>0</v>
      </c>
    </row>
    <row r="214" spans="1:3" ht="16.899999999999999" hidden="1" customHeight="1">
      <c r="A214" s="688">
        <v>2013501</v>
      </c>
      <c r="B214" s="690" t="s">
        <v>611</v>
      </c>
      <c r="C214" s="694"/>
    </row>
    <row r="215" spans="1:3" ht="16.899999999999999" hidden="1" customHeight="1">
      <c r="A215" s="688">
        <v>2013502</v>
      </c>
      <c r="B215" s="690" t="s">
        <v>612</v>
      </c>
      <c r="C215" s="694"/>
    </row>
    <row r="216" spans="1:3" ht="16.899999999999999" hidden="1" customHeight="1">
      <c r="A216" s="688">
        <v>2013503</v>
      </c>
      <c r="B216" s="690" t="s">
        <v>613</v>
      </c>
      <c r="C216" s="694"/>
    </row>
    <row r="217" spans="1:3" ht="16.899999999999999" hidden="1" customHeight="1">
      <c r="A217" s="688">
        <v>2013550</v>
      </c>
      <c r="B217" s="690" t="s">
        <v>620</v>
      </c>
      <c r="C217" s="694"/>
    </row>
    <row r="218" spans="1:3" ht="16.899999999999999" hidden="1" customHeight="1">
      <c r="A218" s="688">
        <v>2013599</v>
      </c>
      <c r="B218" s="690" t="s">
        <v>730</v>
      </c>
      <c r="C218" s="694"/>
    </row>
    <row r="219" spans="1:3" ht="16.899999999999999" hidden="1" customHeight="1">
      <c r="A219" s="688">
        <v>20136</v>
      </c>
      <c r="B219" s="689" t="s">
        <v>731</v>
      </c>
      <c r="C219" s="692">
        <f>SUM(C220:C224)</f>
        <v>0</v>
      </c>
    </row>
    <row r="220" spans="1:3" ht="16.899999999999999" hidden="1" customHeight="1">
      <c r="A220" s="688">
        <v>2013601</v>
      </c>
      <c r="B220" s="690" t="s">
        <v>611</v>
      </c>
      <c r="C220" s="694"/>
    </row>
    <row r="221" spans="1:3" ht="16.899999999999999" hidden="1" customHeight="1">
      <c r="A221" s="688">
        <v>2013602</v>
      </c>
      <c r="B221" s="690" t="s">
        <v>612</v>
      </c>
      <c r="C221" s="694"/>
    </row>
    <row r="222" spans="1:3" ht="16.899999999999999" hidden="1" customHeight="1">
      <c r="A222" s="688">
        <v>2013603</v>
      </c>
      <c r="B222" s="690" t="s">
        <v>613</v>
      </c>
      <c r="C222" s="694"/>
    </row>
    <row r="223" spans="1:3" ht="16.899999999999999" hidden="1" customHeight="1">
      <c r="A223" s="688">
        <v>2013650</v>
      </c>
      <c r="B223" s="690" t="s">
        <v>620</v>
      </c>
      <c r="C223" s="694"/>
    </row>
    <row r="224" spans="1:3" ht="16.899999999999999" hidden="1" customHeight="1">
      <c r="A224" s="688">
        <v>2013699</v>
      </c>
      <c r="B224" s="690" t="s">
        <v>732</v>
      </c>
      <c r="C224" s="694"/>
    </row>
    <row r="225" spans="1:3" ht="16.899999999999999" hidden="1" customHeight="1">
      <c r="A225" s="688">
        <v>20137</v>
      </c>
      <c r="B225" s="689" t="s">
        <v>733</v>
      </c>
      <c r="C225" s="692">
        <f>SUM(C226:C231)</f>
        <v>0</v>
      </c>
    </row>
    <row r="226" spans="1:3" ht="16.899999999999999" hidden="1" customHeight="1">
      <c r="A226" s="688">
        <v>2013701</v>
      </c>
      <c r="B226" s="690" t="s">
        <v>611</v>
      </c>
      <c r="C226" s="694"/>
    </row>
    <row r="227" spans="1:3" ht="16.899999999999999" hidden="1" customHeight="1">
      <c r="A227" s="688">
        <v>2013702</v>
      </c>
      <c r="B227" s="690" t="s">
        <v>612</v>
      </c>
      <c r="C227" s="694"/>
    </row>
    <row r="228" spans="1:3" ht="16.899999999999999" hidden="1" customHeight="1">
      <c r="A228" s="688">
        <v>2013703</v>
      </c>
      <c r="B228" s="690" t="s">
        <v>613</v>
      </c>
      <c r="C228" s="694"/>
    </row>
    <row r="229" spans="1:3" ht="16.899999999999999" hidden="1" customHeight="1">
      <c r="A229" s="688">
        <v>2013704</v>
      </c>
      <c r="B229" s="690" t="s">
        <v>734</v>
      </c>
      <c r="C229" s="694"/>
    </row>
    <row r="230" spans="1:3" ht="16.899999999999999" hidden="1" customHeight="1">
      <c r="A230" s="688">
        <v>2013750</v>
      </c>
      <c r="B230" s="690" t="s">
        <v>620</v>
      </c>
      <c r="C230" s="694"/>
    </row>
    <row r="231" spans="1:3" ht="16.899999999999999" hidden="1" customHeight="1">
      <c r="A231" s="688">
        <v>2013799</v>
      </c>
      <c r="B231" s="690" t="s">
        <v>735</v>
      </c>
      <c r="C231" s="694"/>
    </row>
    <row r="232" spans="1:3" ht="16.899999999999999" customHeight="1">
      <c r="A232" s="706">
        <v>20138</v>
      </c>
      <c r="B232" s="705" t="s">
        <v>736</v>
      </c>
      <c r="C232" s="704">
        <f>SUM(C233:C246)</f>
        <v>1865</v>
      </c>
    </row>
    <row r="233" spans="1:3" ht="16.899999999999999" customHeight="1">
      <c r="A233" s="706">
        <v>2013801</v>
      </c>
      <c r="B233" s="702" t="s">
        <v>611</v>
      </c>
      <c r="C233" s="704">
        <v>1700</v>
      </c>
    </row>
    <row r="234" spans="1:3" ht="16.899999999999999" customHeight="1">
      <c r="A234" s="706">
        <v>2013802</v>
      </c>
      <c r="B234" s="702" t="s">
        <v>612</v>
      </c>
      <c r="C234" s="704">
        <v>115</v>
      </c>
    </row>
    <row r="235" spans="1:3" ht="16.899999999999999" hidden="1" customHeight="1">
      <c r="A235" s="688">
        <v>2013803</v>
      </c>
      <c r="B235" s="690" t="s">
        <v>613</v>
      </c>
      <c r="C235" s="694"/>
    </row>
    <row r="236" spans="1:3" ht="16.899999999999999" customHeight="1">
      <c r="A236" s="706">
        <v>2013804</v>
      </c>
      <c r="B236" s="702" t="s">
        <v>737</v>
      </c>
      <c r="C236" s="704">
        <v>40</v>
      </c>
    </row>
    <row r="237" spans="1:3" ht="16.899999999999999" hidden="1" customHeight="1">
      <c r="A237" s="688">
        <v>2013805</v>
      </c>
      <c r="B237" s="690" t="s">
        <v>738</v>
      </c>
      <c r="C237" s="694"/>
    </row>
    <row r="238" spans="1:3" ht="16.899999999999999" hidden="1" customHeight="1">
      <c r="A238" s="688">
        <v>2013808</v>
      </c>
      <c r="B238" s="690" t="s">
        <v>652</v>
      </c>
      <c r="C238" s="694"/>
    </row>
    <row r="239" spans="1:3" ht="16.899999999999999" hidden="1" customHeight="1">
      <c r="A239" s="688">
        <v>2013810</v>
      </c>
      <c r="B239" s="690" t="s">
        <v>739</v>
      </c>
      <c r="C239" s="694"/>
    </row>
    <row r="240" spans="1:3" ht="16.899999999999999" hidden="1" customHeight="1">
      <c r="A240" s="688">
        <v>2013812</v>
      </c>
      <c r="B240" s="690" t="s">
        <v>740</v>
      </c>
      <c r="C240" s="694"/>
    </row>
    <row r="241" spans="1:3" ht="16.899999999999999" hidden="1" customHeight="1">
      <c r="A241" s="688">
        <v>2013813</v>
      </c>
      <c r="B241" s="690" t="s">
        <v>741</v>
      </c>
      <c r="C241" s="694"/>
    </row>
    <row r="242" spans="1:3" ht="16.899999999999999" hidden="1" customHeight="1">
      <c r="A242" s="688">
        <v>2013814</v>
      </c>
      <c r="B242" s="690" t="s">
        <v>742</v>
      </c>
      <c r="C242" s="694"/>
    </row>
    <row r="243" spans="1:3" ht="16.899999999999999" hidden="1" customHeight="1">
      <c r="A243" s="688">
        <v>2013815</v>
      </c>
      <c r="B243" s="690" t="s">
        <v>743</v>
      </c>
      <c r="C243" s="694"/>
    </row>
    <row r="244" spans="1:3" ht="16.899999999999999" customHeight="1">
      <c r="A244" s="706">
        <v>2013816</v>
      </c>
      <c r="B244" s="702" t="s">
        <v>744</v>
      </c>
      <c r="C244" s="704">
        <v>10</v>
      </c>
    </row>
    <row r="245" spans="1:3" ht="16.899999999999999" hidden="1" customHeight="1">
      <c r="A245" s="688">
        <v>2013850</v>
      </c>
      <c r="B245" s="690" t="s">
        <v>620</v>
      </c>
      <c r="C245" s="694"/>
    </row>
    <row r="246" spans="1:3" ht="16.899999999999999" hidden="1" customHeight="1">
      <c r="A246" s="688">
        <v>2013899</v>
      </c>
      <c r="B246" s="690" t="s">
        <v>745</v>
      </c>
      <c r="C246" s="694"/>
    </row>
    <row r="247" spans="1:3" ht="16.899999999999999" hidden="1" customHeight="1">
      <c r="A247" s="688">
        <v>20199</v>
      </c>
      <c r="B247" s="689" t="s">
        <v>746</v>
      </c>
      <c r="C247" s="692">
        <f>SUM(C248:C249)</f>
        <v>0</v>
      </c>
    </row>
    <row r="248" spans="1:3" ht="16.899999999999999" hidden="1" customHeight="1">
      <c r="A248" s="688">
        <v>2019901</v>
      </c>
      <c r="B248" s="690" t="s">
        <v>747</v>
      </c>
      <c r="C248" s="694"/>
    </row>
    <row r="249" spans="1:3" ht="16.899999999999999" hidden="1" customHeight="1">
      <c r="A249" s="688">
        <v>2019999</v>
      </c>
      <c r="B249" s="690" t="s">
        <v>748</v>
      </c>
      <c r="C249" s="694"/>
    </row>
    <row r="250" spans="1:3" ht="16.899999999999999" hidden="1" customHeight="1">
      <c r="A250" s="688">
        <v>202</v>
      </c>
      <c r="B250" s="689" t="s">
        <v>749</v>
      </c>
      <c r="C250" s="692">
        <f>C251+C258+C261+C264+C270+C275+C277+C282+C288</f>
        <v>0</v>
      </c>
    </row>
    <row r="251" spans="1:3" ht="16.899999999999999" hidden="1" customHeight="1">
      <c r="A251" s="688">
        <v>20201</v>
      </c>
      <c r="B251" s="689" t="s">
        <v>750</v>
      </c>
      <c r="C251" s="692">
        <f>SUM(C252:C257)</f>
        <v>0</v>
      </c>
    </row>
    <row r="252" spans="1:3" ht="16.899999999999999" hidden="1" customHeight="1">
      <c r="A252" s="688">
        <v>2020101</v>
      </c>
      <c r="B252" s="690" t="s">
        <v>611</v>
      </c>
      <c r="C252" s="694"/>
    </row>
    <row r="253" spans="1:3" ht="16.899999999999999" hidden="1" customHeight="1">
      <c r="A253" s="688">
        <v>2020102</v>
      </c>
      <c r="B253" s="690" t="s">
        <v>612</v>
      </c>
      <c r="C253" s="694"/>
    </row>
    <row r="254" spans="1:3" ht="16.899999999999999" hidden="1" customHeight="1">
      <c r="A254" s="688">
        <v>2020103</v>
      </c>
      <c r="B254" s="690" t="s">
        <v>613</v>
      </c>
      <c r="C254" s="694"/>
    </row>
    <row r="255" spans="1:3" ht="16.899999999999999" hidden="1" customHeight="1">
      <c r="A255" s="688">
        <v>2020104</v>
      </c>
      <c r="B255" s="690" t="s">
        <v>717</v>
      </c>
      <c r="C255" s="694"/>
    </row>
    <row r="256" spans="1:3" ht="16.899999999999999" hidden="1" customHeight="1">
      <c r="A256" s="688">
        <v>2020150</v>
      </c>
      <c r="B256" s="690" t="s">
        <v>620</v>
      </c>
      <c r="C256" s="694"/>
    </row>
    <row r="257" spans="1:3" ht="16.899999999999999" hidden="1" customHeight="1">
      <c r="A257" s="688">
        <v>2020199</v>
      </c>
      <c r="B257" s="690" t="s">
        <v>751</v>
      </c>
      <c r="C257" s="694"/>
    </row>
    <row r="258" spans="1:3" ht="16.899999999999999" hidden="1" customHeight="1">
      <c r="A258" s="688">
        <v>20202</v>
      </c>
      <c r="B258" s="689" t="s">
        <v>752</v>
      </c>
      <c r="C258" s="692">
        <f>SUM(C259:C260)</f>
        <v>0</v>
      </c>
    </row>
    <row r="259" spans="1:3" ht="16.899999999999999" hidden="1" customHeight="1">
      <c r="A259" s="688">
        <v>2020201</v>
      </c>
      <c r="B259" s="690" t="s">
        <v>753</v>
      </c>
      <c r="C259" s="694"/>
    </row>
    <row r="260" spans="1:3" ht="16.899999999999999" hidden="1" customHeight="1">
      <c r="A260" s="688">
        <v>2020202</v>
      </c>
      <c r="B260" s="690" t="s">
        <v>754</v>
      </c>
      <c r="C260" s="694"/>
    </row>
    <row r="261" spans="1:3" ht="16.899999999999999" hidden="1" customHeight="1">
      <c r="A261" s="688">
        <v>20203</v>
      </c>
      <c r="B261" s="689" t="s">
        <v>755</v>
      </c>
      <c r="C261" s="692">
        <f>SUM(C262:C263)</f>
        <v>0</v>
      </c>
    </row>
    <row r="262" spans="1:3" ht="16.899999999999999" hidden="1" customHeight="1">
      <c r="A262" s="688">
        <v>2020304</v>
      </c>
      <c r="B262" s="690" t="s">
        <v>756</v>
      </c>
      <c r="C262" s="694"/>
    </row>
    <row r="263" spans="1:3" ht="16.899999999999999" hidden="1" customHeight="1">
      <c r="A263" s="688">
        <v>2020306</v>
      </c>
      <c r="B263" s="690" t="s">
        <v>757</v>
      </c>
      <c r="C263" s="694"/>
    </row>
    <row r="264" spans="1:3" ht="16.899999999999999" hidden="1" customHeight="1">
      <c r="A264" s="688">
        <v>20204</v>
      </c>
      <c r="B264" s="689" t="s">
        <v>758</v>
      </c>
      <c r="C264" s="692">
        <f>SUM(C265:C269)</f>
        <v>0</v>
      </c>
    </row>
    <row r="265" spans="1:3" ht="16.899999999999999" hidden="1" customHeight="1">
      <c r="A265" s="688">
        <v>2020401</v>
      </c>
      <c r="B265" s="690" t="s">
        <v>759</v>
      </c>
      <c r="C265" s="694"/>
    </row>
    <row r="266" spans="1:3" ht="16.899999999999999" hidden="1" customHeight="1">
      <c r="A266" s="688">
        <v>2020402</v>
      </c>
      <c r="B266" s="690" t="s">
        <v>760</v>
      </c>
      <c r="C266" s="694"/>
    </row>
    <row r="267" spans="1:3" ht="16.899999999999999" hidden="1" customHeight="1">
      <c r="A267" s="688">
        <v>2020403</v>
      </c>
      <c r="B267" s="690" t="s">
        <v>761</v>
      </c>
      <c r="C267" s="694"/>
    </row>
    <row r="268" spans="1:3" ht="16.899999999999999" hidden="1" customHeight="1">
      <c r="A268" s="688">
        <v>2020404</v>
      </c>
      <c r="B268" s="690" t="s">
        <v>762</v>
      </c>
      <c r="C268" s="694"/>
    </row>
    <row r="269" spans="1:3" ht="16.899999999999999" hidden="1" customHeight="1">
      <c r="A269" s="688">
        <v>2020499</v>
      </c>
      <c r="B269" s="690" t="s">
        <v>763</v>
      </c>
      <c r="C269" s="694"/>
    </row>
    <row r="270" spans="1:3" ht="16.899999999999999" hidden="1" customHeight="1">
      <c r="A270" s="688">
        <v>20205</v>
      </c>
      <c r="B270" s="689" t="s">
        <v>764</v>
      </c>
      <c r="C270" s="692">
        <f>SUM(C271:C274)</f>
        <v>0</v>
      </c>
    </row>
    <row r="271" spans="1:3" ht="16.899999999999999" hidden="1" customHeight="1">
      <c r="A271" s="688">
        <v>2020503</v>
      </c>
      <c r="B271" s="690" t="s">
        <v>765</v>
      </c>
      <c r="C271" s="694"/>
    </row>
    <row r="272" spans="1:3" ht="16.899999999999999" hidden="1" customHeight="1">
      <c r="A272" s="688">
        <v>2020504</v>
      </c>
      <c r="B272" s="690" t="s">
        <v>766</v>
      </c>
      <c r="C272" s="694"/>
    </row>
    <row r="273" spans="1:3" ht="16.899999999999999" hidden="1" customHeight="1">
      <c r="A273" s="688">
        <v>2020505</v>
      </c>
      <c r="B273" s="690" t="s">
        <v>767</v>
      </c>
      <c r="C273" s="694"/>
    </row>
    <row r="274" spans="1:3" ht="16.899999999999999" hidden="1" customHeight="1">
      <c r="A274" s="688">
        <v>2020599</v>
      </c>
      <c r="B274" s="690" t="s">
        <v>768</v>
      </c>
      <c r="C274" s="694"/>
    </row>
    <row r="275" spans="1:3" ht="16.899999999999999" hidden="1" customHeight="1">
      <c r="A275" s="688">
        <v>20206</v>
      </c>
      <c r="B275" s="689" t="s">
        <v>769</v>
      </c>
      <c r="C275" s="692">
        <f t="shared" ref="C275" si="0">C276</f>
        <v>0</v>
      </c>
    </row>
    <row r="276" spans="1:3" ht="16.899999999999999" hidden="1" customHeight="1">
      <c r="A276" s="688">
        <v>2020601</v>
      </c>
      <c r="B276" s="690" t="s">
        <v>770</v>
      </c>
      <c r="C276" s="694"/>
    </row>
    <row r="277" spans="1:3" ht="16.899999999999999" hidden="1" customHeight="1">
      <c r="A277" s="688">
        <v>20207</v>
      </c>
      <c r="B277" s="689" t="s">
        <v>771</v>
      </c>
      <c r="C277" s="692">
        <f>SUM(C278:C281)</f>
        <v>0</v>
      </c>
    </row>
    <row r="278" spans="1:3" ht="16.899999999999999" hidden="1" customHeight="1">
      <c r="A278" s="688">
        <v>2020701</v>
      </c>
      <c r="B278" s="690" t="s">
        <v>772</v>
      </c>
      <c r="C278" s="694"/>
    </row>
    <row r="279" spans="1:3" ht="16.899999999999999" hidden="1" customHeight="1">
      <c r="A279" s="688">
        <v>2020702</v>
      </c>
      <c r="B279" s="690" t="s">
        <v>773</v>
      </c>
      <c r="C279" s="694"/>
    </row>
    <row r="280" spans="1:3" ht="16.899999999999999" hidden="1" customHeight="1">
      <c r="A280" s="688">
        <v>2020703</v>
      </c>
      <c r="B280" s="690" t="s">
        <v>774</v>
      </c>
      <c r="C280" s="694"/>
    </row>
    <row r="281" spans="1:3" ht="16.899999999999999" hidden="1" customHeight="1">
      <c r="A281" s="688">
        <v>2020799</v>
      </c>
      <c r="B281" s="690" t="s">
        <v>525</v>
      </c>
      <c r="C281" s="694"/>
    </row>
    <row r="282" spans="1:3" ht="16.899999999999999" hidden="1" customHeight="1">
      <c r="A282" s="688">
        <v>20208</v>
      </c>
      <c r="B282" s="689" t="s">
        <v>775</v>
      </c>
      <c r="C282" s="692">
        <f>SUM(C283:C287)</f>
        <v>0</v>
      </c>
    </row>
    <row r="283" spans="1:3" ht="16.899999999999999" hidden="1" customHeight="1">
      <c r="A283" s="688">
        <v>2020801</v>
      </c>
      <c r="B283" s="690" t="s">
        <v>611</v>
      </c>
      <c r="C283" s="694"/>
    </row>
    <row r="284" spans="1:3" ht="16.899999999999999" hidden="1" customHeight="1">
      <c r="A284" s="688">
        <v>2020802</v>
      </c>
      <c r="B284" s="690" t="s">
        <v>612</v>
      </c>
      <c r="C284" s="694"/>
    </row>
    <row r="285" spans="1:3" ht="16.899999999999999" hidden="1" customHeight="1">
      <c r="A285" s="688">
        <v>2020803</v>
      </c>
      <c r="B285" s="690" t="s">
        <v>613</v>
      </c>
      <c r="C285" s="694"/>
    </row>
    <row r="286" spans="1:3" ht="16.899999999999999" hidden="1" customHeight="1">
      <c r="A286" s="688">
        <v>2020850</v>
      </c>
      <c r="B286" s="690" t="s">
        <v>620</v>
      </c>
      <c r="C286" s="694"/>
    </row>
    <row r="287" spans="1:3" ht="16.899999999999999" hidden="1" customHeight="1">
      <c r="A287" s="688">
        <v>2020899</v>
      </c>
      <c r="B287" s="690" t="s">
        <v>776</v>
      </c>
      <c r="C287" s="694"/>
    </row>
    <row r="288" spans="1:3" ht="16.899999999999999" hidden="1" customHeight="1">
      <c r="A288" s="688">
        <v>20299</v>
      </c>
      <c r="B288" s="689" t="s">
        <v>777</v>
      </c>
      <c r="C288" s="692">
        <f t="shared" ref="C288" si="1">C289</f>
        <v>0</v>
      </c>
    </row>
    <row r="289" spans="1:3" ht="16.899999999999999" hidden="1" customHeight="1">
      <c r="A289" s="688">
        <v>2029901</v>
      </c>
      <c r="B289" s="690" t="s">
        <v>778</v>
      </c>
      <c r="C289" s="694"/>
    </row>
    <row r="290" spans="1:3" ht="16.899999999999999" hidden="1" customHeight="1">
      <c r="A290" s="688">
        <v>203</v>
      </c>
      <c r="B290" s="689" t="s">
        <v>779</v>
      </c>
      <c r="C290" s="692">
        <f>SUM(C291,C293,C295,C297,C307)</f>
        <v>0</v>
      </c>
    </row>
    <row r="291" spans="1:3" ht="16.899999999999999" hidden="1" customHeight="1">
      <c r="A291" s="688">
        <v>20301</v>
      </c>
      <c r="B291" s="689" t="s">
        <v>780</v>
      </c>
      <c r="C291" s="692">
        <f t="shared" ref="C291" si="2">C292</f>
        <v>0</v>
      </c>
    </row>
    <row r="292" spans="1:3" ht="16.899999999999999" hidden="1" customHeight="1">
      <c r="A292" s="688">
        <v>2030101</v>
      </c>
      <c r="B292" s="690" t="s">
        <v>781</v>
      </c>
      <c r="C292" s="694"/>
    </row>
    <row r="293" spans="1:3" ht="16.899999999999999" hidden="1" customHeight="1">
      <c r="A293" s="688">
        <v>20304</v>
      </c>
      <c r="B293" s="689" t="s">
        <v>782</v>
      </c>
      <c r="C293" s="692">
        <f t="shared" ref="C293" si="3">C294</f>
        <v>0</v>
      </c>
    </row>
    <row r="294" spans="1:3" ht="16.899999999999999" hidden="1" customHeight="1">
      <c r="A294" s="688">
        <v>2030401</v>
      </c>
      <c r="B294" s="690" t="s">
        <v>783</v>
      </c>
      <c r="C294" s="694"/>
    </row>
    <row r="295" spans="1:3" ht="16.899999999999999" hidden="1" customHeight="1">
      <c r="A295" s="688">
        <v>20305</v>
      </c>
      <c r="B295" s="689" t="s">
        <v>784</v>
      </c>
      <c r="C295" s="692">
        <f t="shared" ref="C295" si="4">C296</f>
        <v>0</v>
      </c>
    </row>
    <row r="296" spans="1:3" ht="16.899999999999999" hidden="1" customHeight="1">
      <c r="A296" s="688">
        <v>2030501</v>
      </c>
      <c r="B296" s="690" t="s">
        <v>785</v>
      </c>
      <c r="C296" s="694"/>
    </row>
    <row r="297" spans="1:3" ht="16.899999999999999" hidden="1" customHeight="1">
      <c r="A297" s="688">
        <v>20306</v>
      </c>
      <c r="B297" s="689" t="s">
        <v>786</v>
      </c>
      <c r="C297" s="692">
        <f>SUM(C298:C306)</f>
        <v>0</v>
      </c>
    </row>
    <row r="298" spans="1:3" ht="16.899999999999999" hidden="1" customHeight="1">
      <c r="A298" s="688">
        <v>2030601</v>
      </c>
      <c r="B298" s="690" t="s">
        <v>787</v>
      </c>
      <c r="C298" s="694"/>
    </row>
    <row r="299" spans="1:3" ht="16.899999999999999" hidden="1" customHeight="1">
      <c r="A299" s="688">
        <v>2030602</v>
      </c>
      <c r="B299" s="690" t="s">
        <v>788</v>
      </c>
      <c r="C299" s="694"/>
    </row>
    <row r="300" spans="1:3" ht="16.899999999999999" hidden="1" customHeight="1">
      <c r="A300" s="688">
        <v>2030603</v>
      </c>
      <c r="B300" s="690" t="s">
        <v>789</v>
      </c>
      <c r="C300" s="694"/>
    </row>
    <row r="301" spans="1:3" ht="16.899999999999999" hidden="1" customHeight="1">
      <c r="A301" s="688">
        <v>2030604</v>
      </c>
      <c r="B301" s="690" t="s">
        <v>790</v>
      </c>
      <c r="C301" s="694"/>
    </row>
    <row r="302" spans="1:3" ht="16.899999999999999" hidden="1" customHeight="1">
      <c r="A302" s="688">
        <v>2030605</v>
      </c>
      <c r="B302" s="690" t="s">
        <v>791</v>
      </c>
      <c r="C302" s="694"/>
    </row>
    <row r="303" spans="1:3" ht="16.899999999999999" hidden="1" customHeight="1">
      <c r="A303" s="688">
        <v>2030606</v>
      </c>
      <c r="B303" s="690" t="s">
        <v>792</v>
      </c>
      <c r="C303" s="694"/>
    </row>
    <row r="304" spans="1:3" ht="16.899999999999999" hidden="1" customHeight="1">
      <c r="A304" s="688">
        <v>2030607</v>
      </c>
      <c r="B304" s="690" t="s">
        <v>793</v>
      </c>
      <c r="C304" s="694"/>
    </row>
    <row r="305" spans="1:3" ht="16.899999999999999" hidden="1" customHeight="1">
      <c r="A305" s="688">
        <v>2030608</v>
      </c>
      <c r="B305" s="690" t="s">
        <v>794</v>
      </c>
      <c r="C305" s="694"/>
    </row>
    <row r="306" spans="1:3" ht="16.899999999999999" hidden="1" customHeight="1">
      <c r="A306" s="688">
        <v>2030699</v>
      </c>
      <c r="B306" s="690" t="s">
        <v>795</v>
      </c>
      <c r="C306" s="694">
        <v>0</v>
      </c>
    </row>
    <row r="307" spans="1:3" ht="16.899999999999999" hidden="1" customHeight="1">
      <c r="A307" s="688">
        <v>20399</v>
      </c>
      <c r="B307" s="689" t="s">
        <v>796</v>
      </c>
      <c r="C307" s="692">
        <f t="shared" ref="C307" si="5">C308</f>
        <v>0</v>
      </c>
    </row>
    <row r="308" spans="1:3" ht="16.899999999999999" hidden="1" customHeight="1">
      <c r="A308" s="688">
        <v>2039901</v>
      </c>
      <c r="B308" s="690" t="s">
        <v>797</v>
      </c>
      <c r="C308" s="694"/>
    </row>
    <row r="309" spans="1:3" ht="16.899999999999999" customHeight="1">
      <c r="A309" s="706">
        <v>204</v>
      </c>
      <c r="B309" s="705" t="s">
        <v>798</v>
      </c>
      <c r="C309" s="704">
        <f>C310+C313+C324+C331+C339+C348+C364+C374+C384+C392+C398</f>
        <v>6200</v>
      </c>
    </row>
    <row r="310" spans="1:3" ht="16.899999999999999" customHeight="1">
      <c r="A310" s="706">
        <v>20401</v>
      </c>
      <c r="B310" s="705" t="s">
        <v>799</v>
      </c>
      <c r="C310" s="704">
        <f>SUM(C311:C312)</f>
        <v>12</v>
      </c>
    </row>
    <row r="311" spans="1:3" ht="16.899999999999999" customHeight="1">
      <c r="A311" s="706">
        <v>2040101</v>
      </c>
      <c r="B311" s="702" t="s">
        <v>800</v>
      </c>
      <c r="C311" s="704">
        <v>12</v>
      </c>
    </row>
    <row r="312" spans="1:3" ht="16.899999999999999" hidden="1" customHeight="1">
      <c r="A312" s="688">
        <v>2040199</v>
      </c>
      <c r="B312" s="690" t="s">
        <v>801</v>
      </c>
      <c r="C312" s="694"/>
    </row>
    <row r="313" spans="1:3" ht="16.899999999999999" customHeight="1">
      <c r="A313" s="706">
        <v>20402</v>
      </c>
      <c r="B313" s="705" t="s">
        <v>802</v>
      </c>
      <c r="C313" s="704">
        <f>SUM(C314:C323)</f>
        <v>1830</v>
      </c>
    </row>
    <row r="314" spans="1:3" ht="16.899999999999999" customHeight="1">
      <c r="A314" s="706">
        <v>2040201</v>
      </c>
      <c r="B314" s="702" t="s">
        <v>611</v>
      </c>
      <c r="C314" s="704">
        <v>1200</v>
      </c>
    </row>
    <row r="315" spans="1:3" ht="16.899999999999999" customHeight="1">
      <c r="A315" s="706">
        <v>2040202</v>
      </c>
      <c r="B315" s="702" t="s">
        <v>612</v>
      </c>
      <c r="C315" s="704">
        <v>400</v>
      </c>
    </row>
    <row r="316" spans="1:3" ht="16.899999999999999" hidden="1" customHeight="1">
      <c r="A316" s="688">
        <v>2040203</v>
      </c>
      <c r="B316" s="690" t="s">
        <v>613</v>
      </c>
      <c r="C316" s="694"/>
    </row>
    <row r="317" spans="1:3" ht="16.899999999999999" hidden="1" customHeight="1">
      <c r="A317" s="695">
        <v>2040219</v>
      </c>
      <c r="B317" s="691" t="s">
        <v>652</v>
      </c>
      <c r="C317" s="694"/>
    </row>
    <row r="318" spans="1:3" ht="16.899999999999999" hidden="1" customHeight="1">
      <c r="A318" s="688">
        <v>2040220</v>
      </c>
      <c r="B318" s="690" t="s">
        <v>803</v>
      </c>
      <c r="C318" s="694"/>
    </row>
    <row r="319" spans="1:3" ht="16.899999999999999" hidden="1" customHeight="1">
      <c r="A319" s="688">
        <v>2040221</v>
      </c>
      <c r="B319" s="690" t="s">
        <v>804</v>
      </c>
      <c r="C319" s="694"/>
    </row>
    <row r="320" spans="1:3" ht="16.899999999999999" hidden="1" customHeight="1">
      <c r="A320" s="688">
        <v>2040222</v>
      </c>
      <c r="B320" s="690" t="s">
        <v>805</v>
      </c>
      <c r="C320" s="694"/>
    </row>
    <row r="321" spans="1:3" ht="16.899999999999999" hidden="1" customHeight="1">
      <c r="A321" s="688">
        <v>2040223</v>
      </c>
      <c r="B321" s="690" t="s">
        <v>806</v>
      </c>
      <c r="C321" s="694"/>
    </row>
    <row r="322" spans="1:3" ht="16.899999999999999" customHeight="1">
      <c r="A322" s="706">
        <v>2040250</v>
      </c>
      <c r="B322" s="702" t="s">
        <v>620</v>
      </c>
      <c r="C322" s="704">
        <v>210</v>
      </c>
    </row>
    <row r="323" spans="1:3" ht="16.899999999999999" customHeight="1">
      <c r="A323" s="706">
        <v>2040299</v>
      </c>
      <c r="B323" s="702" t="s">
        <v>807</v>
      </c>
      <c r="C323" s="704">
        <v>20</v>
      </c>
    </row>
    <row r="324" spans="1:3" ht="16.899999999999999" hidden="1" customHeight="1">
      <c r="A324" s="688">
        <v>20403</v>
      </c>
      <c r="B324" s="689" t="s">
        <v>808</v>
      </c>
      <c r="C324" s="692">
        <f>SUM(C325:C330)</f>
        <v>0</v>
      </c>
    </row>
    <row r="325" spans="1:3" ht="16.899999999999999" hidden="1" customHeight="1">
      <c r="A325" s="688">
        <v>2040301</v>
      </c>
      <c r="B325" s="690" t="s">
        <v>611</v>
      </c>
      <c r="C325" s="694"/>
    </row>
    <row r="326" spans="1:3" ht="16.899999999999999" hidden="1" customHeight="1">
      <c r="A326" s="688">
        <v>2040302</v>
      </c>
      <c r="B326" s="690" t="s">
        <v>612</v>
      </c>
      <c r="C326" s="694"/>
    </row>
    <row r="327" spans="1:3" ht="16.899999999999999" hidden="1" customHeight="1">
      <c r="A327" s="688">
        <v>2040303</v>
      </c>
      <c r="B327" s="690" t="s">
        <v>613</v>
      </c>
      <c r="C327" s="694"/>
    </row>
    <row r="328" spans="1:3" ht="16.899999999999999" hidden="1" customHeight="1">
      <c r="A328" s="688">
        <v>2040304</v>
      </c>
      <c r="B328" s="690" t="s">
        <v>809</v>
      </c>
      <c r="C328" s="694"/>
    </row>
    <row r="329" spans="1:3" ht="16.899999999999999" hidden="1" customHeight="1">
      <c r="A329" s="688">
        <v>2040350</v>
      </c>
      <c r="B329" s="690" t="s">
        <v>620</v>
      </c>
      <c r="C329" s="694"/>
    </row>
    <row r="330" spans="1:3" ht="16.899999999999999" hidden="1" customHeight="1">
      <c r="A330" s="688">
        <v>2040399</v>
      </c>
      <c r="B330" s="690" t="s">
        <v>810</v>
      </c>
      <c r="C330" s="694"/>
    </row>
    <row r="331" spans="1:3" ht="16.899999999999999" customHeight="1">
      <c r="A331" s="706">
        <v>20404</v>
      </c>
      <c r="B331" s="705" t="s">
        <v>811</v>
      </c>
      <c r="C331" s="704">
        <f>SUM(C332:C338)</f>
        <v>1403</v>
      </c>
    </row>
    <row r="332" spans="1:3" ht="16.899999999999999" customHeight="1">
      <c r="A332" s="706">
        <v>2040401</v>
      </c>
      <c r="B332" s="702" t="s">
        <v>611</v>
      </c>
      <c r="C332" s="704">
        <v>1123</v>
      </c>
    </row>
    <row r="333" spans="1:3" ht="16.899999999999999" customHeight="1">
      <c r="A333" s="706">
        <v>2040402</v>
      </c>
      <c r="B333" s="702" t="s">
        <v>612</v>
      </c>
      <c r="C333" s="704">
        <v>280</v>
      </c>
    </row>
    <row r="334" spans="1:3" ht="16.899999999999999" hidden="1" customHeight="1">
      <c r="A334" s="688">
        <v>2040403</v>
      </c>
      <c r="B334" s="690" t="s">
        <v>613</v>
      </c>
      <c r="C334" s="694"/>
    </row>
    <row r="335" spans="1:3" ht="16.899999999999999" hidden="1" customHeight="1">
      <c r="A335" s="688">
        <v>2040409</v>
      </c>
      <c r="B335" s="690" t="s">
        <v>812</v>
      </c>
      <c r="C335" s="694"/>
    </row>
    <row r="336" spans="1:3" ht="16.899999999999999" hidden="1" customHeight="1">
      <c r="A336" s="688">
        <v>2040410</v>
      </c>
      <c r="B336" s="690" t="s">
        <v>813</v>
      </c>
      <c r="C336" s="694"/>
    </row>
    <row r="337" spans="1:3" ht="16.899999999999999" hidden="1" customHeight="1">
      <c r="A337" s="688">
        <v>2040450</v>
      </c>
      <c r="B337" s="690" t="s">
        <v>620</v>
      </c>
      <c r="C337" s="694"/>
    </row>
    <row r="338" spans="1:3" ht="16.899999999999999" hidden="1" customHeight="1">
      <c r="A338" s="688">
        <v>2040499</v>
      </c>
      <c r="B338" s="690" t="s">
        <v>814</v>
      </c>
      <c r="C338" s="694"/>
    </row>
    <row r="339" spans="1:3" ht="16.899999999999999" customHeight="1">
      <c r="A339" s="706">
        <v>20405</v>
      </c>
      <c r="B339" s="705" t="s">
        <v>815</v>
      </c>
      <c r="C339" s="704">
        <f>SUM(C340:C347)</f>
        <v>2159</v>
      </c>
    </row>
    <row r="340" spans="1:3" ht="16.899999999999999" customHeight="1">
      <c r="A340" s="706">
        <v>2040501</v>
      </c>
      <c r="B340" s="702" t="s">
        <v>611</v>
      </c>
      <c r="C340" s="704">
        <v>1864</v>
      </c>
    </row>
    <row r="341" spans="1:3" ht="16.899999999999999" customHeight="1">
      <c r="A341" s="706">
        <v>2040502</v>
      </c>
      <c r="B341" s="702" t="s">
        <v>612</v>
      </c>
      <c r="C341" s="704">
        <v>245</v>
      </c>
    </row>
    <row r="342" spans="1:3" ht="16.899999999999999" hidden="1" customHeight="1">
      <c r="A342" s="688">
        <v>2040503</v>
      </c>
      <c r="B342" s="690" t="s">
        <v>613</v>
      </c>
      <c r="C342" s="694"/>
    </row>
    <row r="343" spans="1:3" ht="16.899999999999999" hidden="1" customHeight="1">
      <c r="A343" s="688">
        <v>2040504</v>
      </c>
      <c r="B343" s="690" t="s">
        <v>816</v>
      </c>
      <c r="C343" s="694"/>
    </row>
    <row r="344" spans="1:3" ht="16.899999999999999" hidden="1" customHeight="1">
      <c r="A344" s="688">
        <v>2040505</v>
      </c>
      <c r="B344" s="690" t="s">
        <v>817</v>
      </c>
      <c r="C344" s="694"/>
    </row>
    <row r="345" spans="1:3" ht="16.899999999999999" hidden="1" customHeight="1">
      <c r="A345" s="688">
        <v>2040506</v>
      </c>
      <c r="B345" s="690" t="s">
        <v>818</v>
      </c>
      <c r="C345" s="694"/>
    </row>
    <row r="346" spans="1:3" ht="16.899999999999999" hidden="1" customHeight="1">
      <c r="A346" s="688">
        <v>2040550</v>
      </c>
      <c r="B346" s="690" t="s">
        <v>620</v>
      </c>
      <c r="C346" s="694"/>
    </row>
    <row r="347" spans="1:3" ht="16.899999999999999" customHeight="1">
      <c r="A347" s="706">
        <v>2040599</v>
      </c>
      <c r="B347" s="702" t="s">
        <v>819</v>
      </c>
      <c r="C347" s="704">
        <v>50</v>
      </c>
    </row>
    <row r="348" spans="1:3" ht="16.899999999999999" customHeight="1">
      <c r="A348" s="706">
        <v>20406</v>
      </c>
      <c r="B348" s="705" t="s">
        <v>820</v>
      </c>
      <c r="C348" s="704">
        <f>SUM(C349:C363)</f>
        <v>796</v>
      </c>
    </row>
    <row r="349" spans="1:3" ht="16.899999999999999" customHeight="1">
      <c r="A349" s="706">
        <v>2040601</v>
      </c>
      <c r="B349" s="702" t="s">
        <v>611</v>
      </c>
      <c r="C349" s="704">
        <v>655</v>
      </c>
    </row>
    <row r="350" spans="1:3" ht="16.899999999999999" customHeight="1">
      <c r="A350" s="706">
        <v>2040602</v>
      </c>
      <c r="B350" s="702" t="s">
        <v>612</v>
      </c>
      <c r="C350" s="704">
        <v>79</v>
      </c>
    </row>
    <row r="351" spans="1:3" ht="16.899999999999999" hidden="1" customHeight="1">
      <c r="A351" s="688">
        <v>2040603</v>
      </c>
      <c r="B351" s="690" t="s">
        <v>613</v>
      </c>
      <c r="C351" s="694"/>
    </row>
    <row r="352" spans="1:3" ht="16.899999999999999" hidden="1" customHeight="1">
      <c r="A352" s="688">
        <v>2040604</v>
      </c>
      <c r="B352" s="690" t="s">
        <v>821</v>
      </c>
      <c r="C352" s="694"/>
    </row>
    <row r="353" spans="1:3" ht="16.899999999999999" hidden="1" customHeight="1">
      <c r="A353" s="688">
        <v>2040605</v>
      </c>
      <c r="B353" s="690" t="s">
        <v>822</v>
      </c>
      <c r="C353" s="694"/>
    </row>
    <row r="354" spans="1:3" ht="16.899999999999999" hidden="1" customHeight="1">
      <c r="A354" s="688">
        <v>2040606</v>
      </c>
      <c r="B354" s="690" t="s">
        <v>823</v>
      </c>
      <c r="C354" s="694"/>
    </row>
    <row r="355" spans="1:3" ht="16.899999999999999" customHeight="1">
      <c r="A355" s="706">
        <v>2040607</v>
      </c>
      <c r="B355" s="702" t="s">
        <v>824</v>
      </c>
      <c r="C355" s="704">
        <v>50</v>
      </c>
    </row>
    <row r="356" spans="1:3" ht="16.899999999999999" hidden="1" customHeight="1">
      <c r="A356" s="688">
        <v>2040608</v>
      </c>
      <c r="B356" s="690" t="s">
        <v>825</v>
      </c>
      <c r="C356" s="694"/>
    </row>
    <row r="357" spans="1:3" ht="16.899999999999999" hidden="1" customHeight="1">
      <c r="A357" s="688">
        <v>2040609</v>
      </c>
      <c r="B357" s="690" t="s">
        <v>826</v>
      </c>
      <c r="C357" s="694"/>
    </row>
    <row r="358" spans="1:3" ht="16.899999999999999" customHeight="1">
      <c r="A358" s="706">
        <v>2040610</v>
      </c>
      <c r="B358" s="702" t="s">
        <v>827</v>
      </c>
      <c r="C358" s="704">
        <v>4</v>
      </c>
    </row>
    <row r="359" spans="1:3" ht="16.899999999999999" hidden="1" customHeight="1">
      <c r="A359" s="688">
        <v>2040611</v>
      </c>
      <c r="B359" s="690" t="s">
        <v>828</v>
      </c>
      <c r="C359" s="694"/>
    </row>
    <row r="360" spans="1:3" ht="16.899999999999999" hidden="1" customHeight="1">
      <c r="A360" s="688">
        <v>2040612</v>
      </c>
      <c r="B360" s="690" t="s">
        <v>829</v>
      </c>
      <c r="C360" s="694"/>
    </row>
    <row r="361" spans="1:3" ht="16.899999999999999" hidden="1" customHeight="1">
      <c r="A361" s="688">
        <v>2040613</v>
      </c>
      <c r="B361" s="690" t="s">
        <v>652</v>
      </c>
      <c r="C361" s="694"/>
    </row>
    <row r="362" spans="1:3" ht="16.899999999999999" hidden="1" customHeight="1">
      <c r="A362" s="688">
        <v>2040650</v>
      </c>
      <c r="B362" s="690" t="s">
        <v>620</v>
      </c>
      <c r="C362" s="694"/>
    </row>
    <row r="363" spans="1:3" ht="16.899999999999999" customHeight="1">
      <c r="A363" s="706">
        <v>2040699</v>
      </c>
      <c r="B363" s="702" t="s">
        <v>830</v>
      </c>
      <c r="C363" s="704">
        <v>8</v>
      </c>
    </row>
    <row r="364" spans="1:3" ht="16.899999999999999" hidden="1" customHeight="1">
      <c r="A364" s="688">
        <v>20407</v>
      </c>
      <c r="B364" s="689" t="s">
        <v>831</v>
      </c>
      <c r="C364" s="692">
        <f>SUM(C365:C373)</f>
        <v>0</v>
      </c>
    </row>
    <row r="365" spans="1:3" ht="16.899999999999999" hidden="1" customHeight="1">
      <c r="A365" s="688">
        <v>2040701</v>
      </c>
      <c r="B365" s="690" t="s">
        <v>611</v>
      </c>
      <c r="C365" s="694"/>
    </row>
    <row r="366" spans="1:3" ht="16.899999999999999" hidden="1" customHeight="1">
      <c r="A366" s="688">
        <v>2040702</v>
      </c>
      <c r="B366" s="690" t="s">
        <v>612</v>
      </c>
      <c r="C366" s="694"/>
    </row>
    <row r="367" spans="1:3" ht="16.899999999999999" hidden="1" customHeight="1">
      <c r="A367" s="688">
        <v>2040703</v>
      </c>
      <c r="B367" s="690" t="s">
        <v>613</v>
      </c>
      <c r="C367" s="694"/>
    </row>
    <row r="368" spans="1:3" ht="16.899999999999999" hidden="1" customHeight="1">
      <c r="A368" s="688">
        <v>2040704</v>
      </c>
      <c r="B368" s="690" t="s">
        <v>832</v>
      </c>
      <c r="C368" s="694"/>
    </row>
    <row r="369" spans="1:3" ht="16.899999999999999" hidden="1" customHeight="1">
      <c r="A369" s="688">
        <v>2040705</v>
      </c>
      <c r="B369" s="690" t="s">
        <v>833</v>
      </c>
      <c r="C369" s="694"/>
    </row>
    <row r="370" spans="1:3" ht="16.899999999999999" hidden="1" customHeight="1">
      <c r="A370" s="688">
        <v>2040706</v>
      </c>
      <c r="B370" s="690" t="s">
        <v>834</v>
      </c>
      <c r="C370" s="694"/>
    </row>
    <row r="371" spans="1:3" ht="16.899999999999999" hidden="1" customHeight="1">
      <c r="A371" s="688">
        <v>2040707</v>
      </c>
      <c r="B371" s="690" t="s">
        <v>652</v>
      </c>
      <c r="C371" s="694"/>
    </row>
    <row r="372" spans="1:3" ht="16.899999999999999" hidden="1" customHeight="1">
      <c r="A372" s="688">
        <v>2040750</v>
      </c>
      <c r="B372" s="690" t="s">
        <v>620</v>
      </c>
      <c r="C372" s="694"/>
    </row>
    <row r="373" spans="1:3" ht="16.899999999999999" hidden="1" customHeight="1">
      <c r="A373" s="688">
        <v>2040799</v>
      </c>
      <c r="B373" s="690" t="s">
        <v>835</v>
      </c>
      <c r="C373" s="694"/>
    </row>
    <row r="374" spans="1:3" ht="16.899999999999999" hidden="1" customHeight="1">
      <c r="A374" s="688">
        <v>20408</v>
      </c>
      <c r="B374" s="689" t="s">
        <v>836</v>
      </c>
      <c r="C374" s="692">
        <f>SUM(C375:C383)</f>
        <v>0</v>
      </c>
    </row>
    <row r="375" spans="1:3" ht="16.899999999999999" hidden="1" customHeight="1">
      <c r="A375" s="688">
        <v>2040801</v>
      </c>
      <c r="B375" s="690" t="s">
        <v>611</v>
      </c>
      <c r="C375" s="694"/>
    </row>
    <row r="376" spans="1:3" ht="16.899999999999999" hidden="1" customHeight="1">
      <c r="A376" s="688">
        <v>2040802</v>
      </c>
      <c r="B376" s="690" t="s">
        <v>612</v>
      </c>
      <c r="C376" s="694"/>
    </row>
    <row r="377" spans="1:3" ht="16.899999999999999" hidden="1" customHeight="1">
      <c r="A377" s="688">
        <v>2040803</v>
      </c>
      <c r="B377" s="690" t="s">
        <v>613</v>
      </c>
      <c r="C377" s="694"/>
    </row>
    <row r="378" spans="1:3" ht="16.899999999999999" hidden="1" customHeight="1">
      <c r="A378" s="688">
        <v>2040804</v>
      </c>
      <c r="B378" s="690" t="s">
        <v>837</v>
      </c>
      <c r="C378" s="694"/>
    </row>
    <row r="379" spans="1:3" ht="16.899999999999999" hidden="1" customHeight="1">
      <c r="A379" s="688">
        <v>2040805</v>
      </c>
      <c r="B379" s="690" t="s">
        <v>838</v>
      </c>
      <c r="C379" s="694"/>
    </row>
    <row r="380" spans="1:3" ht="16.899999999999999" hidden="1" customHeight="1">
      <c r="A380" s="688">
        <v>2040806</v>
      </c>
      <c r="B380" s="690" t="s">
        <v>839</v>
      </c>
      <c r="C380" s="694"/>
    </row>
    <row r="381" spans="1:3" ht="16.899999999999999" hidden="1" customHeight="1">
      <c r="A381" s="688">
        <v>2040807</v>
      </c>
      <c r="B381" s="690" t="s">
        <v>652</v>
      </c>
      <c r="C381" s="694"/>
    </row>
    <row r="382" spans="1:3" ht="16.899999999999999" hidden="1" customHeight="1">
      <c r="A382" s="688">
        <v>2040850</v>
      </c>
      <c r="B382" s="690" t="s">
        <v>620</v>
      </c>
      <c r="C382" s="694"/>
    </row>
    <row r="383" spans="1:3" ht="16.899999999999999" hidden="1" customHeight="1">
      <c r="A383" s="688">
        <v>2040899</v>
      </c>
      <c r="B383" s="690" t="s">
        <v>840</v>
      </c>
      <c r="C383" s="694"/>
    </row>
    <row r="384" spans="1:3" ht="16.899999999999999" hidden="1" customHeight="1">
      <c r="A384" s="695">
        <v>20409</v>
      </c>
      <c r="B384" s="696" t="s">
        <v>841</v>
      </c>
      <c r="C384" s="693">
        <f>SUM(C385:C391)</f>
        <v>0</v>
      </c>
    </row>
    <row r="385" spans="1:3" ht="16.899999999999999" hidden="1" customHeight="1">
      <c r="A385" s="688">
        <v>2040901</v>
      </c>
      <c r="B385" s="690" t="s">
        <v>611</v>
      </c>
      <c r="C385" s="694"/>
    </row>
    <row r="386" spans="1:3" ht="16.899999999999999" hidden="1" customHeight="1">
      <c r="A386" s="688">
        <v>2040902</v>
      </c>
      <c r="B386" s="690" t="s">
        <v>612</v>
      </c>
      <c r="C386" s="694"/>
    </row>
    <row r="387" spans="1:3" ht="16.899999999999999" hidden="1" customHeight="1">
      <c r="A387" s="688">
        <v>2040903</v>
      </c>
      <c r="B387" s="690" t="s">
        <v>613</v>
      </c>
      <c r="C387" s="694"/>
    </row>
    <row r="388" spans="1:3" ht="16.899999999999999" hidden="1" customHeight="1">
      <c r="A388" s="688">
        <v>2040904</v>
      </c>
      <c r="B388" s="690" t="s">
        <v>842</v>
      </c>
      <c r="C388" s="694"/>
    </row>
    <row r="389" spans="1:3" ht="16.899999999999999" hidden="1" customHeight="1">
      <c r="A389" s="688">
        <v>2040905</v>
      </c>
      <c r="B389" s="690" t="s">
        <v>843</v>
      </c>
      <c r="C389" s="694"/>
    </row>
    <row r="390" spans="1:3" ht="16.899999999999999" hidden="1" customHeight="1">
      <c r="A390" s="688">
        <v>2040950</v>
      </c>
      <c r="B390" s="690" t="s">
        <v>620</v>
      </c>
      <c r="C390" s="694"/>
    </row>
    <row r="391" spans="1:3" ht="16.899999999999999" hidden="1" customHeight="1">
      <c r="A391" s="688">
        <v>2040999</v>
      </c>
      <c r="B391" s="690" t="s">
        <v>844</v>
      </c>
      <c r="C391" s="694"/>
    </row>
    <row r="392" spans="1:3" ht="16.899999999999999" hidden="1" customHeight="1">
      <c r="A392" s="688">
        <v>20410</v>
      </c>
      <c r="B392" s="689" t="s">
        <v>845</v>
      </c>
      <c r="C392" s="692">
        <f>SUM(C393:C397)</f>
        <v>0</v>
      </c>
    </row>
    <row r="393" spans="1:3" ht="16.899999999999999" hidden="1" customHeight="1">
      <c r="A393" s="688">
        <v>2041001</v>
      </c>
      <c r="B393" s="690" t="s">
        <v>611</v>
      </c>
      <c r="C393" s="694"/>
    </row>
    <row r="394" spans="1:3" ht="16.899999999999999" hidden="1" customHeight="1">
      <c r="A394" s="688">
        <v>2041002</v>
      </c>
      <c r="B394" s="690" t="s">
        <v>612</v>
      </c>
      <c r="C394" s="694"/>
    </row>
    <row r="395" spans="1:3" ht="16.899999999999999" hidden="1" customHeight="1">
      <c r="A395" s="688">
        <v>2041006</v>
      </c>
      <c r="B395" s="690" t="s">
        <v>652</v>
      </c>
      <c r="C395" s="694"/>
    </row>
    <row r="396" spans="1:3" ht="16.899999999999999" hidden="1" customHeight="1">
      <c r="A396" s="688">
        <v>2041007</v>
      </c>
      <c r="B396" s="690" t="s">
        <v>846</v>
      </c>
      <c r="C396" s="694"/>
    </row>
    <row r="397" spans="1:3" ht="16.899999999999999" hidden="1" customHeight="1">
      <c r="A397" s="688">
        <v>2041099</v>
      </c>
      <c r="B397" s="690" t="s">
        <v>847</v>
      </c>
      <c r="C397" s="694"/>
    </row>
    <row r="398" spans="1:3" ht="16.899999999999999" hidden="1" customHeight="1">
      <c r="A398" s="688">
        <v>20499</v>
      </c>
      <c r="B398" s="689" t="s">
        <v>848</v>
      </c>
      <c r="C398" s="692">
        <f t="shared" ref="C398" si="6">C399</f>
        <v>0</v>
      </c>
    </row>
    <row r="399" spans="1:3" ht="16.899999999999999" hidden="1" customHeight="1">
      <c r="A399" s="688">
        <v>2049901</v>
      </c>
      <c r="B399" s="690" t="s">
        <v>849</v>
      </c>
      <c r="C399" s="694"/>
    </row>
    <row r="400" spans="1:3" ht="16.899999999999999" customHeight="1">
      <c r="A400" s="706">
        <v>205</v>
      </c>
      <c r="B400" s="705" t="s">
        <v>850</v>
      </c>
      <c r="C400" s="704">
        <f>C401+C406+C415+C421+C427+C431+C435+C439+C445+C452</f>
        <v>82400</v>
      </c>
    </row>
    <row r="401" spans="1:3" ht="16.899999999999999" customHeight="1">
      <c r="A401" s="706">
        <v>20501</v>
      </c>
      <c r="B401" s="705" t="s">
        <v>851</v>
      </c>
      <c r="C401" s="704">
        <f>SUM(C402:C405)</f>
        <v>1415</v>
      </c>
    </row>
    <row r="402" spans="1:3" ht="16.899999999999999" customHeight="1">
      <c r="A402" s="706">
        <v>2050101</v>
      </c>
      <c r="B402" s="702" t="s">
        <v>611</v>
      </c>
      <c r="C402" s="704">
        <v>1400</v>
      </c>
    </row>
    <row r="403" spans="1:3" ht="16.899999999999999" customHeight="1">
      <c r="A403" s="706">
        <v>2050102</v>
      </c>
      <c r="B403" s="702" t="s">
        <v>612</v>
      </c>
      <c r="C403" s="704">
        <v>15</v>
      </c>
    </row>
    <row r="404" spans="1:3" ht="16.899999999999999" hidden="1" customHeight="1">
      <c r="A404" s="688">
        <v>2050103</v>
      </c>
      <c r="B404" s="690" t="s">
        <v>613</v>
      </c>
      <c r="C404" s="694"/>
    </row>
    <row r="405" spans="1:3" ht="16.899999999999999" hidden="1" customHeight="1">
      <c r="A405" s="688">
        <v>2050199</v>
      </c>
      <c r="B405" s="690" t="s">
        <v>852</v>
      </c>
      <c r="C405" s="694">
        <v>0</v>
      </c>
    </row>
    <row r="406" spans="1:3" ht="16.899999999999999" customHeight="1">
      <c r="A406" s="706">
        <v>20502</v>
      </c>
      <c r="B406" s="705" t="s">
        <v>853</v>
      </c>
      <c r="C406" s="704">
        <f>SUM(C407:C414)</f>
        <v>75541</v>
      </c>
    </row>
    <row r="407" spans="1:3" ht="16.899999999999999" customHeight="1">
      <c r="A407" s="706">
        <v>2050201</v>
      </c>
      <c r="B407" s="702" t="s">
        <v>854</v>
      </c>
      <c r="C407" s="704">
        <v>855</v>
      </c>
    </row>
    <row r="408" spans="1:3" ht="16.899999999999999" customHeight="1">
      <c r="A408" s="706">
        <v>2050202</v>
      </c>
      <c r="B408" s="702" t="s">
        <v>855</v>
      </c>
      <c r="C408" s="704">
        <v>35000</v>
      </c>
    </row>
    <row r="409" spans="1:3" ht="16.899999999999999" customHeight="1">
      <c r="A409" s="706">
        <v>2050203</v>
      </c>
      <c r="B409" s="702" t="s">
        <v>856</v>
      </c>
      <c r="C409" s="704">
        <v>26000</v>
      </c>
    </row>
    <row r="410" spans="1:3" ht="16.899999999999999" customHeight="1">
      <c r="A410" s="706">
        <v>2050204</v>
      </c>
      <c r="B410" s="702" t="s">
        <v>857</v>
      </c>
      <c r="C410" s="704">
        <v>10000</v>
      </c>
    </row>
    <row r="411" spans="1:3" ht="16.899999999999999" customHeight="1">
      <c r="A411" s="706">
        <v>2050205</v>
      </c>
      <c r="B411" s="702" t="s">
        <v>858</v>
      </c>
      <c r="C411" s="704">
        <v>8</v>
      </c>
    </row>
    <row r="412" spans="1:3" ht="16.899999999999999" hidden="1" customHeight="1">
      <c r="A412" s="688">
        <v>2050206</v>
      </c>
      <c r="B412" s="690" t="s">
        <v>859</v>
      </c>
      <c r="C412" s="694"/>
    </row>
    <row r="413" spans="1:3" ht="16.899999999999999" hidden="1" customHeight="1">
      <c r="A413" s="688">
        <v>2050207</v>
      </c>
      <c r="B413" s="690" t="s">
        <v>860</v>
      </c>
      <c r="C413" s="694"/>
    </row>
    <row r="414" spans="1:3" ht="16.899999999999999" customHeight="1">
      <c r="A414" s="706">
        <v>2050299</v>
      </c>
      <c r="B414" s="702" t="s">
        <v>861</v>
      </c>
      <c r="C414" s="704">
        <v>3678</v>
      </c>
    </row>
    <row r="415" spans="1:3" ht="16.899999999999999" customHeight="1">
      <c r="A415" s="706">
        <v>20503</v>
      </c>
      <c r="B415" s="705" t="s">
        <v>862</v>
      </c>
      <c r="C415" s="704">
        <f>SUM(C416:C420)</f>
        <v>2400</v>
      </c>
    </row>
    <row r="416" spans="1:3" ht="16.899999999999999" hidden="1" customHeight="1">
      <c r="A416" s="688">
        <v>2050301</v>
      </c>
      <c r="B416" s="690" t="s">
        <v>863</v>
      </c>
      <c r="C416" s="694"/>
    </row>
    <row r="417" spans="1:3" ht="16.899999999999999" customHeight="1">
      <c r="A417" s="706">
        <v>2050302</v>
      </c>
      <c r="B417" s="702" t="s">
        <v>864</v>
      </c>
      <c r="C417" s="704">
        <v>2400</v>
      </c>
    </row>
    <row r="418" spans="1:3" ht="16.899999999999999" hidden="1" customHeight="1">
      <c r="A418" s="688">
        <v>2050303</v>
      </c>
      <c r="B418" s="690" t="s">
        <v>865</v>
      </c>
      <c r="C418" s="694"/>
    </row>
    <row r="419" spans="1:3" ht="16.899999999999999" hidden="1" customHeight="1">
      <c r="A419" s="688">
        <v>2050305</v>
      </c>
      <c r="B419" s="690" t="s">
        <v>866</v>
      </c>
      <c r="C419" s="694"/>
    </row>
    <row r="420" spans="1:3" ht="16.899999999999999" hidden="1" customHeight="1">
      <c r="A420" s="688">
        <v>2050399</v>
      </c>
      <c r="B420" s="690" t="s">
        <v>867</v>
      </c>
      <c r="C420" s="694"/>
    </row>
    <row r="421" spans="1:3" ht="16.899999999999999" hidden="1" customHeight="1">
      <c r="A421" s="688">
        <v>20504</v>
      </c>
      <c r="B421" s="689" t="s">
        <v>868</v>
      </c>
      <c r="C421" s="692">
        <f>SUM(C422:C426)</f>
        <v>0</v>
      </c>
    </row>
    <row r="422" spans="1:3" ht="16.899999999999999" hidden="1" customHeight="1">
      <c r="A422" s="688">
        <v>2050401</v>
      </c>
      <c r="B422" s="690" t="s">
        <v>869</v>
      </c>
      <c r="C422" s="694"/>
    </row>
    <row r="423" spans="1:3" ht="16.899999999999999" hidden="1" customHeight="1">
      <c r="A423" s="688">
        <v>2050402</v>
      </c>
      <c r="B423" s="690" t="s">
        <v>870</v>
      </c>
      <c r="C423" s="694"/>
    </row>
    <row r="424" spans="1:3" ht="16.899999999999999" hidden="1" customHeight="1">
      <c r="A424" s="688">
        <v>2050403</v>
      </c>
      <c r="B424" s="690" t="s">
        <v>871</v>
      </c>
      <c r="C424" s="694"/>
    </row>
    <row r="425" spans="1:3" ht="16.899999999999999" hidden="1" customHeight="1">
      <c r="A425" s="688">
        <v>2050404</v>
      </c>
      <c r="B425" s="690" t="s">
        <v>872</v>
      </c>
      <c r="C425" s="694"/>
    </row>
    <row r="426" spans="1:3" ht="16.899999999999999" hidden="1" customHeight="1">
      <c r="A426" s="688">
        <v>2050499</v>
      </c>
      <c r="B426" s="690" t="s">
        <v>873</v>
      </c>
      <c r="C426" s="694"/>
    </row>
    <row r="427" spans="1:3" ht="16.899999999999999" hidden="1" customHeight="1">
      <c r="A427" s="688">
        <v>20505</v>
      </c>
      <c r="B427" s="689" t="s">
        <v>874</v>
      </c>
      <c r="C427" s="692">
        <f>SUM(C428:C430)</f>
        <v>0</v>
      </c>
    </row>
    <row r="428" spans="1:3" ht="16.899999999999999" hidden="1" customHeight="1">
      <c r="A428" s="688">
        <v>2050501</v>
      </c>
      <c r="B428" s="690" t="s">
        <v>875</v>
      </c>
      <c r="C428" s="694"/>
    </row>
    <row r="429" spans="1:3" ht="16.899999999999999" hidden="1" customHeight="1">
      <c r="A429" s="688">
        <v>2050502</v>
      </c>
      <c r="B429" s="690" t="s">
        <v>876</v>
      </c>
      <c r="C429" s="694"/>
    </row>
    <row r="430" spans="1:3" ht="16.899999999999999" hidden="1" customHeight="1">
      <c r="A430" s="688">
        <v>2050599</v>
      </c>
      <c r="B430" s="690" t="s">
        <v>877</v>
      </c>
      <c r="C430" s="694"/>
    </row>
    <row r="431" spans="1:3" ht="16.899999999999999" hidden="1" customHeight="1">
      <c r="A431" s="688">
        <v>20506</v>
      </c>
      <c r="B431" s="689" t="s">
        <v>878</v>
      </c>
      <c r="C431" s="692">
        <f>SUM(C432:C434)</f>
        <v>0</v>
      </c>
    </row>
    <row r="432" spans="1:3" ht="16.899999999999999" hidden="1" customHeight="1">
      <c r="A432" s="688">
        <v>2050601</v>
      </c>
      <c r="B432" s="690" t="s">
        <v>879</v>
      </c>
      <c r="C432" s="694"/>
    </row>
    <row r="433" spans="1:3" ht="16.899999999999999" hidden="1" customHeight="1">
      <c r="A433" s="688">
        <v>2050602</v>
      </c>
      <c r="B433" s="690" t="s">
        <v>880</v>
      </c>
      <c r="C433" s="694"/>
    </row>
    <row r="434" spans="1:3" ht="16.899999999999999" hidden="1" customHeight="1">
      <c r="A434" s="688">
        <v>2050699</v>
      </c>
      <c r="B434" s="690" t="s">
        <v>881</v>
      </c>
      <c r="C434" s="694"/>
    </row>
    <row r="435" spans="1:3" ht="16.899999999999999" hidden="1" customHeight="1">
      <c r="A435" s="688">
        <v>20507</v>
      </c>
      <c r="B435" s="689" t="s">
        <v>882</v>
      </c>
      <c r="C435" s="692">
        <f>SUM(C436:C438)</f>
        <v>0</v>
      </c>
    </row>
    <row r="436" spans="1:3" ht="16.899999999999999" hidden="1" customHeight="1">
      <c r="A436" s="688">
        <v>2050701</v>
      </c>
      <c r="B436" s="690" t="s">
        <v>883</v>
      </c>
      <c r="C436" s="694"/>
    </row>
    <row r="437" spans="1:3" ht="16.899999999999999" hidden="1" customHeight="1">
      <c r="A437" s="688">
        <v>2050702</v>
      </c>
      <c r="B437" s="690" t="s">
        <v>884</v>
      </c>
      <c r="C437" s="694"/>
    </row>
    <row r="438" spans="1:3" ht="16.899999999999999" hidden="1" customHeight="1">
      <c r="A438" s="688">
        <v>2050799</v>
      </c>
      <c r="B438" s="690" t="s">
        <v>885</v>
      </c>
      <c r="C438" s="694"/>
    </row>
    <row r="439" spans="1:3" ht="16.899999999999999" customHeight="1">
      <c r="A439" s="706">
        <v>20508</v>
      </c>
      <c r="B439" s="705" t="s">
        <v>886</v>
      </c>
      <c r="C439" s="704">
        <f>SUM(C440:C444)</f>
        <v>630</v>
      </c>
    </row>
    <row r="440" spans="1:3" ht="16.899999999999999" customHeight="1">
      <c r="A440" s="706">
        <v>2050801</v>
      </c>
      <c r="B440" s="702" t="s">
        <v>887</v>
      </c>
      <c r="C440" s="704">
        <v>326</v>
      </c>
    </row>
    <row r="441" spans="1:3" ht="16.899999999999999" customHeight="1">
      <c r="A441" s="706">
        <v>2050802</v>
      </c>
      <c r="B441" s="702" t="s">
        <v>888</v>
      </c>
      <c r="C441" s="704">
        <v>296</v>
      </c>
    </row>
    <row r="442" spans="1:3" ht="16.899999999999999" customHeight="1">
      <c r="A442" s="706">
        <v>2050803</v>
      </c>
      <c r="B442" s="702" t="s">
        <v>889</v>
      </c>
      <c r="C442" s="704">
        <v>8</v>
      </c>
    </row>
    <row r="443" spans="1:3" ht="16.899999999999999" hidden="1" customHeight="1">
      <c r="A443" s="688">
        <v>2050804</v>
      </c>
      <c r="B443" s="690" t="s">
        <v>890</v>
      </c>
      <c r="C443" s="694"/>
    </row>
    <row r="444" spans="1:3" ht="16.899999999999999" hidden="1" customHeight="1">
      <c r="A444" s="688">
        <v>2050899</v>
      </c>
      <c r="B444" s="690" t="s">
        <v>891</v>
      </c>
      <c r="C444" s="694"/>
    </row>
    <row r="445" spans="1:3" ht="16.899999999999999" customHeight="1">
      <c r="A445" s="706">
        <v>20509</v>
      </c>
      <c r="B445" s="705" t="s">
        <v>892</v>
      </c>
      <c r="C445" s="704">
        <f>SUM(C446:C451)</f>
        <v>2380</v>
      </c>
    </row>
    <row r="446" spans="1:3" ht="16.899999999999999" hidden="1" customHeight="1">
      <c r="A446" s="688">
        <v>2050901</v>
      </c>
      <c r="B446" s="690" t="s">
        <v>893</v>
      </c>
      <c r="C446" s="694"/>
    </row>
    <row r="447" spans="1:3" ht="16.899999999999999" customHeight="1">
      <c r="A447" s="706">
        <v>2050902</v>
      </c>
      <c r="B447" s="702" t="s">
        <v>894</v>
      </c>
      <c r="C447" s="704">
        <v>600</v>
      </c>
    </row>
    <row r="448" spans="1:3" ht="16.899999999999999" hidden="1" customHeight="1">
      <c r="A448" s="688">
        <v>2050903</v>
      </c>
      <c r="B448" s="690" t="s">
        <v>895</v>
      </c>
      <c r="C448" s="694"/>
    </row>
    <row r="449" spans="1:3" ht="16.899999999999999" customHeight="1">
      <c r="A449" s="706">
        <v>2050904</v>
      </c>
      <c r="B449" s="702" t="s">
        <v>896</v>
      </c>
      <c r="C449" s="704">
        <v>800</v>
      </c>
    </row>
    <row r="450" spans="1:3" ht="16.899999999999999" customHeight="1">
      <c r="A450" s="706">
        <v>2050905</v>
      </c>
      <c r="B450" s="702" t="s">
        <v>897</v>
      </c>
      <c r="C450" s="704">
        <v>900</v>
      </c>
    </row>
    <row r="451" spans="1:3" ht="16.899999999999999" customHeight="1">
      <c r="A451" s="706">
        <v>2050999</v>
      </c>
      <c r="B451" s="702" t="s">
        <v>898</v>
      </c>
      <c r="C451" s="704">
        <v>80</v>
      </c>
    </row>
    <row r="452" spans="1:3" ht="16.899999999999999" customHeight="1">
      <c r="A452" s="706">
        <v>20599</v>
      </c>
      <c r="B452" s="705" t="s">
        <v>899</v>
      </c>
      <c r="C452" s="704">
        <f t="shared" ref="C452" si="7">C453</f>
        <v>34</v>
      </c>
    </row>
    <row r="453" spans="1:3" ht="16.899999999999999" customHeight="1">
      <c r="A453" s="706">
        <v>2059999</v>
      </c>
      <c r="B453" s="702" t="s">
        <v>900</v>
      </c>
      <c r="C453" s="704">
        <v>34</v>
      </c>
    </row>
    <row r="454" spans="1:3" ht="16.899999999999999" customHeight="1">
      <c r="A454" s="706">
        <v>206</v>
      </c>
      <c r="B454" s="705" t="s">
        <v>901</v>
      </c>
      <c r="C454" s="704">
        <f>SUM(C455,C460,C468,C474,C478,C483,C488,C495,C499,C503)</f>
        <v>2230</v>
      </c>
    </row>
    <row r="455" spans="1:3" ht="16.899999999999999" customHeight="1">
      <c r="A455" s="706">
        <v>20601</v>
      </c>
      <c r="B455" s="705" t="s">
        <v>902</v>
      </c>
      <c r="C455" s="704">
        <f>SUM(C456:C459)</f>
        <v>196</v>
      </c>
    </row>
    <row r="456" spans="1:3" ht="16.899999999999999" customHeight="1">
      <c r="A456" s="706">
        <v>2060101</v>
      </c>
      <c r="B456" s="702" t="s">
        <v>611</v>
      </c>
      <c r="C456" s="704">
        <v>125</v>
      </c>
    </row>
    <row r="457" spans="1:3" ht="16.899999999999999" customHeight="1">
      <c r="A457" s="706">
        <v>2060102</v>
      </c>
      <c r="B457" s="702" t="s">
        <v>612</v>
      </c>
      <c r="C457" s="704">
        <v>10</v>
      </c>
    </row>
    <row r="458" spans="1:3" ht="16.899999999999999" hidden="1" customHeight="1">
      <c r="A458" s="688">
        <v>2060103</v>
      </c>
      <c r="B458" s="690" t="s">
        <v>613</v>
      </c>
      <c r="C458" s="694"/>
    </row>
    <row r="459" spans="1:3" ht="16.899999999999999" customHeight="1">
      <c r="A459" s="706">
        <v>2060199</v>
      </c>
      <c r="B459" s="702" t="s">
        <v>903</v>
      </c>
      <c r="C459" s="704">
        <v>61</v>
      </c>
    </row>
    <row r="460" spans="1:3" ht="16.899999999999999" customHeight="1">
      <c r="A460" s="706">
        <v>20602</v>
      </c>
      <c r="B460" s="705" t="s">
        <v>904</v>
      </c>
      <c r="C460" s="704">
        <f>SUM(C461:C467)</f>
        <v>21</v>
      </c>
    </row>
    <row r="461" spans="1:3" ht="16.899999999999999" hidden="1" customHeight="1">
      <c r="A461" s="688">
        <v>2060201</v>
      </c>
      <c r="B461" s="690" t="s">
        <v>905</v>
      </c>
      <c r="C461" s="694"/>
    </row>
    <row r="462" spans="1:3" ht="16.899999999999999" customHeight="1">
      <c r="A462" s="706">
        <v>2060203</v>
      </c>
      <c r="B462" s="702" t="s">
        <v>906</v>
      </c>
      <c r="C462" s="704">
        <v>21</v>
      </c>
    </row>
    <row r="463" spans="1:3" ht="16.899999999999999" hidden="1" customHeight="1">
      <c r="A463" s="688">
        <v>2060204</v>
      </c>
      <c r="B463" s="690" t="s">
        <v>907</v>
      </c>
      <c r="C463" s="694"/>
    </row>
    <row r="464" spans="1:3" ht="16.899999999999999" hidden="1" customHeight="1">
      <c r="A464" s="688">
        <v>2060205</v>
      </c>
      <c r="B464" s="690" t="s">
        <v>908</v>
      </c>
      <c r="C464" s="694"/>
    </row>
    <row r="465" spans="1:3" ht="16.899999999999999" hidden="1" customHeight="1">
      <c r="A465" s="687">
        <v>2060206</v>
      </c>
      <c r="B465" s="690" t="s">
        <v>909</v>
      </c>
      <c r="C465" s="694"/>
    </row>
    <row r="466" spans="1:3" ht="16.899999999999999" hidden="1" customHeight="1">
      <c r="A466" s="687">
        <v>2060207</v>
      </c>
      <c r="B466" s="690" t="s">
        <v>910</v>
      </c>
      <c r="C466" s="694"/>
    </row>
    <row r="467" spans="1:3" ht="16.899999999999999" hidden="1" customHeight="1">
      <c r="A467" s="687">
        <v>2060299</v>
      </c>
      <c r="B467" s="690" t="s">
        <v>911</v>
      </c>
      <c r="C467" s="694"/>
    </row>
    <row r="468" spans="1:3" ht="16.899999999999999" hidden="1" customHeight="1">
      <c r="A468" s="687">
        <v>20603</v>
      </c>
      <c r="B468" s="689" t="s">
        <v>912</v>
      </c>
      <c r="C468" s="692">
        <f>SUM(C469:C473)</f>
        <v>0</v>
      </c>
    </row>
    <row r="469" spans="1:3" ht="16.899999999999999" hidden="1" customHeight="1">
      <c r="A469" s="687">
        <v>2060301</v>
      </c>
      <c r="B469" s="690" t="s">
        <v>905</v>
      </c>
      <c r="C469" s="694"/>
    </row>
    <row r="470" spans="1:3" ht="16.899999999999999" hidden="1" customHeight="1">
      <c r="A470" s="687">
        <v>2060302</v>
      </c>
      <c r="B470" s="690" t="s">
        <v>913</v>
      </c>
      <c r="C470" s="694"/>
    </row>
    <row r="471" spans="1:3" ht="16.899999999999999" hidden="1" customHeight="1">
      <c r="A471" s="697">
        <v>2060303</v>
      </c>
      <c r="B471" s="698" t="s">
        <v>914</v>
      </c>
      <c r="C471" s="694"/>
    </row>
    <row r="472" spans="1:3" ht="17.25" hidden="1" customHeight="1">
      <c r="A472" s="688">
        <v>2060304</v>
      </c>
      <c r="B472" s="690" t="s">
        <v>915</v>
      </c>
      <c r="C472" s="694"/>
    </row>
    <row r="473" spans="1:3" ht="17.25" hidden="1" customHeight="1">
      <c r="A473" s="688">
        <v>2060399</v>
      </c>
      <c r="B473" s="690" t="s">
        <v>916</v>
      </c>
      <c r="C473" s="694"/>
    </row>
    <row r="474" spans="1:3" ht="17.25" customHeight="1">
      <c r="A474" s="706">
        <v>20604</v>
      </c>
      <c r="B474" s="705" t="s">
        <v>917</v>
      </c>
      <c r="C474" s="704">
        <f>SUM(C475:C477)</f>
        <v>1710</v>
      </c>
    </row>
    <row r="475" spans="1:3" ht="17.25" hidden="1" customHeight="1">
      <c r="A475" s="688">
        <v>2060401</v>
      </c>
      <c r="B475" s="690" t="s">
        <v>905</v>
      </c>
      <c r="C475" s="694"/>
    </row>
    <row r="476" spans="1:3" ht="17.25" customHeight="1">
      <c r="A476" s="706">
        <v>2060404</v>
      </c>
      <c r="B476" s="702" t="s">
        <v>918</v>
      </c>
      <c r="C476" s="704">
        <v>1000</v>
      </c>
    </row>
    <row r="477" spans="1:3" ht="16.899999999999999" customHeight="1">
      <c r="A477" s="706">
        <v>2060499</v>
      </c>
      <c r="B477" s="702" t="s">
        <v>919</v>
      </c>
      <c r="C477" s="704">
        <v>710</v>
      </c>
    </row>
    <row r="478" spans="1:3" ht="16.899999999999999" customHeight="1">
      <c r="A478" s="706">
        <v>20605</v>
      </c>
      <c r="B478" s="705" t="s">
        <v>920</v>
      </c>
      <c r="C478" s="704">
        <f>SUM(C479:C482)</f>
        <v>50</v>
      </c>
    </row>
    <row r="479" spans="1:3" ht="16.899999999999999" hidden="1" customHeight="1">
      <c r="A479" s="688">
        <v>2060501</v>
      </c>
      <c r="B479" s="690" t="s">
        <v>905</v>
      </c>
      <c r="C479" s="694"/>
    </row>
    <row r="480" spans="1:3" ht="16.899999999999999" customHeight="1">
      <c r="A480" s="706">
        <v>2060502</v>
      </c>
      <c r="B480" s="702" t="s">
        <v>921</v>
      </c>
      <c r="C480" s="704">
        <v>50</v>
      </c>
    </row>
    <row r="481" spans="1:3" ht="16.899999999999999" hidden="1" customHeight="1">
      <c r="A481" s="688">
        <v>2060503</v>
      </c>
      <c r="B481" s="690" t="s">
        <v>922</v>
      </c>
      <c r="C481" s="694"/>
    </row>
    <row r="482" spans="1:3" ht="16.899999999999999" hidden="1" customHeight="1">
      <c r="A482" s="688">
        <v>2060599</v>
      </c>
      <c r="B482" s="690" t="s">
        <v>923</v>
      </c>
      <c r="C482" s="694"/>
    </row>
    <row r="483" spans="1:3" ht="16.899999999999999" hidden="1" customHeight="1">
      <c r="A483" s="688">
        <v>20606</v>
      </c>
      <c r="B483" s="689" t="s">
        <v>924</v>
      </c>
      <c r="C483" s="692">
        <f>SUM(C484:C487)</f>
        <v>0</v>
      </c>
    </row>
    <row r="484" spans="1:3" ht="16.899999999999999" hidden="1" customHeight="1">
      <c r="A484" s="688">
        <v>2060601</v>
      </c>
      <c r="B484" s="690" t="s">
        <v>925</v>
      </c>
      <c r="C484" s="694"/>
    </row>
    <row r="485" spans="1:3" ht="16.899999999999999" hidden="1" customHeight="1">
      <c r="A485" s="688">
        <v>2060602</v>
      </c>
      <c r="B485" s="690" t="s">
        <v>926</v>
      </c>
      <c r="C485" s="694"/>
    </row>
    <row r="486" spans="1:3" ht="16.899999999999999" hidden="1" customHeight="1">
      <c r="A486" s="688">
        <v>2060603</v>
      </c>
      <c r="B486" s="690" t="s">
        <v>927</v>
      </c>
      <c r="C486" s="694"/>
    </row>
    <row r="487" spans="1:3" ht="16.899999999999999" hidden="1" customHeight="1">
      <c r="A487" s="688">
        <v>2060699</v>
      </c>
      <c r="B487" s="690" t="s">
        <v>928</v>
      </c>
      <c r="C487" s="694"/>
    </row>
    <row r="488" spans="1:3" ht="16.899999999999999" customHeight="1">
      <c r="A488" s="706">
        <v>20607</v>
      </c>
      <c r="B488" s="705" t="s">
        <v>929</v>
      </c>
      <c r="C488" s="704">
        <f>SUM(C489:C494)</f>
        <v>128</v>
      </c>
    </row>
    <row r="489" spans="1:3" ht="16.899999999999999" customHeight="1">
      <c r="A489" s="706">
        <v>2060701</v>
      </c>
      <c r="B489" s="702" t="s">
        <v>905</v>
      </c>
      <c r="C489" s="704">
        <v>122</v>
      </c>
    </row>
    <row r="490" spans="1:3" ht="16.899999999999999" customHeight="1">
      <c r="A490" s="706">
        <v>2060702</v>
      </c>
      <c r="B490" s="702" t="s">
        <v>930</v>
      </c>
      <c r="C490" s="704">
        <v>6</v>
      </c>
    </row>
    <row r="491" spans="1:3" ht="16.899999999999999" hidden="1" customHeight="1">
      <c r="A491" s="688">
        <v>2060703</v>
      </c>
      <c r="B491" s="690" t="s">
        <v>931</v>
      </c>
      <c r="C491" s="694"/>
    </row>
    <row r="492" spans="1:3" ht="16.899999999999999" hidden="1" customHeight="1">
      <c r="A492" s="688">
        <v>2060704</v>
      </c>
      <c r="B492" s="690" t="s">
        <v>932</v>
      </c>
      <c r="C492" s="694"/>
    </row>
    <row r="493" spans="1:3" ht="16.899999999999999" hidden="1" customHeight="1">
      <c r="A493" s="688">
        <v>2060705</v>
      </c>
      <c r="B493" s="690" t="s">
        <v>933</v>
      </c>
      <c r="C493" s="694"/>
    </row>
    <row r="494" spans="1:3" ht="16.899999999999999" hidden="1" customHeight="1">
      <c r="A494" s="688">
        <v>2060799</v>
      </c>
      <c r="B494" s="690" t="s">
        <v>934</v>
      </c>
      <c r="C494" s="694"/>
    </row>
    <row r="495" spans="1:3" ht="16.899999999999999" hidden="1" customHeight="1">
      <c r="A495" s="688">
        <v>20608</v>
      </c>
      <c r="B495" s="689" t="s">
        <v>935</v>
      </c>
      <c r="C495" s="692">
        <f>SUM(C496:C498)</f>
        <v>0</v>
      </c>
    </row>
    <row r="496" spans="1:3" ht="16.899999999999999" hidden="1" customHeight="1">
      <c r="A496" s="688">
        <v>2060801</v>
      </c>
      <c r="B496" s="690" t="s">
        <v>936</v>
      </c>
      <c r="C496" s="694"/>
    </row>
    <row r="497" spans="1:3" ht="16.899999999999999" hidden="1" customHeight="1">
      <c r="A497" s="688">
        <v>2060802</v>
      </c>
      <c r="B497" s="690" t="s">
        <v>937</v>
      </c>
      <c r="C497" s="694"/>
    </row>
    <row r="498" spans="1:3" ht="16.899999999999999" hidden="1" customHeight="1">
      <c r="A498" s="688">
        <v>2060899</v>
      </c>
      <c r="B498" s="690" t="s">
        <v>938</v>
      </c>
      <c r="C498" s="694"/>
    </row>
    <row r="499" spans="1:3" ht="16.899999999999999" customHeight="1">
      <c r="A499" s="706">
        <v>20609</v>
      </c>
      <c r="B499" s="705" t="s">
        <v>939</v>
      </c>
      <c r="C499" s="704">
        <f t="shared" ref="C499" si="8">C500+C501+C502</f>
        <v>4</v>
      </c>
    </row>
    <row r="500" spans="1:3" ht="16.899999999999999" customHeight="1">
      <c r="A500" s="706">
        <v>2060901</v>
      </c>
      <c r="B500" s="702" t="s">
        <v>940</v>
      </c>
      <c r="C500" s="704">
        <v>4</v>
      </c>
    </row>
    <row r="501" spans="1:3" ht="16.899999999999999" hidden="1" customHeight="1">
      <c r="A501" s="688">
        <v>2060902</v>
      </c>
      <c r="B501" s="690" t="s">
        <v>941</v>
      </c>
      <c r="C501" s="694"/>
    </row>
    <row r="502" spans="1:3" ht="16.899999999999999" hidden="1" customHeight="1">
      <c r="A502" s="687">
        <v>2060999</v>
      </c>
      <c r="B502" s="690" t="s">
        <v>942</v>
      </c>
      <c r="C502" s="694"/>
    </row>
    <row r="503" spans="1:3" ht="16.899999999999999" customHeight="1">
      <c r="A503" s="701">
        <v>20699</v>
      </c>
      <c r="B503" s="705" t="s">
        <v>943</v>
      </c>
      <c r="C503" s="704">
        <f>SUM(C504:C507)</f>
        <v>121</v>
      </c>
    </row>
    <row r="504" spans="1:3" ht="16.899999999999999" customHeight="1">
      <c r="A504" s="701">
        <v>2069901</v>
      </c>
      <c r="B504" s="702" t="s">
        <v>944</v>
      </c>
      <c r="C504" s="704">
        <v>74</v>
      </c>
    </row>
    <row r="505" spans="1:3" ht="16.899999999999999" hidden="1" customHeight="1">
      <c r="A505" s="687">
        <v>2069902</v>
      </c>
      <c r="B505" s="690" t="s">
        <v>945</v>
      </c>
      <c r="C505" s="694"/>
    </row>
    <row r="506" spans="1:3" ht="16.899999999999999" hidden="1" customHeight="1">
      <c r="A506" s="687">
        <v>2069903</v>
      </c>
      <c r="B506" s="690" t="s">
        <v>946</v>
      </c>
      <c r="C506" s="694"/>
    </row>
    <row r="507" spans="1:3" ht="16.899999999999999" customHeight="1">
      <c r="A507" s="701">
        <v>2069999</v>
      </c>
      <c r="B507" s="702" t="s">
        <v>947</v>
      </c>
      <c r="C507" s="704">
        <v>47</v>
      </c>
    </row>
    <row r="508" spans="1:3" ht="16.899999999999999" customHeight="1">
      <c r="A508" s="701">
        <v>207</v>
      </c>
      <c r="B508" s="705" t="s">
        <v>948</v>
      </c>
      <c r="C508" s="704">
        <f>SUM(C509,C525,C533,C544,C553,C561)</f>
        <v>2500</v>
      </c>
    </row>
    <row r="509" spans="1:3" ht="16.899999999999999" customHeight="1">
      <c r="A509" s="701">
        <v>20701</v>
      </c>
      <c r="B509" s="705" t="s">
        <v>949</v>
      </c>
      <c r="C509" s="704">
        <f>SUM(C510:C524)</f>
        <v>968</v>
      </c>
    </row>
    <row r="510" spans="1:3" ht="16.899999999999999" customHeight="1">
      <c r="A510" s="701">
        <v>2070101</v>
      </c>
      <c r="B510" s="702" t="s">
        <v>611</v>
      </c>
      <c r="C510" s="704">
        <v>660</v>
      </c>
    </row>
    <row r="511" spans="1:3" ht="16.899999999999999" customHeight="1">
      <c r="A511" s="701">
        <v>2070102</v>
      </c>
      <c r="B511" s="702" t="s">
        <v>612</v>
      </c>
      <c r="C511" s="704">
        <v>50</v>
      </c>
    </row>
    <row r="512" spans="1:3" ht="16.899999999999999" hidden="1" customHeight="1">
      <c r="A512" s="687">
        <v>2070103</v>
      </c>
      <c r="B512" s="690" t="s">
        <v>613</v>
      </c>
      <c r="C512" s="694"/>
    </row>
    <row r="513" spans="1:3" ht="16.899999999999999" hidden="1" customHeight="1">
      <c r="A513" s="687">
        <v>2070104</v>
      </c>
      <c r="B513" s="690" t="s">
        <v>950</v>
      </c>
      <c r="C513" s="694"/>
    </row>
    <row r="514" spans="1:3" ht="16.899999999999999" customHeight="1">
      <c r="A514" s="701">
        <v>2070105</v>
      </c>
      <c r="B514" s="702" t="s">
        <v>951</v>
      </c>
      <c r="C514" s="704">
        <v>8</v>
      </c>
    </row>
    <row r="515" spans="1:3" ht="16.899999999999999" customHeight="1">
      <c r="A515" s="701">
        <v>2070106</v>
      </c>
      <c r="B515" s="702" t="s">
        <v>952</v>
      </c>
      <c r="C515" s="704">
        <v>29</v>
      </c>
    </row>
    <row r="516" spans="1:3" ht="16.899999999999999" customHeight="1">
      <c r="A516" s="701">
        <v>2070107</v>
      </c>
      <c r="B516" s="702" t="s">
        <v>953</v>
      </c>
      <c r="C516" s="704">
        <v>38</v>
      </c>
    </row>
    <row r="517" spans="1:3" ht="16.899999999999999" customHeight="1">
      <c r="A517" s="701">
        <v>2070108</v>
      </c>
      <c r="B517" s="702" t="s">
        <v>954</v>
      </c>
      <c r="C517" s="704">
        <v>16</v>
      </c>
    </row>
    <row r="518" spans="1:3" ht="16.899999999999999" hidden="1" customHeight="1">
      <c r="A518" s="687">
        <v>2070109</v>
      </c>
      <c r="B518" s="690" t="s">
        <v>955</v>
      </c>
      <c r="C518" s="694"/>
    </row>
    <row r="519" spans="1:3" ht="16.899999999999999" hidden="1" customHeight="1">
      <c r="A519" s="687">
        <v>2070110</v>
      </c>
      <c r="B519" s="690" t="s">
        <v>956</v>
      </c>
      <c r="C519" s="694"/>
    </row>
    <row r="520" spans="1:3" ht="16.899999999999999" hidden="1" customHeight="1">
      <c r="A520" s="687">
        <v>2070111</v>
      </c>
      <c r="B520" s="690" t="s">
        <v>957</v>
      </c>
      <c r="C520" s="694"/>
    </row>
    <row r="521" spans="1:3" ht="16.899999999999999" hidden="1" customHeight="1">
      <c r="A521" s="687">
        <v>2070112</v>
      </c>
      <c r="B521" s="690" t="s">
        <v>958</v>
      </c>
      <c r="C521" s="694">
        <v>0</v>
      </c>
    </row>
    <row r="522" spans="1:3" ht="16.899999999999999" customHeight="1">
      <c r="A522" s="701">
        <v>2070113</v>
      </c>
      <c r="B522" s="702" t="s">
        <v>959</v>
      </c>
      <c r="C522" s="704">
        <v>30</v>
      </c>
    </row>
    <row r="523" spans="1:3" ht="16.899999999999999" hidden="1" customHeight="1">
      <c r="A523" s="687">
        <v>2070114</v>
      </c>
      <c r="B523" s="690" t="s">
        <v>960</v>
      </c>
      <c r="C523" s="694"/>
    </row>
    <row r="524" spans="1:3" ht="16.899999999999999" customHeight="1">
      <c r="A524" s="701">
        <v>2070199</v>
      </c>
      <c r="B524" s="702" t="s">
        <v>961</v>
      </c>
      <c r="C524" s="704">
        <v>137</v>
      </c>
    </row>
    <row r="525" spans="1:3" ht="16.899999999999999" customHeight="1">
      <c r="A525" s="701">
        <v>20702</v>
      </c>
      <c r="B525" s="705" t="s">
        <v>962</v>
      </c>
      <c r="C525" s="704">
        <f>SUM(C526:C532)</f>
        <v>404</v>
      </c>
    </row>
    <row r="526" spans="1:3" ht="16.899999999999999" hidden="1" customHeight="1">
      <c r="A526" s="687">
        <v>2070201</v>
      </c>
      <c r="B526" s="690" t="s">
        <v>611</v>
      </c>
      <c r="C526" s="694"/>
    </row>
    <row r="527" spans="1:3" ht="16.899999999999999" hidden="1" customHeight="1">
      <c r="A527" s="687">
        <v>2070202</v>
      </c>
      <c r="B527" s="690" t="s">
        <v>612</v>
      </c>
      <c r="C527" s="694"/>
    </row>
    <row r="528" spans="1:3" ht="16.899999999999999" hidden="1" customHeight="1">
      <c r="A528" s="687">
        <v>2070203</v>
      </c>
      <c r="B528" s="690" t="s">
        <v>613</v>
      </c>
      <c r="C528" s="694"/>
    </row>
    <row r="529" spans="1:3" ht="16.899999999999999" customHeight="1">
      <c r="A529" s="701">
        <v>2070204</v>
      </c>
      <c r="B529" s="702" t="s">
        <v>963</v>
      </c>
      <c r="C529" s="704">
        <v>212</v>
      </c>
    </row>
    <row r="530" spans="1:3" ht="16.899999999999999" customHeight="1">
      <c r="A530" s="701">
        <v>2070205</v>
      </c>
      <c r="B530" s="702" t="s">
        <v>964</v>
      </c>
      <c r="C530" s="704">
        <v>192</v>
      </c>
    </row>
    <row r="531" spans="1:3" ht="16.899999999999999" hidden="1" customHeight="1">
      <c r="A531" s="687">
        <v>2070206</v>
      </c>
      <c r="B531" s="690" t="s">
        <v>965</v>
      </c>
      <c r="C531" s="694"/>
    </row>
    <row r="532" spans="1:3" ht="16.899999999999999" hidden="1" customHeight="1">
      <c r="A532" s="687">
        <v>2070299</v>
      </c>
      <c r="B532" s="690" t="s">
        <v>966</v>
      </c>
      <c r="C532" s="694"/>
    </row>
    <row r="533" spans="1:3" ht="16.899999999999999" customHeight="1">
      <c r="A533" s="701">
        <v>20703</v>
      </c>
      <c r="B533" s="705" t="s">
        <v>967</v>
      </c>
      <c r="C533" s="704">
        <f>SUM(C534:C543)</f>
        <v>153</v>
      </c>
    </row>
    <row r="534" spans="1:3" ht="16.899999999999999" customHeight="1">
      <c r="A534" s="701">
        <v>2070301</v>
      </c>
      <c r="B534" s="702" t="s">
        <v>611</v>
      </c>
      <c r="C534" s="704">
        <v>117</v>
      </c>
    </row>
    <row r="535" spans="1:3" ht="16.899999999999999" customHeight="1">
      <c r="A535" s="701">
        <v>2070302</v>
      </c>
      <c r="B535" s="702" t="s">
        <v>612</v>
      </c>
      <c r="C535" s="704">
        <v>14</v>
      </c>
    </row>
    <row r="536" spans="1:3" ht="16.899999999999999" hidden="1" customHeight="1">
      <c r="A536" s="687">
        <v>2070303</v>
      </c>
      <c r="B536" s="690" t="s">
        <v>613</v>
      </c>
      <c r="C536" s="694"/>
    </row>
    <row r="537" spans="1:3" ht="16.899999999999999" hidden="1" customHeight="1">
      <c r="A537" s="687">
        <v>2070304</v>
      </c>
      <c r="B537" s="690" t="s">
        <v>968</v>
      </c>
      <c r="C537" s="694"/>
    </row>
    <row r="538" spans="1:3" ht="16.899999999999999" hidden="1" customHeight="1">
      <c r="A538" s="687">
        <v>2070305</v>
      </c>
      <c r="B538" s="690" t="s">
        <v>969</v>
      </c>
      <c r="C538" s="694"/>
    </row>
    <row r="539" spans="1:3" ht="16.899999999999999" hidden="1" customHeight="1">
      <c r="A539" s="687">
        <v>2070306</v>
      </c>
      <c r="B539" s="690" t="s">
        <v>970</v>
      </c>
      <c r="C539" s="694"/>
    </row>
    <row r="540" spans="1:3" ht="16.899999999999999" hidden="1" customHeight="1">
      <c r="A540" s="687">
        <v>2070307</v>
      </c>
      <c r="B540" s="690" t="s">
        <v>971</v>
      </c>
      <c r="C540" s="694"/>
    </row>
    <row r="541" spans="1:3" ht="16.899999999999999" hidden="1" customHeight="1">
      <c r="A541" s="687">
        <v>2070308</v>
      </c>
      <c r="B541" s="690" t="s">
        <v>972</v>
      </c>
      <c r="C541" s="694"/>
    </row>
    <row r="542" spans="1:3" ht="16.899999999999999" hidden="1" customHeight="1">
      <c r="A542" s="687">
        <v>2070309</v>
      </c>
      <c r="B542" s="690" t="s">
        <v>973</v>
      </c>
      <c r="C542" s="694"/>
    </row>
    <row r="543" spans="1:3" ht="16.899999999999999" customHeight="1">
      <c r="A543" s="701">
        <v>2070399</v>
      </c>
      <c r="B543" s="702" t="s">
        <v>974</v>
      </c>
      <c r="C543" s="704">
        <v>22</v>
      </c>
    </row>
    <row r="544" spans="1:3" ht="16.899999999999999" customHeight="1">
      <c r="A544" s="701">
        <v>20706</v>
      </c>
      <c r="B544" s="705" t="s">
        <v>975</v>
      </c>
      <c r="C544" s="704">
        <f>SUM(C545:C552)</f>
        <v>156</v>
      </c>
    </row>
    <row r="545" spans="1:3" ht="16.899999999999999" hidden="1" customHeight="1">
      <c r="A545" s="687">
        <v>2070601</v>
      </c>
      <c r="B545" s="690" t="s">
        <v>611</v>
      </c>
      <c r="C545" s="694"/>
    </row>
    <row r="546" spans="1:3" ht="16.899999999999999" hidden="1" customHeight="1">
      <c r="A546" s="687">
        <v>2070602</v>
      </c>
      <c r="B546" s="690" t="s">
        <v>612</v>
      </c>
      <c r="C546" s="694"/>
    </row>
    <row r="547" spans="1:3" ht="16.899999999999999" hidden="1" customHeight="1">
      <c r="A547" s="687">
        <v>2070603</v>
      </c>
      <c r="B547" s="690" t="s">
        <v>613</v>
      </c>
      <c r="C547" s="694"/>
    </row>
    <row r="548" spans="1:3" ht="16.899999999999999" hidden="1" customHeight="1">
      <c r="A548" s="687">
        <v>2070604</v>
      </c>
      <c r="B548" s="690" t="s">
        <v>976</v>
      </c>
      <c r="C548" s="694"/>
    </row>
    <row r="549" spans="1:3" ht="16.899999999999999" customHeight="1">
      <c r="A549" s="701">
        <v>2070605</v>
      </c>
      <c r="B549" s="702" t="s">
        <v>977</v>
      </c>
      <c r="C549" s="704">
        <v>62</v>
      </c>
    </row>
    <row r="550" spans="1:3" ht="16.899999999999999" hidden="1" customHeight="1">
      <c r="A550" s="687">
        <v>2070606</v>
      </c>
      <c r="B550" s="690" t="s">
        <v>978</v>
      </c>
      <c r="C550" s="694"/>
    </row>
    <row r="551" spans="1:3" ht="16.899999999999999" customHeight="1">
      <c r="A551" s="701">
        <v>2070607</v>
      </c>
      <c r="B551" s="702" t="s">
        <v>979</v>
      </c>
      <c r="C551" s="704">
        <v>92</v>
      </c>
    </row>
    <row r="552" spans="1:3" ht="16.899999999999999" customHeight="1">
      <c r="A552" s="701">
        <v>2070699</v>
      </c>
      <c r="B552" s="702" t="s">
        <v>980</v>
      </c>
      <c r="C552" s="704">
        <v>2</v>
      </c>
    </row>
    <row r="553" spans="1:3" ht="16.899999999999999" customHeight="1">
      <c r="A553" s="701">
        <v>20708</v>
      </c>
      <c r="B553" s="705" t="s">
        <v>981</v>
      </c>
      <c r="C553" s="704">
        <f>SUM(C554:C560)</f>
        <v>526</v>
      </c>
    </row>
    <row r="554" spans="1:3" ht="16.899999999999999" customHeight="1">
      <c r="A554" s="701">
        <v>2070801</v>
      </c>
      <c r="B554" s="702" t="s">
        <v>611</v>
      </c>
      <c r="C554" s="704">
        <v>2</v>
      </c>
    </row>
    <row r="555" spans="1:3" ht="16.899999999999999" hidden="1" customHeight="1">
      <c r="A555" s="687">
        <v>2070802</v>
      </c>
      <c r="B555" s="690" t="s">
        <v>612</v>
      </c>
      <c r="C555" s="694"/>
    </row>
    <row r="556" spans="1:3" ht="16.899999999999999" hidden="1" customHeight="1">
      <c r="A556" s="687">
        <v>2070803</v>
      </c>
      <c r="B556" s="690" t="s">
        <v>613</v>
      </c>
      <c r="C556" s="694"/>
    </row>
    <row r="557" spans="1:3" ht="16.899999999999999" customHeight="1">
      <c r="A557" s="701">
        <v>2070804</v>
      </c>
      <c r="B557" s="702" t="s">
        <v>982</v>
      </c>
      <c r="C557" s="704">
        <v>26</v>
      </c>
    </row>
    <row r="558" spans="1:3" ht="16.899999999999999" customHeight="1">
      <c r="A558" s="701">
        <v>2070805</v>
      </c>
      <c r="B558" s="702" t="s">
        <v>983</v>
      </c>
      <c r="C558" s="704">
        <v>498</v>
      </c>
    </row>
    <row r="559" spans="1:3" ht="16.899999999999999" hidden="1" customHeight="1">
      <c r="A559" s="687">
        <v>2070806</v>
      </c>
      <c r="B559" s="690" t="s">
        <v>984</v>
      </c>
      <c r="C559" s="694"/>
    </row>
    <row r="560" spans="1:3" ht="16.899999999999999" hidden="1" customHeight="1">
      <c r="A560" s="687">
        <v>2070899</v>
      </c>
      <c r="B560" s="690" t="s">
        <v>985</v>
      </c>
      <c r="C560" s="694"/>
    </row>
    <row r="561" spans="1:3" ht="16.899999999999999" customHeight="1">
      <c r="A561" s="701">
        <v>20799</v>
      </c>
      <c r="B561" s="705" t="s">
        <v>986</v>
      </c>
      <c r="C561" s="704">
        <f>SUM(C562:C564)</f>
        <v>293</v>
      </c>
    </row>
    <row r="562" spans="1:3" ht="16.899999999999999" customHeight="1">
      <c r="A562" s="701">
        <v>2079902</v>
      </c>
      <c r="B562" s="702" t="s">
        <v>987</v>
      </c>
      <c r="C562" s="704">
        <v>191</v>
      </c>
    </row>
    <row r="563" spans="1:3" ht="16.899999999999999" customHeight="1">
      <c r="A563" s="701">
        <v>2079903</v>
      </c>
      <c r="B563" s="702" t="s">
        <v>988</v>
      </c>
      <c r="C563" s="704">
        <v>40</v>
      </c>
    </row>
    <row r="564" spans="1:3" ht="16.899999999999999" customHeight="1">
      <c r="A564" s="701">
        <v>2079999</v>
      </c>
      <c r="B564" s="702" t="s">
        <v>989</v>
      </c>
      <c r="C564" s="704">
        <v>62</v>
      </c>
    </row>
    <row r="565" spans="1:3" ht="16.899999999999999" customHeight="1">
      <c r="A565" s="701">
        <v>208</v>
      </c>
      <c r="B565" s="705" t="s">
        <v>990</v>
      </c>
      <c r="C565" s="704">
        <f>C566+C580+C588+C590+C598+C602+C612+C620+C627+C635+C644+C649+C652+C655+C658+C661+C664+C668+C673+C681+C684</f>
        <v>45000</v>
      </c>
    </row>
    <row r="566" spans="1:3" ht="16.899999999999999" customHeight="1">
      <c r="A566" s="701">
        <v>20801</v>
      </c>
      <c r="B566" s="705" t="s">
        <v>991</v>
      </c>
      <c r="C566" s="704">
        <f>SUM(C567:C579)</f>
        <v>1336</v>
      </c>
    </row>
    <row r="567" spans="1:3" ht="16.899999999999999" customHeight="1">
      <c r="A567" s="701">
        <v>2080101</v>
      </c>
      <c r="B567" s="702" t="s">
        <v>611</v>
      </c>
      <c r="C567" s="704">
        <v>1089</v>
      </c>
    </row>
    <row r="568" spans="1:3" ht="16.899999999999999" customHeight="1">
      <c r="A568" s="701">
        <v>2080102</v>
      </c>
      <c r="B568" s="702" t="s">
        <v>612</v>
      </c>
      <c r="C568" s="704">
        <v>172</v>
      </c>
    </row>
    <row r="569" spans="1:3" ht="16.899999999999999" hidden="1" customHeight="1">
      <c r="A569" s="687">
        <v>2080103</v>
      </c>
      <c r="B569" s="690" t="s">
        <v>613</v>
      </c>
      <c r="C569" s="694"/>
    </row>
    <row r="570" spans="1:3" ht="16.899999999999999" hidden="1" customHeight="1">
      <c r="A570" s="687">
        <v>2080104</v>
      </c>
      <c r="B570" s="690" t="s">
        <v>992</v>
      </c>
      <c r="C570" s="694"/>
    </row>
    <row r="571" spans="1:3" ht="16.899999999999999" hidden="1" customHeight="1">
      <c r="A571" s="687">
        <v>2080105</v>
      </c>
      <c r="B571" s="690" t="s">
        <v>993</v>
      </c>
      <c r="C571" s="694"/>
    </row>
    <row r="572" spans="1:3" ht="16.899999999999999" hidden="1" customHeight="1">
      <c r="A572" s="687">
        <v>2080106</v>
      </c>
      <c r="B572" s="690" t="s">
        <v>994</v>
      </c>
      <c r="C572" s="694"/>
    </row>
    <row r="573" spans="1:3" ht="16.899999999999999" customHeight="1">
      <c r="A573" s="701">
        <v>2080107</v>
      </c>
      <c r="B573" s="702" t="s">
        <v>995</v>
      </c>
      <c r="C573" s="704">
        <v>15</v>
      </c>
    </row>
    <row r="574" spans="1:3" ht="16.899999999999999" hidden="1" customHeight="1">
      <c r="A574" s="687">
        <v>2080108</v>
      </c>
      <c r="B574" s="690" t="s">
        <v>652</v>
      </c>
      <c r="C574" s="694"/>
    </row>
    <row r="575" spans="1:3" ht="16.899999999999999" hidden="1" customHeight="1">
      <c r="A575" s="687">
        <v>2080109</v>
      </c>
      <c r="B575" s="690" t="s">
        <v>996</v>
      </c>
      <c r="C575" s="694"/>
    </row>
    <row r="576" spans="1:3" ht="16.899999999999999" hidden="1" customHeight="1">
      <c r="A576" s="687">
        <v>2080110</v>
      </c>
      <c r="B576" s="690" t="s">
        <v>997</v>
      </c>
      <c r="C576" s="694"/>
    </row>
    <row r="577" spans="1:3" ht="16.899999999999999" hidden="1" customHeight="1">
      <c r="A577" s="687">
        <v>2080111</v>
      </c>
      <c r="B577" s="690" t="s">
        <v>998</v>
      </c>
      <c r="C577" s="694"/>
    </row>
    <row r="578" spans="1:3" ht="16.899999999999999" hidden="1" customHeight="1">
      <c r="A578" s="687">
        <v>2080112</v>
      </c>
      <c r="B578" s="690" t="s">
        <v>999</v>
      </c>
      <c r="C578" s="694"/>
    </row>
    <row r="579" spans="1:3" ht="16.899999999999999" customHeight="1">
      <c r="A579" s="701">
        <v>2080199</v>
      </c>
      <c r="B579" s="702" t="s">
        <v>1000</v>
      </c>
      <c r="C579" s="704">
        <v>60</v>
      </c>
    </row>
    <row r="580" spans="1:3" ht="16.899999999999999" customHeight="1">
      <c r="A580" s="701">
        <v>20802</v>
      </c>
      <c r="B580" s="705" t="s">
        <v>1001</v>
      </c>
      <c r="C580" s="704">
        <f>SUM(C581:C587)</f>
        <v>357</v>
      </c>
    </row>
    <row r="581" spans="1:3" ht="16.899999999999999" customHeight="1">
      <c r="A581" s="701">
        <v>2080201</v>
      </c>
      <c r="B581" s="702" t="s">
        <v>611</v>
      </c>
      <c r="C581" s="704">
        <v>292</v>
      </c>
    </row>
    <row r="582" spans="1:3" ht="16.899999999999999" customHeight="1">
      <c r="A582" s="701">
        <v>2080202</v>
      </c>
      <c r="B582" s="702" t="s">
        <v>612</v>
      </c>
      <c r="C582" s="704">
        <v>42</v>
      </c>
    </row>
    <row r="583" spans="1:3" ht="16.899999999999999" hidden="1" customHeight="1">
      <c r="A583" s="687">
        <v>2080203</v>
      </c>
      <c r="B583" s="690" t="s">
        <v>613</v>
      </c>
      <c r="C583" s="694"/>
    </row>
    <row r="584" spans="1:3" ht="16.899999999999999" customHeight="1">
      <c r="A584" s="701">
        <v>2080206</v>
      </c>
      <c r="B584" s="702" t="s">
        <v>1002</v>
      </c>
      <c r="C584" s="704">
        <v>3</v>
      </c>
    </row>
    <row r="585" spans="1:3" ht="16.899999999999999" hidden="1" customHeight="1">
      <c r="A585" s="687">
        <v>2080207</v>
      </c>
      <c r="B585" s="690" t="s">
        <v>1003</v>
      </c>
      <c r="C585" s="694"/>
    </row>
    <row r="586" spans="1:3" ht="16.899999999999999" hidden="1" customHeight="1">
      <c r="A586" s="687">
        <v>2080208</v>
      </c>
      <c r="B586" s="690" t="s">
        <v>1004</v>
      </c>
      <c r="C586" s="694"/>
    </row>
    <row r="587" spans="1:3" ht="16.899999999999999" customHeight="1">
      <c r="A587" s="701">
        <v>2080299</v>
      </c>
      <c r="B587" s="702" t="s">
        <v>1005</v>
      </c>
      <c r="C587" s="704">
        <v>20</v>
      </c>
    </row>
    <row r="588" spans="1:3" ht="16.899999999999999" hidden="1" customHeight="1">
      <c r="A588" s="687">
        <v>20804</v>
      </c>
      <c r="B588" s="689" t="s">
        <v>1006</v>
      </c>
      <c r="C588" s="692">
        <f t="shared" ref="C588" si="9">C589</f>
        <v>0</v>
      </c>
    </row>
    <row r="589" spans="1:3" ht="16.899999999999999" hidden="1" customHeight="1">
      <c r="A589" s="687">
        <v>2080402</v>
      </c>
      <c r="B589" s="690" t="s">
        <v>1007</v>
      </c>
      <c r="C589" s="694"/>
    </row>
    <row r="590" spans="1:3" ht="16.899999999999999" customHeight="1">
      <c r="A590" s="701">
        <v>20805</v>
      </c>
      <c r="B590" s="705" t="s">
        <v>1008</v>
      </c>
      <c r="C590" s="704">
        <f>SUM(C591:C597)</f>
        <v>16906</v>
      </c>
    </row>
    <row r="591" spans="1:3" ht="16.899999999999999" customHeight="1">
      <c r="A591" s="701">
        <v>2080501</v>
      </c>
      <c r="B591" s="702" t="s">
        <v>1009</v>
      </c>
      <c r="C591" s="704">
        <v>54</v>
      </c>
    </row>
    <row r="592" spans="1:3" ht="16.899999999999999" customHeight="1">
      <c r="A592" s="701">
        <v>2080502</v>
      </c>
      <c r="B592" s="702" t="s">
        <v>1010</v>
      </c>
      <c r="C592" s="704">
        <v>84</v>
      </c>
    </row>
    <row r="593" spans="1:3" ht="16.899999999999999" hidden="1" customHeight="1">
      <c r="A593" s="687">
        <v>2080503</v>
      </c>
      <c r="B593" s="690" t="s">
        <v>1011</v>
      </c>
      <c r="C593" s="694"/>
    </row>
    <row r="594" spans="1:3" ht="16.899999999999999" customHeight="1">
      <c r="A594" s="701">
        <v>2080505</v>
      </c>
      <c r="B594" s="702" t="s">
        <v>1012</v>
      </c>
      <c r="C594" s="704">
        <v>7525</v>
      </c>
    </row>
    <row r="595" spans="1:3" ht="16.899999999999999" customHeight="1">
      <c r="A595" s="701">
        <v>2080506</v>
      </c>
      <c r="B595" s="702" t="s">
        <v>1013</v>
      </c>
      <c r="C595" s="704">
        <v>1284</v>
      </c>
    </row>
    <row r="596" spans="1:3" ht="16.899999999999999" customHeight="1">
      <c r="A596" s="701">
        <v>2080507</v>
      </c>
      <c r="B596" s="702" t="s">
        <v>1014</v>
      </c>
      <c r="C596" s="704">
        <v>7959</v>
      </c>
    </row>
    <row r="597" spans="1:3" ht="16.899999999999999" hidden="1" customHeight="1">
      <c r="A597" s="687">
        <v>2080599</v>
      </c>
      <c r="B597" s="690" t="s">
        <v>1015</v>
      </c>
      <c r="C597" s="694"/>
    </row>
    <row r="598" spans="1:3" ht="16.899999999999999" hidden="1" customHeight="1">
      <c r="A598" s="687">
        <v>20806</v>
      </c>
      <c r="B598" s="689" t="s">
        <v>1016</v>
      </c>
      <c r="C598" s="692">
        <f>SUM(C599:C601)</f>
        <v>0</v>
      </c>
    </row>
    <row r="599" spans="1:3" ht="16.899999999999999" hidden="1" customHeight="1">
      <c r="A599" s="687">
        <v>2080601</v>
      </c>
      <c r="B599" s="690" t="s">
        <v>1017</v>
      </c>
      <c r="C599" s="694"/>
    </row>
    <row r="600" spans="1:3" ht="16.899999999999999" hidden="1" customHeight="1">
      <c r="A600" s="687">
        <v>2080602</v>
      </c>
      <c r="B600" s="690" t="s">
        <v>1018</v>
      </c>
      <c r="C600" s="694"/>
    </row>
    <row r="601" spans="1:3" ht="16.899999999999999" hidden="1" customHeight="1">
      <c r="A601" s="687">
        <v>2080699</v>
      </c>
      <c r="B601" s="690" t="s">
        <v>1019</v>
      </c>
      <c r="C601" s="694"/>
    </row>
    <row r="602" spans="1:3" ht="16.899999999999999" customHeight="1">
      <c r="A602" s="701">
        <v>20807</v>
      </c>
      <c r="B602" s="705" t="s">
        <v>1020</v>
      </c>
      <c r="C602" s="704">
        <f>SUM(C603:C611)</f>
        <v>386</v>
      </c>
    </row>
    <row r="603" spans="1:3" ht="16.899999999999999" customHeight="1">
      <c r="A603" s="701">
        <v>2080701</v>
      </c>
      <c r="B603" s="702" t="s">
        <v>1021</v>
      </c>
      <c r="C603" s="704">
        <v>261</v>
      </c>
    </row>
    <row r="604" spans="1:3" ht="16.899999999999999" hidden="1" customHeight="1">
      <c r="A604" s="687">
        <v>2080702</v>
      </c>
      <c r="B604" s="690" t="s">
        <v>1022</v>
      </c>
      <c r="C604" s="694"/>
    </row>
    <row r="605" spans="1:3" ht="16.899999999999999" hidden="1" customHeight="1">
      <c r="A605" s="687">
        <v>2080704</v>
      </c>
      <c r="B605" s="690" t="s">
        <v>1023</v>
      </c>
      <c r="C605" s="694"/>
    </row>
    <row r="606" spans="1:3" ht="16.899999999999999" customHeight="1">
      <c r="A606" s="701">
        <v>2080705</v>
      </c>
      <c r="B606" s="702" t="s">
        <v>1024</v>
      </c>
      <c r="C606" s="704">
        <v>33</v>
      </c>
    </row>
    <row r="607" spans="1:3" ht="16.899999999999999" hidden="1" customHeight="1">
      <c r="A607" s="687">
        <v>2080709</v>
      </c>
      <c r="B607" s="690" t="s">
        <v>1025</v>
      </c>
      <c r="C607" s="694"/>
    </row>
    <row r="608" spans="1:3" ht="16.899999999999999" hidden="1" customHeight="1">
      <c r="A608" s="687">
        <v>2080711</v>
      </c>
      <c r="B608" s="690" t="s">
        <v>1026</v>
      </c>
      <c r="C608" s="694"/>
    </row>
    <row r="609" spans="1:3" ht="16.899999999999999" hidden="1" customHeight="1">
      <c r="A609" s="687">
        <v>2080712</v>
      </c>
      <c r="B609" s="690" t="s">
        <v>1027</v>
      </c>
      <c r="C609" s="694"/>
    </row>
    <row r="610" spans="1:3" ht="16.899999999999999" hidden="1" customHeight="1">
      <c r="A610" s="687">
        <v>2080713</v>
      </c>
      <c r="B610" s="690" t="s">
        <v>1028</v>
      </c>
      <c r="C610" s="694"/>
    </row>
    <row r="611" spans="1:3" ht="16.899999999999999" customHeight="1">
      <c r="A611" s="701">
        <v>2080799</v>
      </c>
      <c r="B611" s="702" t="s">
        <v>1029</v>
      </c>
      <c r="C611" s="704">
        <v>92</v>
      </c>
    </row>
    <row r="612" spans="1:3" ht="16.899999999999999" customHeight="1">
      <c r="A612" s="701">
        <v>20808</v>
      </c>
      <c r="B612" s="705" t="s">
        <v>1030</v>
      </c>
      <c r="C612" s="704">
        <f>SUM(C613:C619)</f>
        <v>2097</v>
      </c>
    </row>
    <row r="613" spans="1:3" ht="16.899999999999999" customHeight="1">
      <c r="A613" s="701">
        <v>2080801</v>
      </c>
      <c r="B613" s="702" t="s">
        <v>1031</v>
      </c>
      <c r="C613" s="704">
        <v>830</v>
      </c>
    </row>
    <row r="614" spans="1:3" ht="16.899999999999999" customHeight="1">
      <c r="A614" s="701">
        <v>2080802</v>
      </c>
      <c r="B614" s="702" t="s">
        <v>1032</v>
      </c>
      <c r="C614" s="704">
        <v>530</v>
      </c>
    </row>
    <row r="615" spans="1:3" ht="16.899999999999999" hidden="1" customHeight="1">
      <c r="A615" s="687">
        <v>2080803</v>
      </c>
      <c r="B615" s="690" t="s">
        <v>1033</v>
      </c>
      <c r="C615" s="694"/>
    </row>
    <row r="616" spans="1:3" ht="16.899999999999999" hidden="1" customHeight="1">
      <c r="A616" s="687">
        <v>2080804</v>
      </c>
      <c r="B616" s="690" t="s">
        <v>1034</v>
      </c>
      <c r="C616" s="694"/>
    </row>
    <row r="617" spans="1:3" ht="16.899999999999999" customHeight="1">
      <c r="A617" s="701">
        <v>2080805</v>
      </c>
      <c r="B617" s="702" t="s">
        <v>1035</v>
      </c>
      <c r="C617" s="704">
        <v>321</v>
      </c>
    </row>
    <row r="618" spans="1:3" ht="16.899999999999999" customHeight="1">
      <c r="A618" s="701">
        <v>2080806</v>
      </c>
      <c r="B618" s="702" t="s">
        <v>1036</v>
      </c>
      <c r="C618" s="704">
        <v>299</v>
      </c>
    </row>
    <row r="619" spans="1:3" ht="16.899999999999999" customHeight="1">
      <c r="A619" s="701">
        <v>2080899</v>
      </c>
      <c r="B619" s="702" t="s">
        <v>1037</v>
      </c>
      <c r="C619" s="704">
        <v>117</v>
      </c>
    </row>
    <row r="620" spans="1:3" ht="16.899999999999999" customHeight="1">
      <c r="A620" s="701">
        <v>20809</v>
      </c>
      <c r="B620" s="705" t="s">
        <v>1038</v>
      </c>
      <c r="C620" s="704">
        <f>SUM(C621:C626)</f>
        <v>4819</v>
      </c>
    </row>
    <row r="621" spans="1:3" ht="16.899999999999999" customHeight="1">
      <c r="A621" s="701">
        <v>2080901</v>
      </c>
      <c r="B621" s="702" t="s">
        <v>1039</v>
      </c>
      <c r="C621" s="704">
        <v>3374</v>
      </c>
    </row>
    <row r="622" spans="1:3" ht="16.899999999999999" customHeight="1">
      <c r="A622" s="701">
        <v>2080902</v>
      </c>
      <c r="B622" s="702" t="s">
        <v>1040</v>
      </c>
      <c r="C622" s="704">
        <v>194</v>
      </c>
    </row>
    <row r="623" spans="1:3" ht="16.899999999999999" customHeight="1">
      <c r="A623" s="701">
        <v>2080903</v>
      </c>
      <c r="B623" s="702" t="s">
        <v>1041</v>
      </c>
      <c r="C623" s="704">
        <v>656</v>
      </c>
    </row>
    <row r="624" spans="1:3" ht="16.899999999999999" customHeight="1">
      <c r="A624" s="701">
        <v>2080904</v>
      </c>
      <c r="B624" s="702" t="s">
        <v>1042</v>
      </c>
      <c r="C624" s="704">
        <v>10</v>
      </c>
    </row>
    <row r="625" spans="1:3" ht="16.899999999999999" customHeight="1">
      <c r="A625" s="701">
        <v>2080905</v>
      </c>
      <c r="B625" s="702" t="s">
        <v>1043</v>
      </c>
      <c r="C625" s="704">
        <v>30</v>
      </c>
    </row>
    <row r="626" spans="1:3" ht="16.899999999999999" customHeight="1">
      <c r="A626" s="701">
        <v>2080999</v>
      </c>
      <c r="B626" s="702" t="s">
        <v>1044</v>
      </c>
      <c r="C626" s="704">
        <v>555</v>
      </c>
    </row>
    <row r="627" spans="1:3" ht="16.899999999999999" customHeight="1">
      <c r="A627" s="701">
        <v>20810</v>
      </c>
      <c r="B627" s="705" t="s">
        <v>1045</v>
      </c>
      <c r="C627" s="704">
        <f>SUM(C628:C634)</f>
        <v>976</v>
      </c>
    </row>
    <row r="628" spans="1:3" ht="16.899999999999999" customHeight="1">
      <c r="A628" s="701">
        <v>2081001</v>
      </c>
      <c r="B628" s="702" t="s">
        <v>1046</v>
      </c>
      <c r="C628" s="704">
        <v>212</v>
      </c>
    </row>
    <row r="629" spans="1:3" ht="16.899999999999999" customHeight="1">
      <c r="A629" s="701">
        <v>2081002</v>
      </c>
      <c r="B629" s="702" t="s">
        <v>1047</v>
      </c>
      <c r="C629" s="704">
        <v>678</v>
      </c>
    </row>
    <row r="630" spans="1:3" ht="16.899999999999999" hidden="1" customHeight="1">
      <c r="A630" s="687">
        <v>2081003</v>
      </c>
      <c r="B630" s="690" t="s">
        <v>1048</v>
      </c>
      <c r="C630" s="694"/>
    </row>
    <row r="631" spans="1:3" ht="16.899999999999999" hidden="1" customHeight="1">
      <c r="A631" s="687">
        <v>2081004</v>
      </c>
      <c r="B631" s="690" t="s">
        <v>1049</v>
      </c>
      <c r="C631" s="694"/>
    </row>
    <row r="632" spans="1:3" ht="16.899999999999999" hidden="1" customHeight="1">
      <c r="A632" s="687">
        <v>2081005</v>
      </c>
      <c r="B632" s="690" t="s">
        <v>1050</v>
      </c>
      <c r="C632" s="694"/>
    </row>
    <row r="633" spans="1:3" ht="16.899999999999999" customHeight="1">
      <c r="A633" s="701">
        <v>2081006</v>
      </c>
      <c r="B633" s="702" t="s">
        <v>1051</v>
      </c>
      <c r="C633" s="704">
        <v>3</v>
      </c>
    </row>
    <row r="634" spans="1:3" ht="16.899999999999999" customHeight="1">
      <c r="A634" s="701">
        <v>2081099</v>
      </c>
      <c r="B634" s="702" t="s">
        <v>1052</v>
      </c>
      <c r="C634" s="704">
        <v>83</v>
      </c>
    </row>
    <row r="635" spans="1:3" ht="16.899999999999999" customHeight="1">
      <c r="A635" s="701">
        <v>20811</v>
      </c>
      <c r="B635" s="705" t="s">
        <v>1053</v>
      </c>
      <c r="C635" s="704">
        <f>SUM(C636:C643)</f>
        <v>1446</v>
      </c>
    </row>
    <row r="636" spans="1:3" ht="16.899999999999999" customHeight="1">
      <c r="A636" s="701">
        <v>2081101</v>
      </c>
      <c r="B636" s="702" t="s">
        <v>611</v>
      </c>
      <c r="C636" s="704">
        <v>111</v>
      </c>
    </row>
    <row r="637" spans="1:3" ht="16.899999999999999" customHeight="1">
      <c r="A637" s="701">
        <v>2081102</v>
      </c>
      <c r="B637" s="702" t="s">
        <v>612</v>
      </c>
      <c r="C637" s="704">
        <v>5</v>
      </c>
    </row>
    <row r="638" spans="1:3" ht="16.899999999999999" hidden="1" customHeight="1">
      <c r="A638" s="687">
        <v>2081103</v>
      </c>
      <c r="B638" s="690" t="s">
        <v>613</v>
      </c>
      <c r="C638" s="694"/>
    </row>
    <row r="639" spans="1:3" ht="16.899999999999999" customHeight="1">
      <c r="A639" s="701">
        <v>2081104</v>
      </c>
      <c r="B639" s="702" t="s">
        <v>1054</v>
      </c>
      <c r="C639" s="704">
        <v>32</v>
      </c>
    </row>
    <row r="640" spans="1:3" ht="16.899999999999999" hidden="1" customHeight="1">
      <c r="A640" s="687">
        <v>2081105</v>
      </c>
      <c r="B640" s="690" t="s">
        <v>1055</v>
      </c>
      <c r="C640" s="694"/>
    </row>
    <row r="641" spans="1:3" ht="16.899999999999999" hidden="1" customHeight="1">
      <c r="A641" s="687">
        <v>2081106</v>
      </c>
      <c r="B641" s="690" t="s">
        <v>1056</v>
      </c>
      <c r="C641" s="694"/>
    </row>
    <row r="642" spans="1:3" ht="16.899999999999999" customHeight="1">
      <c r="A642" s="701">
        <v>2081107</v>
      </c>
      <c r="B642" s="702" t="s">
        <v>1057</v>
      </c>
      <c r="C642" s="704">
        <v>1223</v>
      </c>
    </row>
    <row r="643" spans="1:3" ht="16.899999999999999" customHeight="1">
      <c r="A643" s="701">
        <v>2081199</v>
      </c>
      <c r="B643" s="702" t="s">
        <v>1058</v>
      </c>
      <c r="C643" s="704">
        <v>75</v>
      </c>
    </row>
    <row r="644" spans="1:3" ht="16.899999999999999" hidden="1" customHeight="1">
      <c r="A644" s="687">
        <v>20816</v>
      </c>
      <c r="B644" s="689" t="s">
        <v>1059</v>
      </c>
      <c r="C644" s="692">
        <f>SUM(C645:C648)</f>
        <v>0</v>
      </c>
    </row>
    <row r="645" spans="1:3" ht="16.899999999999999" hidden="1" customHeight="1">
      <c r="A645" s="687">
        <v>2081601</v>
      </c>
      <c r="B645" s="690" t="s">
        <v>611</v>
      </c>
      <c r="C645" s="694"/>
    </row>
    <row r="646" spans="1:3" ht="16.899999999999999" hidden="1" customHeight="1">
      <c r="A646" s="687">
        <v>2081602</v>
      </c>
      <c r="B646" s="690" t="s">
        <v>612</v>
      </c>
      <c r="C646" s="694"/>
    </row>
    <row r="647" spans="1:3" ht="16.899999999999999" hidden="1" customHeight="1">
      <c r="A647" s="687">
        <v>2081603</v>
      </c>
      <c r="B647" s="690" t="s">
        <v>613</v>
      </c>
      <c r="C647" s="694"/>
    </row>
    <row r="648" spans="1:3" ht="16.899999999999999" hidden="1" customHeight="1">
      <c r="A648" s="687">
        <v>2081699</v>
      </c>
      <c r="B648" s="690" t="s">
        <v>1060</v>
      </c>
      <c r="C648" s="694"/>
    </row>
    <row r="649" spans="1:3" ht="16.899999999999999" customHeight="1">
      <c r="A649" s="701">
        <v>20819</v>
      </c>
      <c r="B649" s="705" t="s">
        <v>1061</v>
      </c>
      <c r="C649" s="704">
        <f>SUM(C650:C651)</f>
        <v>2699</v>
      </c>
    </row>
    <row r="650" spans="1:3" ht="16.899999999999999" customHeight="1">
      <c r="A650" s="701">
        <v>2081901</v>
      </c>
      <c r="B650" s="702" t="s">
        <v>1062</v>
      </c>
      <c r="C650" s="704">
        <v>781</v>
      </c>
    </row>
    <row r="651" spans="1:3" ht="16.899999999999999" customHeight="1">
      <c r="A651" s="701">
        <v>2081902</v>
      </c>
      <c r="B651" s="702" t="s">
        <v>1063</v>
      </c>
      <c r="C651" s="704">
        <v>1918</v>
      </c>
    </row>
    <row r="652" spans="1:3" ht="16.899999999999999" customHeight="1">
      <c r="A652" s="701">
        <v>20820</v>
      </c>
      <c r="B652" s="705" t="s">
        <v>1064</v>
      </c>
      <c r="C652" s="704">
        <f>SUM(C653:C654)</f>
        <v>24</v>
      </c>
    </row>
    <row r="653" spans="1:3" ht="16.899999999999999" customHeight="1">
      <c r="A653" s="701">
        <v>2082001</v>
      </c>
      <c r="B653" s="702" t="s">
        <v>1065</v>
      </c>
      <c r="C653" s="704">
        <v>24</v>
      </c>
    </row>
    <row r="654" spans="1:3" ht="16.899999999999999" hidden="1" customHeight="1">
      <c r="A654" s="687">
        <v>2082002</v>
      </c>
      <c r="B654" s="690" t="s">
        <v>1066</v>
      </c>
      <c r="C654" s="694"/>
    </row>
    <row r="655" spans="1:3" ht="16.899999999999999" customHeight="1">
      <c r="A655" s="701">
        <v>20821</v>
      </c>
      <c r="B655" s="705" t="s">
        <v>1067</v>
      </c>
      <c r="C655" s="704">
        <f>SUM(C656:C657)</f>
        <v>1160</v>
      </c>
    </row>
    <row r="656" spans="1:3" ht="16.899999999999999" customHeight="1">
      <c r="A656" s="701">
        <v>2082101</v>
      </c>
      <c r="B656" s="702" t="s">
        <v>1068</v>
      </c>
      <c r="C656" s="704">
        <v>29</v>
      </c>
    </row>
    <row r="657" spans="1:3" ht="16.899999999999999" customHeight="1">
      <c r="A657" s="701">
        <v>2082102</v>
      </c>
      <c r="B657" s="702" t="s">
        <v>1069</v>
      </c>
      <c r="C657" s="704">
        <v>1131</v>
      </c>
    </row>
    <row r="658" spans="1:3" ht="16.899999999999999" hidden="1" customHeight="1">
      <c r="A658" s="687">
        <v>20824</v>
      </c>
      <c r="B658" s="689" t="s">
        <v>1070</v>
      </c>
      <c r="C658" s="692">
        <f>SUM(C659:C660)</f>
        <v>0</v>
      </c>
    </row>
    <row r="659" spans="1:3" ht="16.899999999999999" hidden="1" customHeight="1">
      <c r="A659" s="687">
        <v>2082401</v>
      </c>
      <c r="B659" s="690" t="s">
        <v>1071</v>
      </c>
      <c r="C659" s="694"/>
    </row>
    <row r="660" spans="1:3" ht="16.899999999999999" hidden="1" customHeight="1">
      <c r="A660" s="687">
        <v>2082402</v>
      </c>
      <c r="B660" s="690" t="s">
        <v>1072</v>
      </c>
      <c r="C660" s="694"/>
    </row>
    <row r="661" spans="1:3" ht="16.899999999999999" customHeight="1">
      <c r="A661" s="701">
        <v>20825</v>
      </c>
      <c r="B661" s="705" t="s">
        <v>1073</v>
      </c>
      <c r="C661" s="704">
        <f>SUM(C662:C663)</f>
        <v>58</v>
      </c>
    </row>
    <row r="662" spans="1:3" ht="16.899999999999999" customHeight="1">
      <c r="A662" s="701">
        <v>2082501</v>
      </c>
      <c r="B662" s="702" t="s">
        <v>1074</v>
      </c>
      <c r="C662" s="704">
        <v>5</v>
      </c>
    </row>
    <row r="663" spans="1:3" ht="16.899999999999999" customHeight="1">
      <c r="A663" s="701">
        <v>2082502</v>
      </c>
      <c r="B663" s="702" t="s">
        <v>1075</v>
      </c>
      <c r="C663" s="704">
        <v>53</v>
      </c>
    </row>
    <row r="664" spans="1:3" ht="16.899999999999999" customHeight="1">
      <c r="A664" s="701">
        <v>20826</v>
      </c>
      <c r="B664" s="705" t="s">
        <v>1076</v>
      </c>
      <c r="C664" s="704">
        <f>SUM(C665:C667)</f>
        <v>12446</v>
      </c>
    </row>
    <row r="665" spans="1:3" ht="16.899999999999999" hidden="1" customHeight="1">
      <c r="A665" s="687">
        <v>2082601</v>
      </c>
      <c r="B665" s="690" t="s">
        <v>1077</v>
      </c>
      <c r="C665" s="694"/>
    </row>
    <row r="666" spans="1:3" ht="16.899999999999999" customHeight="1">
      <c r="A666" s="701">
        <v>2082602</v>
      </c>
      <c r="B666" s="702" t="s">
        <v>1078</v>
      </c>
      <c r="C666" s="704">
        <v>12446</v>
      </c>
    </row>
    <row r="667" spans="1:3" ht="16.899999999999999" hidden="1" customHeight="1">
      <c r="A667" s="687">
        <v>2082699</v>
      </c>
      <c r="B667" s="690" t="s">
        <v>1079</v>
      </c>
      <c r="C667" s="694"/>
    </row>
    <row r="668" spans="1:3" ht="16.899999999999999" hidden="1" customHeight="1">
      <c r="A668" s="687">
        <v>20827</v>
      </c>
      <c r="B668" s="689" t="s">
        <v>1080</v>
      </c>
      <c r="C668" s="692">
        <f>SUM(C669:C672)</f>
        <v>0</v>
      </c>
    </row>
    <row r="669" spans="1:3" ht="16.899999999999999" hidden="1" customHeight="1">
      <c r="A669" s="687">
        <v>2082701</v>
      </c>
      <c r="B669" s="690" t="s">
        <v>1081</v>
      </c>
      <c r="C669" s="694"/>
    </row>
    <row r="670" spans="1:3" ht="16.899999999999999" hidden="1" customHeight="1">
      <c r="A670" s="687">
        <v>2082702</v>
      </c>
      <c r="B670" s="690" t="s">
        <v>1082</v>
      </c>
      <c r="C670" s="694"/>
    </row>
    <row r="671" spans="1:3" ht="16.899999999999999" hidden="1" customHeight="1">
      <c r="A671" s="687">
        <v>2082703</v>
      </c>
      <c r="B671" s="690" t="s">
        <v>1083</v>
      </c>
      <c r="C671" s="694"/>
    </row>
    <row r="672" spans="1:3" ht="16.899999999999999" hidden="1" customHeight="1">
      <c r="A672" s="687">
        <v>2082799</v>
      </c>
      <c r="B672" s="690" t="s">
        <v>1084</v>
      </c>
      <c r="C672" s="694"/>
    </row>
    <row r="673" spans="1:3" ht="16.899999999999999" customHeight="1">
      <c r="A673" s="701">
        <v>20828</v>
      </c>
      <c r="B673" s="705" t="s">
        <v>1085</v>
      </c>
      <c r="C673" s="704">
        <f>SUM(C674:C680)</f>
        <v>247</v>
      </c>
    </row>
    <row r="674" spans="1:3" ht="16.899999999999999" customHeight="1">
      <c r="A674" s="701">
        <v>2082801</v>
      </c>
      <c r="B674" s="702" t="s">
        <v>611</v>
      </c>
      <c r="C674" s="704">
        <v>170</v>
      </c>
    </row>
    <row r="675" spans="1:3" ht="16.899999999999999" customHeight="1">
      <c r="A675" s="701">
        <v>2082802</v>
      </c>
      <c r="B675" s="702" t="s">
        <v>612</v>
      </c>
      <c r="C675" s="704">
        <v>12</v>
      </c>
    </row>
    <row r="676" spans="1:3" ht="16.899999999999999" hidden="1" customHeight="1">
      <c r="A676" s="687">
        <v>2082803</v>
      </c>
      <c r="B676" s="690" t="s">
        <v>613</v>
      </c>
      <c r="C676" s="694"/>
    </row>
    <row r="677" spans="1:3" ht="16.899999999999999" customHeight="1">
      <c r="A677" s="701">
        <v>2082804</v>
      </c>
      <c r="B677" s="702" t="s">
        <v>1086</v>
      </c>
      <c r="C677" s="704">
        <v>60</v>
      </c>
    </row>
    <row r="678" spans="1:3" ht="16.899999999999999" hidden="1" customHeight="1">
      <c r="A678" s="687">
        <v>2082805</v>
      </c>
      <c r="B678" s="690" t="s">
        <v>1087</v>
      </c>
      <c r="C678" s="694"/>
    </row>
    <row r="679" spans="1:3" ht="16.899999999999999" hidden="1" customHeight="1">
      <c r="A679" s="687">
        <v>2082850</v>
      </c>
      <c r="B679" s="690" t="s">
        <v>620</v>
      </c>
      <c r="C679" s="694"/>
    </row>
    <row r="680" spans="1:3" ht="16.899999999999999" customHeight="1">
      <c r="A680" s="701">
        <v>2082899</v>
      </c>
      <c r="B680" s="702" t="s">
        <v>1088</v>
      </c>
      <c r="C680" s="704">
        <v>5</v>
      </c>
    </row>
    <row r="681" spans="1:3" ht="16.899999999999999" customHeight="1">
      <c r="A681" s="701">
        <v>20830</v>
      </c>
      <c r="B681" s="705" t="s">
        <v>1089</v>
      </c>
      <c r="C681" s="704">
        <f>SUM(C682:C683)</f>
        <v>30</v>
      </c>
    </row>
    <row r="682" spans="1:3" ht="16.899999999999999" customHeight="1">
      <c r="A682" s="701">
        <v>2083001</v>
      </c>
      <c r="B682" s="702" t="s">
        <v>1090</v>
      </c>
      <c r="C682" s="704">
        <v>30</v>
      </c>
    </row>
    <row r="683" spans="1:3" ht="16.899999999999999" hidden="1" customHeight="1">
      <c r="A683" s="687">
        <v>2083099</v>
      </c>
      <c r="B683" s="690" t="s">
        <v>1091</v>
      </c>
      <c r="C683" s="694"/>
    </row>
    <row r="684" spans="1:3" ht="16.899999999999999" customHeight="1">
      <c r="A684" s="701">
        <v>20899</v>
      </c>
      <c r="B684" s="705" t="s">
        <v>1092</v>
      </c>
      <c r="C684" s="704">
        <f t="shared" ref="C684" si="10">C685</f>
        <v>13</v>
      </c>
    </row>
    <row r="685" spans="1:3" ht="16.899999999999999" customHeight="1">
      <c r="A685" s="701">
        <v>2089901</v>
      </c>
      <c r="B685" s="702" t="s">
        <v>1093</v>
      </c>
      <c r="C685" s="704">
        <v>13</v>
      </c>
    </row>
    <row r="686" spans="1:3" ht="16.899999999999999" customHeight="1">
      <c r="A686" s="701">
        <v>210</v>
      </c>
      <c r="B686" s="705" t="s">
        <v>1094</v>
      </c>
      <c r="C686" s="704">
        <f>C687+C692+C706+C710+C722+C725+C729+C734+C738+C742+C745+C754+C756</f>
        <v>20000</v>
      </c>
    </row>
    <row r="687" spans="1:3" ht="16.899999999999999" customHeight="1">
      <c r="A687" s="701">
        <v>21001</v>
      </c>
      <c r="B687" s="705" t="s">
        <v>1095</v>
      </c>
      <c r="C687" s="704">
        <f>SUM(C688:C691)</f>
        <v>970</v>
      </c>
    </row>
    <row r="688" spans="1:3" ht="16.899999999999999" customHeight="1">
      <c r="A688" s="701">
        <v>2100101</v>
      </c>
      <c r="B688" s="702" t="s">
        <v>611</v>
      </c>
      <c r="C688" s="704">
        <v>584</v>
      </c>
    </row>
    <row r="689" spans="1:3" ht="16.899999999999999" customHeight="1">
      <c r="A689" s="701">
        <v>2100102</v>
      </c>
      <c r="B689" s="702" t="s">
        <v>612</v>
      </c>
      <c r="C689" s="704">
        <v>11</v>
      </c>
    </row>
    <row r="690" spans="1:3" ht="16.899999999999999" hidden="1" customHeight="1">
      <c r="A690" s="687">
        <v>2100103</v>
      </c>
      <c r="B690" s="690" t="s">
        <v>613</v>
      </c>
      <c r="C690" s="694"/>
    </row>
    <row r="691" spans="1:3" ht="16.899999999999999" customHeight="1">
      <c r="A691" s="701">
        <v>2100199</v>
      </c>
      <c r="B691" s="702" t="s">
        <v>1096</v>
      </c>
      <c r="C691" s="704">
        <v>375</v>
      </c>
    </row>
    <row r="692" spans="1:3" ht="16.899999999999999" customHeight="1">
      <c r="A692" s="701">
        <v>21002</v>
      </c>
      <c r="B692" s="705" t="s">
        <v>1097</v>
      </c>
      <c r="C692" s="704">
        <f>SUM(C693:C705)</f>
        <v>1331</v>
      </c>
    </row>
    <row r="693" spans="1:3" ht="16.899999999999999" customHeight="1">
      <c r="A693" s="701">
        <v>2100201</v>
      </c>
      <c r="B693" s="702" t="s">
        <v>1098</v>
      </c>
      <c r="C693" s="704">
        <v>900</v>
      </c>
    </row>
    <row r="694" spans="1:3" ht="16.899999999999999" hidden="1" customHeight="1">
      <c r="A694" s="687">
        <v>2100202</v>
      </c>
      <c r="B694" s="690" t="s">
        <v>1099</v>
      </c>
      <c r="C694" s="694"/>
    </row>
    <row r="695" spans="1:3" ht="16.899999999999999" hidden="1" customHeight="1">
      <c r="A695" s="687">
        <v>2100203</v>
      </c>
      <c r="B695" s="690" t="s">
        <v>1100</v>
      </c>
      <c r="C695" s="694"/>
    </row>
    <row r="696" spans="1:3" ht="16.899999999999999" hidden="1" customHeight="1">
      <c r="A696" s="687">
        <v>2100204</v>
      </c>
      <c r="B696" s="690" t="s">
        <v>1101</v>
      </c>
      <c r="C696" s="694"/>
    </row>
    <row r="697" spans="1:3" ht="16.899999999999999" hidden="1" customHeight="1">
      <c r="A697" s="687">
        <v>2100205</v>
      </c>
      <c r="B697" s="690" t="s">
        <v>1102</v>
      </c>
      <c r="C697" s="694"/>
    </row>
    <row r="698" spans="1:3" ht="16.899999999999999" hidden="1" customHeight="1">
      <c r="A698" s="687">
        <v>2100206</v>
      </c>
      <c r="B698" s="690" t="s">
        <v>1103</v>
      </c>
      <c r="C698" s="694"/>
    </row>
    <row r="699" spans="1:3" ht="16.899999999999999" hidden="1" customHeight="1">
      <c r="A699" s="687">
        <v>2100207</v>
      </c>
      <c r="B699" s="690" t="s">
        <v>1104</v>
      </c>
      <c r="C699" s="694"/>
    </row>
    <row r="700" spans="1:3" ht="16.899999999999999" hidden="1" customHeight="1">
      <c r="A700" s="687">
        <v>2100208</v>
      </c>
      <c r="B700" s="690" t="s">
        <v>1105</v>
      </c>
      <c r="C700" s="694"/>
    </row>
    <row r="701" spans="1:3" ht="16.899999999999999" hidden="1" customHeight="1">
      <c r="A701" s="687">
        <v>2100209</v>
      </c>
      <c r="B701" s="690" t="s">
        <v>1106</v>
      </c>
      <c r="C701" s="694"/>
    </row>
    <row r="702" spans="1:3" ht="16.899999999999999" hidden="1" customHeight="1">
      <c r="A702" s="687">
        <v>2100210</v>
      </c>
      <c r="B702" s="690" t="s">
        <v>1107</v>
      </c>
      <c r="C702" s="694"/>
    </row>
    <row r="703" spans="1:3" ht="16.899999999999999" hidden="1" customHeight="1">
      <c r="A703" s="687">
        <v>2100211</v>
      </c>
      <c r="B703" s="690" t="s">
        <v>1108</v>
      </c>
      <c r="C703" s="694"/>
    </row>
    <row r="704" spans="1:3" ht="16.899999999999999" hidden="1" customHeight="1">
      <c r="A704" s="687">
        <v>2100212</v>
      </c>
      <c r="B704" s="690" t="s">
        <v>1109</v>
      </c>
      <c r="C704" s="694"/>
    </row>
    <row r="705" spans="1:3" ht="16.899999999999999" customHeight="1">
      <c r="A705" s="701">
        <v>2100299</v>
      </c>
      <c r="B705" s="702" t="s">
        <v>1110</v>
      </c>
      <c r="C705" s="704">
        <v>431</v>
      </c>
    </row>
    <row r="706" spans="1:3" ht="16.899999999999999" customHeight="1">
      <c r="A706" s="701">
        <v>21003</v>
      </c>
      <c r="B706" s="705" t="s">
        <v>1111</v>
      </c>
      <c r="C706" s="704">
        <f>SUM(C707:C709)</f>
        <v>2284</v>
      </c>
    </row>
    <row r="707" spans="1:3" ht="16.899999999999999" hidden="1" customHeight="1">
      <c r="A707" s="687">
        <v>2100301</v>
      </c>
      <c r="B707" s="690" t="s">
        <v>1112</v>
      </c>
      <c r="C707" s="694"/>
    </row>
    <row r="708" spans="1:3" ht="16.899999999999999" customHeight="1">
      <c r="A708" s="701">
        <v>2100302</v>
      </c>
      <c r="B708" s="702" t="s">
        <v>1113</v>
      </c>
      <c r="C708" s="704">
        <v>605</v>
      </c>
    </row>
    <row r="709" spans="1:3" ht="16.899999999999999" customHeight="1">
      <c r="A709" s="701">
        <v>2100399</v>
      </c>
      <c r="B709" s="702" t="s">
        <v>1114</v>
      </c>
      <c r="C709" s="704">
        <v>1679</v>
      </c>
    </row>
    <row r="710" spans="1:3" ht="16.899999999999999" customHeight="1">
      <c r="A710" s="701">
        <v>21004</v>
      </c>
      <c r="B710" s="705" t="s">
        <v>1115</v>
      </c>
      <c r="C710" s="704">
        <f>SUM(C711:C721)</f>
        <v>7488</v>
      </c>
    </row>
    <row r="711" spans="1:3" ht="16.899999999999999" customHeight="1">
      <c r="A711" s="701">
        <v>2100401</v>
      </c>
      <c r="B711" s="702" t="s">
        <v>1116</v>
      </c>
      <c r="C711" s="704">
        <v>525</v>
      </c>
    </row>
    <row r="712" spans="1:3" ht="16.899999999999999" customHeight="1">
      <c r="A712" s="701">
        <v>2100402</v>
      </c>
      <c r="B712" s="702" t="s">
        <v>1117</v>
      </c>
      <c r="C712" s="704">
        <v>291</v>
      </c>
    </row>
    <row r="713" spans="1:3" ht="16.899999999999999" customHeight="1">
      <c r="A713" s="701">
        <v>2100403</v>
      </c>
      <c r="B713" s="702" t="s">
        <v>1118</v>
      </c>
      <c r="C713" s="704">
        <v>474</v>
      </c>
    </row>
    <row r="714" spans="1:3" ht="16.899999999999999" hidden="1" customHeight="1">
      <c r="A714" s="687">
        <v>2100404</v>
      </c>
      <c r="B714" s="690" t="s">
        <v>1119</v>
      </c>
      <c r="C714" s="694"/>
    </row>
    <row r="715" spans="1:3" ht="16.899999999999999" hidden="1" customHeight="1">
      <c r="A715" s="687">
        <v>2100405</v>
      </c>
      <c r="B715" s="690" t="s">
        <v>1120</v>
      </c>
      <c r="C715" s="694"/>
    </row>
    <row r="716" spans="1:3" ht="16.899999999999999" hidden="1" customHeight="1">
      <c r="A716" s="687">
        <v>2100406</v>
      </c>
      <c r="B716" s="690" t="s">
        <v>1121</v>
      </c>
      <c r="C716" s="694"/>
    </row>
    <row r="717" spans="1:3" ht="16.899999999999999" hidden="1" customHeight="1">
      <c r="A717" s="687">
        <v>2100407</v>
      </c>
      <c r="B717" s="690" t="s">
        <v>1122</v>
      </c>
      <c r="C717" s="694"/>
    </row>
    <row r="718" spans="1:3" ht="16.899999999999999" customHeight="1">
      <c r="A718" s="701">
        <v>2100408</v>
      </c>
      <c r="B718" s="702" t="s">
        <v>1123</v>
      </c>
      <c r="C718" s="704">
        <v>3988</v>
      </c>
    </row>
    <row r="719" spans="1:3" ht="16.899999999999999" customHeight="1">
      <c r="A719" s="701">
        <v>2100409</v>
      </c>
      <c r="B719" s="702" t="s">
        <v>1124</v>
      </c>
      <c r="C719" s="704">
        <v>399</v>
      </c>
    </row>
    <row r="720" spans="1:3" ht="16.899999999999999" customHeight="1">
      <c r="A720" s="701">
        <v>2100410</v>
      </c>
      <c r="B720" s="702" t="s">
        <v>1125</v>
      </c>
      <c r="C720" s="704">
        <v>1397</v>
      </c>
    </row>
    <row r="721" spans="1:3" ht="16.899999999999999" customHeight="1">
      <c r="A721" s="701">
        <v>2100499</v>
      </c>
      <c r="B721" s="702" t="s">
        <v>1126</v>
      </c>
      <c r="C721" s="704">
        <v>414</v>
      </c>
    </row>
    <row r="722" spans="1:3" ht="16.899999999999999" customHeight="1">
      <c r="A722" s="701">
        <v>21006</v>
      </c>
      <c r="B722" s="705" t="s">
        <v>1127</v>
      </c>
      <c r="C722" s="704">
        <f>SUM(C723:C724)</f>
        <v>2</v>
      </c>
    </row>
    <row r="723" spans="1:3" ht="16.899999999999999" customHeight="1">
      <c r="A723" s="701">
        <v>2100601</v>
      </c>
      <c r="B723" s="702" t="s">
        <v>1128</v>
      </c>
      <c r="C723" s="704">
        <v>2</v>
      </c>
    </row>
    <row r="724" spans="1:3" ht="16.899999999999999" hidden="1" customHeight="1">
      <c r="A724" s="687">
        <v>2100699</v>
      </c>
      <c r="B724" s="690" t="s">
        <v>1129</v>
      </c>
      <c r="C724" s="694"/>
    </row>
    <row r="725" spans="1:3" ht="16.899999999999999" customHeight="1">
      <c r="A725" s="701">
        <v>21007</v>
      </c>
      <c r="B725" s="705" t="s">
        <v>1130</v>
      </c>
      <c r="C725" s="704">
        <f>SUM(C726:C728)</f>
        <v>349</v>
      </c>
    </row>
    <row r="726" spans="1:3" ht="16.899999999999999" hidden="1" customHeight="1">
      <c r="A726" s="687">
        <v>2100716</v>
      </c>
      <c r="B726" s="690" t="s">
        <v>1131</v>
      </c>
      <c r="C726" s="694"/>
    </row>
    <row r="727" spans="1:3" ht="16.899999999999999" customHeight="1">
      <c r="A727" s="701">
        <v>2100717</v>
      </c>
      <c r="B727" s="702" t="s">
        <v>1132</v>
      </c>
      <c r="C727" s="704">
        <v>349</v>
      </c>
    </row>
    <row r="728" spans="1:3" ht="16.899999999999999" hidden="1" customHeight="1">
      <c r="A728" s="687">
        <v>2100799</v>
      </c>
      <c r="B728" s="690" t="s">
        <v>1133</v>
      </c>
      <c r="C728" s="694"/>
    </row>
    <row r="729" spans="1:3" ht="16.899999999999999" customHeight="1">
      <c r="A729" s="701">
        <v>21011</v>
      </c>
      <c r="B729" s="705" t="s">
        <v>1134</v>
      </c>
      <c r="C729" s="704">
        <f>SUM(C730:C733)</f>
        <v>2756</v>
      </c>
    </row>
    <row r="730" spans="1:3" ht="16.899999999999999" customHeight="1">
      <c r="A730" s="701">
        <v>2101101</v>
      </c>
      <c r="B730" s="702" t="s">
        <v>1135</v>
      </c>
      <c r="C730" s="704">
        <v>1036</v>
      </c>
    </row>
    <row r="731" spans="1:3" ht="16.899999999999999" customHeight="1">
      <c r="A731" s="701">
        <v>2101102</v>
      </c>
      <c r="B731" s="702" t="s">
        <v>1136</v>
      </c>
      <c r="C731" s="704">
        <v>1720</v>
      </c>
    </row>
    <row r="732" spans="1:3" ht="16.899999999999999" hidden="1" customHeight="1">
      <c r="A732" s="687">
        <v>2101103</v>
      </c>
      <c r="B732" s="690" t="s">
        <v>1137</v>
      </c>
      <c r="C732" s="694"/>
    </row>
    <row r="733" spans="1:3" ht="16.899999999999999" hidden="1" customHeight="1">
      <c r="A733" s="687">
        <v>2101199</v>
      </c>
      <c r="B733" s="690" t="s">
        <v>1138</v>
      </c>
      <c r="C733" s="694"/>
    </row>
    <row r="734" spans="1:3" ht="16.899999999999999" customHeight="1">
      <c r="A734" s="701">
        <v>21012</v>
      </c>
      <c r="B734" s="705" t="s">
        <v>1139</v>
      </c>
      <c r="C734" s="704">
        <f>SUM(C735:C737)</f>
        <v>2714</v>
      </c>
    </row>
    <row r="735" spans="1:3" ht="16.899999999999999" hidden="1" customHeight="1">
      <c r="A735" s="687">
        <v>2101201</v>
      </c>
      <c r="B735" s="690" t="s">
        <v>1140</v>
      </c>
      <c r="C735" s="694"/>
    </row>
    <row r="736" spans="1:3" ht="16.899999999999999" customHeight="1">
      <c r="A736" s="701">
        <v>2101202</v>
      </c>
      <c r="B736" s="702" t="s">
        <v>1141</v>
      </c>
      <c r="C736" s="704">
        <v>2714</v>
      </c>
    </row>
    <row r="737" spans="1:3" ht="16.899999999999999" hidden="1" customHeight="1">
      <c r="A737" s="687">
        <v>2101299</v>
      </c>
      <c r="B737" s="690" t="s">
        <v>1142</v>
      </c>
      <c r="C737" s="694"/>
    </row>
    <row r="738" spans="1:3" ht="16.899999999999999" customHeight="1">
      <c r="A738" s="701">
        <v>21013</v>
      </c>
      <c r="B738" s="705" t="s">
        <v>1143</v>
      </c>
      <c r="C738" s="704">
        <f>SUM(C739:C741)</f>
        <v>1349</v>
      </c>
    </row>
    <row r="739" spans="1:3" ht="16.899999999999999" customHeight="1">
      <c r="A739" s="701">
        <v>2101301</v>
      </c>
      <c r="B739" s="702" t="s">
        <v>1144</v>
      </c>
      <c r="C739" s="704">
        <v>1341</v>
      </c>
    </row>
    <row r="740" spans="1:3" ht="16.899999999999999" hidden="1" customHeight="1">
      <c r="A740" s="687">
        <v>2101302</v>
      </c>
      <c r="B740" s="690" t="s">
        <v>1145</v>
      </c>
      <c r="C740" s="694"/>
    </row>
    <row r="741" spans="1:3" ht="16.899999999999999" customHeight="1">
      <c r="A741" s="701">
        <v>2101399</v>
      </c>
      <c r="B741" s="702" t="s">
        <v>1146</v>
      </c>
      <c r="C741" s="704">
        <v>8</v>
      </c>
    </row>
    <row r="742" spans="1:3" ht="16.899999999999999" customHeight="1">
      <c r="A742" s="701">
        <v>21014</v>
      </c>
      <c r="B742" s="705" t="s">
        <v>1147</v>
      </c>
      <c r="C742" s="704">
        <f>SUM(C743:C744)</f>
        <v>230</v>
      </c>
    </row>
    <row r="743" spans="1:3" ht="16.899999999999999" customHeight="1">
      <c r="A743" s="701">
        <v>2101401</v>
      </c>
      <c r="B743" s="702" t="s">
        <v>1148</v>
      </c>
      <c r="C743" s="704">
        <v>214</v>
      </c>
    </row>
    <row r="744" spans="1:3" ht="16.899999999999999" customHeight="1">
      <c r="A744" s="701">
        <v>2101499</v>
      </c>
      <c r="B744" s="702" t="s">
        <v>1149</v>
      </c>
      <c r="C744" s="704">
        <v>16</v>
      </c>
    </row>
    <row r="745" spans="1:3" ht="16.899999999999999" customHeight="1">
      <c r="A745" s="701">
        <v>21015</v>
      </c>
      <c r="B745" s="705" t="s">
        <v>1150</v>
      </c>
      <c r="C745" s="704">
        <f>SUM(C746:C753)</f>
        <v>312</v>
      </c>
    </row>
    <row r="746" spans="1:3" ht="16.899999999999999" customHeight="1">
      <c r="A746" s="701">
        <v>2101501</v>
      </c>
      <c r="B746" s="702" t="s">
        <v>611</v>
      </c>
      <c r="C746" s="704">
        <v>287</v>
      </c>
    </row>
    <row r="747" spans="1:3" ht="16.899999999999999" customHeight="1">
      <c r="A747" s="701">
        <v>2101502</v>
      </c>
      <c r="B747" s="702" t="s">
        <v>612</v>
      </c>
      <c r="C747" s="704">
        <v>13</v>
      </c>
    </row>
    <row r="748" spans="1:3" ht="16.899999999999999" hidden="1" customHeight="1">
      <c r="A748" s="687">
        <v>2101503</v>
      </c>
      <c r="B748" s="690" t="s">
        <v>613</v>
      </c>
      <c r="C748" s="694"/>
    </row>
    <row r="749" spans="1:3" ht="16.899999999999999" hidden="1" customHeight="1">
      <c r="A749" s="687">
        <v>2101504</v>
      </c>
      <c r="B749" s="690" t="s">
        <v>652</v>
      </c>
      <c r="C749" s="694"/>
    </row>
    <row r="750" spans="1:3" ht="16.899999999999999" hidden="1" customHeight="1">
      <c r="A750" s="687">
        <v>2101505</v>
      </c>
      <c r="B750" s="690" t="s">
        <v>1151</v>
      </c>
      <c r="C750" s="694"/>
    </row>
    <row r="751" spans="1:3" ht="16.899999999999999" hidden="1" customHeight="1">
      <c r="A751" s="687">
        <v>2101506</v>
      </c>
      <c r="B751" s="690" t="s">
        <v>1152</v>
      </c>
      <c r="C751" s="694"/>
    </row>
    <row r="752" spans="1:3" ht="16.899999999999999" hidden="1" customHeight="1">
      <c r="A752" s="687">
        <v>2101550</v>
      </c>
      <c r="B752" s="690" t="s">
        <v>620</v>
      </c>
      <c r="C752" s="694"/>
    </row>
    <row r="753" spans="1:3" ht="16.899999999999999" customHeight="1">
      <c r="A753" s="701">
        <v>2101599</v>
      </c>
      <c r="B753" s="702" t="s">
        <v>1153</v>
      </c>
      <c r="C753" s="704">
        <v>12</v>
      </c>
    </row>
    <row r="754" spans="1:3" ht="16.899999999999999" customHeight="1">
      <c r="A754" s="701">
        <v>21016</v>
      </c>
      <c r="B754" s="705" t="s">
        <v>1154</v>
      </c>
      <c r="C754" s="704">
        <f t="shared" ref="C754" si="11">C755</f>
        <v>215</v>
      </c>
    </row>
    <row r="755" spans="1:3" ht="16.899999999999999" customHeight="1">
      <c r="A755" s="701">
        <v>2101601</v>
      </c>
      <c r="B755" s="702" t="s">
        <v>1155</v>
      </c>
      <c r="C755" s="704">
        <v>215</v>
      </c>
    </row>
    <row r="756" spans="1:3" ht="16.899999999999999" hidden="1" customHeight="1">
      <c r="A756" s="687">
        <v>21099</v>
      </c>
      <c r="B756" s="689" t="s">
        <v>1156</v>
      </c>
      <c r="C756" s="692">
        <f t="shared" ref="C756" si="12">C757</f>
        <v>0</v>
      </c>
    </row>
    <row r="757" spans="1:3" ht="16.899999999999999" hidden="1" customHeight="1">
      <c r="A757" s="687">
        <v>2109901</v>
      </c>
      <c r="B757" s="690" t="s">
        <v>1157</v>
      </c>
      <c r="C757" s="694"/>
    </row>
    <row r="758" spans="1:3" ht="16.899999999999999" customHeight="1">
      <c r="A758" s="701">
        <v>211</v>
      </c>
      <c r="B758" s="705" t="s">
        <v>1158</v>
      </c>
      <c r="C758" s="704">
        <f>C759+C769+C773+C781+C786+C793+C799+C802+C805+C807+C809+C815+C817+C819+C834</f>
        <v>2820</v>
      </c>
    </row>
    <row r="759" spans="1:3" ht="16.899999999999999" customHeight="1">
      <c r="A759" s="701">
        <v>21101</v>
      </c>
      <c r="B759" s="705" t="s">
        <v>1159</v>
      </c>
      <c r="C759" s="704">
        <f>SUM(C760:C768)</f>
        <v>647</v>
      </c>
    </row>
    <row r="760" spans="1:3" ht="16.899999999999999" customHeight="1">
      <c r="A760" s="701">
        <v>2110101</v>
      </c>
      <c r="B760" s="702" t="s">
        <v>611</v>
      </c>
      <c r="C760" s="704">
        <v>530</v>
      </c>
    </row>
    <row r="761" spans="1:3" ht="16.899999999999999" customHeight="1">
      <c r="A761" s="701">
        <v>2110102</v>
      </c>
      <c r="B761" s="702" t="s">
        <v>612</v>
      </c>
      <c r="C761" s="704">
        <v>60</v>
      </c>
    </row>
    <row r="762" spans="1:3" ht="16.899999999999999" hidden="1" customHeight="1">
      <c r="A762" s="687">
        <v>2110103</v>
      </c>
      <c r="B762" s="690" t="s">
        <v>613</v>
      </c>
      <c r="C762" s="694"/>
    </row>
    <row r="763" spans="1:3" ht="16.899999999999999" hidden="1" customHeight="1">
      <c r="A763" s="687">
        <v>2110104</v>
      </c>
      <c r="B763" s="690" t="s">
        <v>1160</v>
      </c>
      <c r="C763" s="694"/>
    </row>
    <row r="764" spans="1:3" ht="16.899999999999999" hidden="1" customHeight="1">
      <c r="A764" s="687">
        <v>2110105</v>
      </c>
      <c r="B764" s="690" t="s">
        <v>1161</v>
      </c>
      <c r="C764" s="694"/>
    </row>
    <row r="765" spans="1:3" ht="16.899999999999999" hidden="1" customHeight="1">
      <c r="A765" s="687">
        <v>2110106</v>
      </c>
      <c r="B765" s="690" t="s">
        <v>1162</v>
      </c>
      <c r="C765" s="694"/>
    </row>
    <row r="766" spans="1:3" ht="16.899999999999999" hidden="1" customHeight="1">
      <c r="A766" s="687">
        <v>2110107</v>
      </c>
      <c r="B766" s="690" t="s">
        <v>1163</v>
      </c>
      <c r="C766" s="694"/>
    </row>
    <row r="767" spans="1:3" ht="16.899999999999999" hidden="1" customHeight="1">
      <c r="A767" s="687">
        <v>2110108</v>
      </c>
      <c r="B767" s="690" t="s">
        <v>1164</v>
      </c>
      <c r="C767" s="694"/>
    </row>
    <row r="768" spans="1:3" ht="16.899999999999999" customHeight="1">
      <c r="A768" s="701">
        <v>2110199</v>
      </c>
      <c r="B768" s="702" t="s">
        <v>1165</v>
      </c>
      <c r="C768" s="704">
        <v>57</v>
      </c>
    </row>
    <row r="769" spans="1:3" ht="16.899999999999999" hidden="1" customHeight="1">
      <c r="A769" s="687">
        <v>21102</v>
      </c>
      <c r="B769" s="689" t="s">
        <v>1166</v>
      </c>
      <c r="C769" s="692">
        <f>SUM(C770:C772)</f>
        <v>0</v>
      </c>
    </row>
    <row r="770" spans="1:3" ht="16.899999999999999" hidden="1" customHeight="1">
      <c r="A770" s="687">
        <v>2110203</v>
      </c>
      <c r="B770" s="690" t="s">
        <v>1167</v>
      </c>
      <c r="C770" s="694"/>
    </row>
    <row r="771" spans="1:3" ht="16.899999999999999" hidden="1" customHeight="1">
      <c r="A771" s="687">
        <v>2110204</v>
      </c>
      <c r="B771" s="690" t="s">
        <v>1168</v>
      </c>
      <c r="C771" s="694"/>
    </row>
    <row r="772" spans="1:3" ht="16.899999999999999" hidden="1" customHeight="1">
      <c r="A772" s="687">
        <v>2110299</v>
      </c>
      <c r="B772" s="690" t="s">
        <v>1169</v>
      </c>
      <c r="C772" s="694"/>
    </row>
    <row r="773" spans="1:3" ht="16.899999999999999" customHeight="1">
      <c r="A773" s="701">
        <v>21103</v>
      </c>
      <c r="B773" s="705" t="s">
        <v>1170</v>
      </c>
      <c r="C773" s="704">
        <f>SUM(C774:C780)</f>
        <v>1622</v>
      </c>
    </row>
    <row r="774" spans="1:3" ht="16.899999999999999" customHeight="1">
      <c r="A774" s="701">
        <v>2110301</v>
      </c>
      <c r="B774" s="702" t="s">
        <v>1171</v>
      </c>
      <c r="C774" s="704">
        <v>1300</v>
      </c>
    </row>
    <row r="775" spans="1:3" ht="16.899999999999999" customHeight="1">
      <c r="A775" s="701">
        <v>2110302</v>
      </c>
      <c r="B775" s="702" t="s">
        <v>1172</v>
      </c>
      <c r="C775" s="704">
        <v>322</v>
      </c>
    </row>
    <row r="776" spans="1:3" ht="16.899999999999999" hidden="1" customHeight="1">
      <c r="A776" s="687">
        <v>2110303</v>
      </c>
      <c r="B776" s="690" t="s">
        <v>1173</v>
      </c>
      <c r="C776" s="694"/>
    </row>
    <row r="777" spans="1:3" ht="16.899999999999999" hidden="1" customHeight="1">
      <c r="A777" s="687">
        <v>2110304</v>
      </c>
      <c r="B777" s="690" t="s">
        <v>1174</v>
      </c>
      <c r="C777" s="694"/>
    </row>
    <row r="778" spans="1:3" ht="16.899999999999999" hidden="1" customHeight="1">
      <c r="A778" s="687">
        <v>2110305</v>
      </c>
      <c r="B778" s="690" t="s">
        <v>1175</v>
      </c>
      <c r="C778" s="694"/>
    </row>
    <row r="779" spans="1:3" ht="16.899999999999999" hidden="1" customHeight="1">
      <c r="A779" s="687">
        <v>2110306</v>
      </c>
      <c r="B779" s="690" t="s">
        <v>1176</v>
      </c>
      <c r="C779" s="694"/>
    </row>
    <row r="780" spans="1:3" ht="16.899999999999999" hidden="1" customHeight="1">
      <c r="A780" s="687">
        <v>2110399</v>
      </c>
      <c r="B780" s="690" t="s">
        <v>1177</v>
      </c>
      <c r="C780" s="694"/>
    </row>
    <row r="781" spans="1:3" ht="16.899999999999999" customHeight="1">
      <c r="A781" s="701">
        <v>21104</v>
      </c>
      <c r="B781" s="705" t="s">
        <v>1178</v>
      </c>
      <c r="C781" s="704">
        <f>SUM(C782:C785)</f>
        <v>193</v>
      </c>
    </row>
    <row r="782" spans="1:3" ht="16.899999999999999" hidden="1" customHeight="1">
      <c r="A782" s="687">
        <v>2110401</v>
      </c>
      <c r="B782" s="690" t="s">
        <v>1179</v>
      </c>
      <c r="C782" s="694"/>
    </row>
    <row r="783" spans="1:3" ht="16.899999999999999" customHeight="1">
      <c r="A783" s="701">
        <v>2110402</v>
      </c>
      <c r="B783" s="702" t="s">
        <v>1180</v>
      </c>
      <c r="C783" s="704">
        <v>156</v>
      </c>
    </row>
    <row r="784" spans="1:3" ht="16.899999999999999" hidden="1" customHeight="1">
      <c r="A784" s="687">
        <v>2110404</v>
      </c>
      <c r="B784" s="690" t="s">
        <v>1181</v>
      </c>
      <c r="C784" s="694"/>
    </row>
    <row r="785" spans="1:3" ht="16.899999999999999" customHeight="1">
      <c r="A785" s="701">
        <v>2110499</v>
      </c>
      <c r="B785" s="702" t="s">
        <v>1182</v>
      </c>
      <c r="C785" s="704">
        <v>37</v>
      </c>
    </row>
    <row r="786" spans="1:3" ht="16.899999999999999" hidden="1" customHeight="1">
      <c r="A786" s="687">
        <v>21105</v>
      </c>
      <c r="B786" s="689" t="s">
        <v>1183</v>
      </c>
      <c r="C786" s="692">
        <f>SUM(C787:C792)</f>
        <v>0</v>
      </c>
    </row>
    <row r="787" spans="1:3" ht="16.899999999999999" hidden="1" customHeight="1">
      <c r="A787" s="687">
        <v>2110501</v>
      </c>
      <c r="B787" s="690" t="s">
        <v>1184</v>
      </c>
      <c r="C787" s="694"/>
    </row>
    <row r="788" spans="1:3" ht="16.899999999999999" hidden="1" customHeight="1">
      <c r="A788" s="687">
        <v>2110502</v>
      </c>
      <c r="B788" s="690" t="s">
        <v>1185</v>
      </c>
      <c r="C788" s="694"/>
    </row>
    <row r="789" spans="1:3" ht="16.899999999999999" hidden="1" customHeight="1">
      <c r="A789" s="687">
        <v>2110503</v>
      </c>
      <c r="B789" s="690" t="s">
        <v>1186</v>
      </c>
      <c r="C789" s="694"/>
    </row>
    <row r="790" spans="1:3" ht="16.899999999999999" hidden="1" customHeight="1">
      <c r="A790" s="687">
        <v>2110506</v>
      </c>
      <c r="B790" s="690" t="s">
        <v>1187</v>
      </c>
      <c r="C790" s="694"/>
    </row>
    <row r="791" spans="1:3" ht="16.899999999999999" hidden="1" customHeight="1">
      <c r="A791" s="687">
        <v>2110507</v>
      </c>
      <c r="B791" s="690" t="s">
        <v>1188</v>
      </c>
      <c r="C791" s="694"/>
    </row>
    <row r="792" spans="1:3" ht="16.899999999999999" hidden="1" customHeight="1">
      <c r="A792" s="687">
        <v>2110599</v>
      </c>
      <c r="B792" s="690" t="s">
        <v>1189</v>
      </c>
      <c r="C792" s="694"/>
    </row>
    <row r="793" spans="1:3" ht="16.899999999999999" hidden="1" customHeight="1">
      <c r="A793" s="687">
        <v>21106</v>
      </c>
      <c r="B793" s="689" t="s">
        <v>1190</v>
      </c>
      <c r="C793" s="692">
        <f>SUM(C794:C798)</f>
        <v>0</v>
      </c>
    </row>
    <row r="794" spans="1:3" ht="16.899999999999999" hidden="1" customHeight="1">
      <c r="A794" s="687">
        <v>2110602</v>
      </c>
      <c r="B794" s="690" t="s">
        <v>1191</v>
      </c>
      <c r="C794" s="694"/>
    </row>
    <row r="795" spans="1:3" ht="16.899999999999999" hidden="1" customHeight="1">
      <c r="A795" s="687">
        <v>2110603</v>
      </c>
      <c r="B795" s="690" t="s">
        <v>1192</v>
      </c>
      <c r="C795" s="694"/>
    </row>
    <row r="796" spans="1:3" ht="16.899999999999999" hidden="1" customHeight="1">
      <c r="A796" s="687">
        <v>2110604</v>
      </c>
      <c r="B796" s="690" t="s">
        <v>1193</v>
      </c>
      <c r="C796" s="694"/>
    </row>
    <row r="797" spans="1:3" ht="16.899999999999999" hidden="1" customHeight="1">
      <c r="A797" s="687">
        <v>2110605</v>
      </c>
      <c r="B797" s="690" t="s">
        <v>1194</v>
      </c>
      <c r="C797" s="694"/>
    </row>
    <row r="798" spans="1:3" ht="16.899999999999999" hidden="1" customHeight="1">
      <c r="A798" s="687">
        <v>2110699</v>
      </c>
      <c r="B798" s="690" t="s">
        <v>1195</v>
      </c>
      <c r="C798" s="694"/>
    </row>
    <row r="799" spans="1:3" ht="16.899999999999999" hidden="1" customHeight="1">
      <c r="A799" s="687">
        <v>21107</v>
      </c>
      <c r="B799" s="689" t="s">
        <v>1196</v>
      </c>
      <c r="C799" s="692">
        <f>SUM(C800:C801)</f>
        <v>0</v>
      </c>
    </row>
    <row r="800" spans="1:3" ht="16.899999999999999" hidden="1" customHeight="1">
      <c r="A800" s="687">
        <v>2110704</v>
      </c>
      <c r="B800" s="690" t="s">
        <v>1197</v>
      </c>
      <c r="C800" s="694"/>
    </row>
    <row r="801" spans="1:3" ht="16.899999999999999" hidden="1" customHeight="1">
      <c r="A801" s="687">
        <v>2110799</v>
      </c>
      <c r="B801" s="690" t="s">
        <v>1198</v>
      </c>
      <c r="C801" s="694"/>
    </row>
    <row r="802" spans="1:3" ht="16.899999999999999" hidden="1" customHeight="1">
      <c r="A802" s="687">
        <v>21108</v>
      </c>
      <c r="B802" s="689" t="s">
        <v>1199</v>
      </c>
      <c r="C802" s="692">
        <f>SUM(C803:C804)</f>
        <v>0</v>
      </c>
    </row>
    <row r="803" spans="1:3" ht="16.899999999999999" hidden="1" customHeight="1">
      <c r="A803" s="687">
        <v>2110804</v>
      </c>
      <c r="B803" s="690" t="s">
        <v>1200</v>
      </c>
      <c r="C803" s="694"/>
    </row>
    <row r="804" spans="1:3" ht="16.899999999999999" hidden="1" customHeight="1">
      <c r="A804" s="687">
        <v>2110899</v>
      </c>
      <c r="B804" s="690" t="s">
        <v>1201</v>
      </c>
      <c r="C804" s="694"/>
    </row>
    <row r="805" spans="1:3" ht="16.899999999999999" hidden="1" customHeight="1">
      <c r="A805" s="687">
        <v>21109</v>
      </c>
      <c r="B805" s="689" t="s">
        <v>1202</v>
      </c>
      <c r="C805" s="692">
        <f t="shared" ref="C805" si="13">C806</f>
        <v>0</v>
      </c>
    </row>
    <row r="806" spans="1:3" ht="16.899999999999999" hidden="1" customHeight="1">
      <c r="A806" s="687">
        <v>2110901</v>
      </c>
      <c r="B806" s="690" t="s">
        <v>1203</v>
      </c>
      <c r="C806" s="694"/>
    </row>
    <row r="807" spans="1:3" ht="16.899999999999999" customHeight="1">
      <c r="A807" s="701">
        <v>21110</v>
      </c>
      <c r="B807" s="705" t="s">
        <v>1204</v>
      </c>
      <c r="C807" s="704">
        <f t="shared" ref="C807" si="14">C808</f>
        <v>246</v>
      </c>
    </row>
    <row r="808" spans="1:3" ht="16.899999999999999" customHeight="1">
      <c r="A808" s="701">
        <v>2111001</v>
      </c>
      <c r="B808" s="702" t="s">
        <v>1205</v>
      </c>
      <c r="C808" s="704">
        <v>246</v>
      </c>
    </row>
    <row r="809" spans="1:3" ht="16.899999999999999" hidden="1" customHeight="1">
      <c r="A809" s="687">
        <v>21111</v>
      </c>
      <c r="B809" s="689" t="s">
        <v>1206</v>
      </c>
      <c r="C809" s="692">
        <f>SUM(C810:C814)</f>
        <v>0</v>
      </c>
    </row>
    <row r="810" spans="1:3" ht="16.899999999999999" hidden="1" customHeight="1">
      <c r="A810" s="687">
        <v>2111101</v>
      </c>
      <c r="B810" s="690" t="s">
        <v>1207</v>
      </c>
      <c r="C810" s="694"/>
    </row>
    <row r="811" spans="1:3" ht="16.899999999999999" hidden="1" customHeight="1">
      <c r="A811" s="687">
        <v>2111102</v>
      </c>
      <c r="B811" s="690" t="s">
        <v>1208</v>
      </c>
      <c r="C811" s="694"/>
    </row>
    <row r="812" spans="1:3" ht="16.899999999999999" hidden="1" customHeight="1">
      <c r="A812" s="687">
        <v>2111103</v>
      </c>
      <c r="B812" s="690" t="s">
        <v>1209</v>
      </c>
      <c r="C812" s="694"/>
    </row>
    <row r="813" spans="1:3" ht="16.899999999999999" hidden="1" customHeight="1">
      <c r="A813" s="687">
        <v>2111104</v>
      </c>
      <c r="B813" s="690" t="s">
        <v>1210</v>
      </c>
      <c r="C813" s="694"/>
    </row>
    <row r="814" spans="1:3" ht="16.899999999999999" hidden="1" customHeight="1">
      <c r="A814" s="687">
        <v>2111199</v>
      </c>
      <c r="B814" s="690" t="s">
        <v>1211</v>
      </c>
      <c r="C814" s="694"/>
    </row>
    <row r="815" spans="1:3" ht="16.899999999999999" hidden="1" customHeight="1">
      <c r="A815" s="687">
        <v>21112</v>
      </c>
      <c r="B815" s="689" t="s">
        <v>1212</v>
      </c>
      <c r="C815" s="692">
        <f t="shared" ref="C815" si="15">C816</f>
        <v>0</v>
      </c>
    </row>
    <row r="816" spans="1:3" ht="16.899999999999999" hidden="1" customHeight="1">
      <c r="A816" s="687">
        <v>2111201</v>
      </c>
      <c r="B816" s="690" t="s">
        <v>1213</v>
      </c>
      <c r="C816" s="694"/>
    </row>
    <row r="817" spans="1:3" ht="16.899999999999999" hidden="1" customHeight="1">
      <c r="A817" s="687">
        <v>21113</v>
      </c>
      <c r="B817" s="689" t="s">
        <v>1214</v>
      </c>
      <c r="C817" s="692">
        <f t="shared" ref="C817" si="16">C818</f>
        <v>0</v>
      </c>
    </row>
    <row r="818" spans="1:3" ht="16.899999999999999" hidden="1" customHeight="1">
      <c r="A818" s="687">
        <v>2111301</v>
      </c>
      <c r="B818" s="690" t="s">
        <v>1215</v>
      </c>
      <c r="C818" s="694"/>
    </row>
    <row r="819" spans="1:3" ht="16.899999999999999" customHeight="1">
      <c r="A819" s="701">
        <v>21114</v>
      </c>
      <c r="B819" s="705" t="s">
        <v>1216</v>
      </c>
      <c r="C819" s="704">
        <f>SUM(C820:C833)</f>
        <v>11</v>
      </c>
    </row>
    <row r="820" spans="1:3" ht="16.899999999999999" hidden="1" customHeight="1">
      <c r="A820" s="687">
        <v>2111401</v>
      </c>
      <c r="B820" s="690" t="s">
        <v>611</v>
      </c>
      <c r="C820" s="694">
        <v>0</v>
      </c>
    </row>
    <row r="821" spans="1:3" ht="16.899999999999999" hidden="1" customHeight="1">
      <c r="A821" s="687">
        <v>2111402</v>
      </c>
      <c r="B821" s="690" t="s">
        <v>612</v>
      </c>
      <c r="C821" s="694"/>
    </row>
    <row r="822" spans="1:3" ht="16.899999999999999" hidden="1" customHeight="1">
      <c r="A822" s="687">
        <v>2111403</v>
      </c>
      <c r="B822" s="690" t="s">
        <v>613</v>
      </c>
      <c r="C822" s="694"/>
    </row>
    <row r="823" spans="1:3" ht="16.899999999999999" hidden="1" customHeight="1">
      <c r="A823" s="687">
        <v>2111404</v>
      </c>
      <c r="B823" s="690" t="s">
        <v>1217</v>
      </c>
      <c r="C823" s="694"/>
    </row>
    <row r="824" spans="1:3" ht="16.899999999999999" hidden="1" customHeight="1">
      <c r="A824" s="687">
        <v>2111405</v>
      </c>
      <c r="B824" s="690" t="s">
        <v>1218</v>
      </c>
      <c r="C824" s="694"/>
    </row>
    <row r="825" spans="1:3" ht="16.899999999999999" hidden="1" customHeight="1">
      <c r="A825" s="687">
        <v>2111406</v>
      </c>
      <c r="B825" s="690" t="s">
        <v>1219</v>
      </c>
      <c r="C825" s="694"/>
    </row>
    <row r="826" spans="1:3" ht="16.899999999999999" hidden="1" customHeight="1">
      <c r="A826" s="687">
        <v>2111407</v>
      </c>
      <c r="B826" s="690" t="s">
        <v>1220</v>
      </c>
      <c r="C826" s="694"/>
    </row>
    <row r="827" spans="1:3" ht="16.899999999999999" hidden="1" customHeight="1">
      <c r="A827" s="687">
        <v>2111408</v>
      </c>
      <c r="B827" s="690" t="s">
        <v>1221</v>
      </c>
      <c r="C827" s="694"/>
    </row>
    <row r="828" spans="1:3" ht="16.899999999999999" hidden="1" customHeight="1">
      <c r="A828" s="687">
        <v>2111409</v>
      </c>
      <c r="B828" s="690" t="s">
        <v>1222</v>
      </c>
      <c r="C828" s="694"/>
    </row>
    <row r="829" spans="1:3" ht="16.899999999999999" hidden="1" customHeight="1">
      <c r="A829" s="687">
        <v>2111410</v>
      </c>
      <c r="B829" s="690" t="s">
        <v>1223</v>
      </c>
      <c r="C829" s="694"/>
    </row>
    <row r="830" spans="1:3" ht="16.899999999999999" hidden="1" customHeight="1">
      <c r="A830" s="687">
        <v>2111411</v>
      </c>
      <c r="B830" s="690" t="s">
        <v>652</v>
      </c>
      <c r="C830" s="694"/>
    </row>
    <row r="831" spans="1:3" ht="16.899999999999999" hidden="1" customHeight="1">
      <c r="A831" s="687">
        <v>2111413</v>
      </c>
      <c r="B831" s="690" t="s">
        <v>1224</v>
      </c>
      <c r="C831" s="694"/>
    </row>
    <row r="832" spans="1:3" ht="16.899999999999999" customHeight="1">
      <c r="A832" s="701">
        <v>2111450</v>
      </c>
      <c r="B832" s="702" t="s">
        <v>620</v>
      </c>
      <c r="C832" s="704">
        <v>11</v>
      </c>
    </row>
    <row r="833" spans="1:3" ht="16.899999999999999" hidden="1" customHeight="1">
      <c r="A833" s="687">
        <v>2111499</v>
      </c>
      <c r="B833" s="690" t="s">
        <v>1225</v>
      </c>
      <c r="C833" s="694"/>
    </row>
    <row r="834" spans="1:3" ht="16.899999999999999" customHeight="1">
      <c r="A834" s="701">
        <v>21199</v>
      </c>
      <c r="B834" s="705" t="s">
        <v>1226</v>
      </c>
      <c r="C834" s="704">
        <f t="shared" ref="C834" si="17">C835</f>
        <v>101</v>
      </c>
    </row>
    <row r="835" spans="1:3" ht="16.899999999999999" customHeight="1">
      <c r="A835" s="701">
        <v>2119901</v>
      </c>
      <c r="B835" s="702" t="s">
        <v>1227</v>
      </c>
      <c r="C835" s="704">
        <v>101</v>
      </c>
    </row>
    <row r="836" spans="1:3" ht="16.899999999999999" customHeight="1">
      <c r="A836" s="701">
        <v>212</v>
      </c>
      <c r="B836" s="705" t="s">
        <v>1228</v>
      </c>
      <c r="C836" s="704">
        <f>C837+C848+C850+C853+C855+C857</f>
        <v>2300</v>
      </c>
    </row>
    <row r="837" spans="1:3" ht="16.899999999999999" customHeight="1">
      <c r="A837" s="701">
        <v>21201</v>
      </c>
      <c r="B837" s="705" t="s">
        <v>1229</v>
      </c>
      <c r="C837" s="704">
        <f>SUM(C838:C847)</f>
        <v>1490</v>
      </c>
    </row>
    <row r="838" spans="1:3" ht="16.899999999999999" customHeight="1">
      <c r="A838" s="701">
        <v>2120101</v>
      </c>
      <c r="B838" s="702" t="s">
        <v>611</v>
      </c>
      <c r="C838" s="704">
        <v>614</v>
      </c>
    </row>
    <row r="839" spans="1:3" ht="16.899999999999999" customHeight="1">
      <c r="A839" s="701">
        <v>2120102</v>
      </c>
      <c r="B839" s="702" t="s">
        <v>612</v>
      </c>
      <c r="C839" s="704">
        <v>35</v>
      </c>
    </row>
    <row r="840" spans="1:3" ht="16.899999999999999" hidden="1" customHeight="1">
      <c r="A840" s="687">
        <v>2120103</v>
      </c>
      <c r="B840" s="690" t="s">
        <v>613</v>
      </c>
      <c r="C840" s="694"/>
    </row>
    <row r="841" spans="1:3" ht="16.899999999999999" customHeight="1">
      <c r="A841" s="701">
        <v>2120104</v>
      </c>
      <c r="B841" s="702" t="s">
        <v>1230</v>
      </c>
      <c r="C841" s="704">
        <v>700</v>
      </c>
    </row>
    <row r="842" spans="1:3" ht="16.899999999999999" hidden="1" customHeight="1">
      <c r="A842" s="687">
        <v>2120105</v>
      </c>
      <c r="B842" s="690" t="s">
        <v>1231</v>
      </c>
      <c r="C842" s="694"/>
    </row>
    <row r="843" spans="1:3" ht="16.899999999999999" hidden="1" customHeight="1">
      <c r="A843" s="687">
        <v>2120106</v>
      </c>
      <c r="B843" s="690" t="s">
        <v>1232</v>
      </c>
      <c r="C843" s="694"/>
    </row>
    <row r="844" spans="1:3" ht="16.899999999999999" hidden="1" customHeight="1">
      <c r="A844" s="687">
        <v>2120107</v>
      </c>
      <c r="B844" s="690" t="s">
        <v>1233</v>
      </c>
      <c r="C844" s="694"/>
    </row>
    <row r="845" spans="1:3" ht="16.899999999999999" hidden="1" customHeight="1">
      <c r="A845" s="687">
        <v>2120109</v>
      </c>
      <c r="B845" s="690" t="s">
        <v>1234</v>
      </c>
      <c r="C845" s="694"/>
    </row>
    <row r="846" spans="1:3" ht="16.899999999999999" hidden="1" customHeight="1">
      <c r="A846" s="687">
        <v>2120110</v>
      </c>
      <c r="B846" s="690" t="s">
        <v>1235</v>
      </c>
      <c r="C846" s="694"/>
    </row>
    <row r="847" spans="1:3" ht="16.899999999999999" customHeight="1">
      <c r="A847" s="701">
        <v>2120199</v>
      </c>
      <c r="B847" s="702" t="s">
        <v>1236</v>
      </c>
      <c r="C847" s="704">
        <v>141</v>
      </c>
    </row>
    <row r="848" spans="1:3" ht="16.899999999999999" hidden="1" customHeight="1">
      <c r="A848" s="687">
        <v>21202</v>
      </c>
      <c r="B848" s="689" t="s">
        <v>1237</v>
      </c>
      <c r="C848" s="692">
        <f t="shared" ref="C848" si="18">C849</f>
        <v>0</v>
      </c>
    </row>
    <row r="849" spans="1:3" ht="16.899999999999999" hidden="1" customHeight="1">
      <c r="A849" s="687">
        <v>2120201</v>
      </c>
      <c r="B849" s="690" t="s">
        <v>1238</v>
      </c>
      <c r="C849" s="694"/>
    </row>
    <row r="850" spans="1:3" ht="16.899999999999999" customHeight="1">
      <c r="A850" s="701">
        <v>21203</v>
      </c>
      <c r="B850" s="705" t="s">
        <v>1239</v>
      </c>
      <c r="C850" s="704">
        <f>SUM(C851:C852)</f>
        <v>300</v>
      </c>
    </row>
    <row r="851" spans="1:3" ht="16.899999999999999" hidden="1" customHeight="1">
      <c r="A851" s="687">
        <v>2120303</v>
      </c>
      <c r="B851" s="690" t="s">
        <v>1240</v>
      </c>
      <c r="C851" s="694"/>
    </row>
    <row r="852" spans="1:3" ht="16.899999999999999" customHeight="1">
      <c r="A852" s="701">
        <v>2120399</v>
      </c>
      <c r="B852" s="702" t="s">
        <v>1241</v>
      </c>
      <c r="C852" s="704">
        <v>300</v>
      </c>
    </row>
    <row r="853" spans="1:3" ht="16.899999999999999" customHeight="1">
      <c r="A853" s="701">
        <v>21205</v>
      </c>
      <c r="B853" s="705" t="s">
        <v>1242</v>
      </c>
      <c r="C853" s="704">
        <f t="shared" ref="C853" si="19">C854</f>
        <v>440</v>
      </c>
    </row>
    <row r="854" spans="1:3" ht="16.899999999999999" customHeight="1">
      <c r="A854" s="701">
        <v>2120501</v>
      </c>
      <c r="B854" s="702" t="s">
        <v>1243</v>
      </c>
      <c r="C854" s="704">
        <v>440</v>
      </c>
    </row>
    <row r="855" spans="1:3" ht="16.899999999999999" customHeight="1">
      <c r="A855" s="701">
        <v>21206</v>
      </c>
      <c r="B855" s="705" t="s">
        <v>1244</v>
      </c>
      <c r="C855" s="704">
        <f t="shared" ref="C855" si="20">C856</f>
        <v>70</v>
      </c>
    </row>
    <row r="856" spans="1:3" ht="16.899999999999999" customHeight="1">
      <c r="A856" s="701">
        <v>2120601</v>
      </c>
      <c r="B856" s="702" t="s">
        <v>1245</v>
      </c>
      <c r="C856" s="704">
        <v>70</v>
      </c>
    </row>
    <row r="857" spans="1:3" ht="16.899999999999999" hidden="1" customHeight="1">
      <c r="A857" s="687">
        <v>21299</v>
      </c>
      <c r="B857" s="689" t="s">
        <v>1246</v>
      </c>
      <c r="C857" s="692">
        <f t="shared" ref="C857" si="21">C858</f>
        <v>0</v>
      </c>
    </row>
    <row r="858" spans="1:3" ht="16.899999999999999" hidden="1" customHeight="1">
      <c r="A858" s="687">
        <v>2129901</v>
      </c>
      <c r="B858" s="690" t="s">
        <v>1247</v>
      </c>
      <c r="C858" s="694"/>
    </row>
    <row r="859" spans="1:3" ht="16.899999999999999" customHeight="1">
      <c r="A859" s="701">
        <v>213</v>
      </c>
      <c r="B859" s="705" t="s">
        <v>1248</v>
      </c>
      <c r="C859" s="704">
        <f>C860+C886+C911+C939+C950+C957+C964+C967</f>
        <v>8200</v>
      </c>
    </row>
    <row r="860" spans="1:3" ht="16.899999999999999" customHeight="1">
      <c r="A860" s="701">
        <v>21301</v>
      </c>
      <c r="B860" s="705" t="s">
        <v>1249</v>
      </c>
      <c r="C860" s="704">
        <f>SUM(C861:C885)</f>
        <v>3967</v>
      </c>
    </row>
    <row r="861" spans="1:3" ht="16.899999999999999" customHeight="1">
      <c r="A861" s="701">
        <v>2130101</v>
      </c>
      <c r="B861" s="702" t="s">
        <v>611</v>
      </c>
      <c r="C861" s="704">
        <v>800</v>
      </c>
    </row>
    <row r="862" spans="1:3" ht="16.899999999999999" customHeight="1">
      <c r="A862" s="701">
        <v>2130102</v>
      </c>
      <c r="B862" s="702" t="s">
        <v>612</v>
      </c>
      <c r="C862" s="704">
        <v>71</v>
      </c>
    </row>
    <row r="863" spans="1:3" ht="16.899999999999999" hidden="1" customHeight="1">
      <c r="A863" s="687">
        <v>2130103</v>
      </c>
      <c r="B863" s="690" t="s">
        <v>613</v>
      </c>
      <c r="C863" s="694"/>
    </row>
    <row r="864" spans="1:3" ht="16.899999999999999" customHeight="1">
      <c r="A864" s="701">
        <v>2130104</v>
      </c>
      <c r="B864" s="702" t="s">
        <v>620</v>
      </c>
      <c r="C864" s="704">
        <v>600</v>
      </c>
    </row>
    <row r="865" spans="1:3" ht="16.899999999999999" customHeight="1">
      <c r="A865" s="701">
        <v>2130105</v>
      </c>
      <c r="B865" s="702" t="s">
        <v>1250</v>
      </c>
      <c r="C865" s="704">
        <v>4</v>
      </c>
    </row>
    <row r="866" spans="1:3" ht="16.899999999999999" customHeight="1">
      <c r="A866" s="701">
        <v>2130106</v>
      </c>
      <c r="B866" s="702" t="s">
        <v>1251</v>
      </c>
      <c r="C866" s="704">
        <v>134</v>
      </c>
    </row>
    <row r="867" spans="1:3" ht="16.899999999999999" customHeight="1">
      <c r="A867" s="701">
        <v>2130108</v>
      </c>
      <c r="B867" s="702" t="s">
        <v>1252</v>
      </c>
      <c r="C867" s="704">
        <v>169</v>
      </c>
    </row>
    <row r="868" spans="1:3" ht="16.899999999999999" hidden="1" customHeight="1">
      <c r="A868" s="687">
        <v>2130109</v>
      </c>
      <c r="B868" s="690" t="s">
        <v>1253</v>
      </c>
      <c r="C868" s="694"/>
    </row>
    <row r="869" spans="1:3" ht="16.899999999999999" hidden="1" customHeight="1">
      <c r="A869" s="687">
        <v>2130110</v>
      </c>
      <c r="B869" s="690" t="s">
        <v>1254</v>
      </c>
      <c r="C869" s="694"/>
    </row>
    <row r="870" spans="1:3" ht="16.899999999999999" hidden="1" customHeight="1">
      <c r="A870" s="687">
        <v>2130111</v>
      </c>
      <c r="B870" s="690" t="s">
        <v>1255</v>
      </c>
      <c r="C870" s="694"/>
    </row>
    <row r="871" spans="1:3" ht="16.899999999999999" hidden="1" customHeight="1">
      <c r="A871" s="687">
        <v>2130112</v>
      </c>
      <c r="B871" s="690" t="s">
        <v>1256</v>
      </c>
      <c r="C871" s="694"/>
    </row>
    <row r="872" spans="1:3" ht="16.899999999999999" hidden="1" customHeight="1">
      <c r="A872" s="687">
        <v>2130114</v>
      </c>
      <c r="B872" s="690" t="s">
        <v>1257</v>
      </c>
      <c r="C872" s="694"/>
    </row>
    <row r="873" spans="1:3" ht="16.899999999999999" customHeight="1">
      <c r="A873" s="701">
        <v>2130119</v>
      </c>
      <c r="B873" s="702" t="s">
        <v>1258</v>
      </c>
      <c r="C873" s="704">
        <v>40</v>
      </c>
    </row>
    <row r="874" spans="1:3" ht="16.899999999999999" hidden="1" customHeight="1">
      <c r="A874" s="687">
        <v>2130120</v>
      </c>
      <c r="B874" s="690" t="s">
        <v>1259</v>
      </c>
      <c r="C874" s="694"/>
    </row>
    <row r="875" spans="1:3" ht="16.899999999999999" hidden="1" customHeight="1">
      <c r="A875" s="687">
        <v>2130121</v>
      </c>
      <c r="B875" s="690" t="s">
        <v>1260</v>
      </c>
      <c r="C875" s="694"/>
    </row>
    <row r="876" spans="1:3" ht="16.899999999999999" customHeight="1">
      <c r="A876" s="701">
        <v>2130122</v>
      </c>
      <c r="B876" s="702" t="s">
        <v>1261</v>
      </c>
      <c r="C876" s="704">
        <v>100</v>
      </c>
    </row>
    <row r="877" spans="1:3" ht="16.899999999999999" customHeight="1">
      <c r="A877" s="701">
        <v>2130124</v>
      </c>
      <c r="B877" s="702" t="s">
        <v>1262</v>
      </c>
      <c r="C877" s="704">
        <v>22</v>
      </c>
    </row>
    <row r="878" spans="1:3" ht="16.899999999999999" hidden="1" customHeight="1">
      <c r="A878" s="687">
        <v>2130125</v>
      </c>
      <c r="B878" s="690" t="s">
        <v>1263</v>
      </c>
      <c r="C878" s="694"/>
    </row>
    <row r="879" spans="1:3" ht="16.899999999999999" hidden="1" customHeight="1">
      <c r="A879" s="687">
        <v>2130126</v>
      </c>
      <c r="B879" s="690" t="s">
        <v>1264</v>
      </c>
      <c r="C879" s="694"/>
    </row>
    <row r="880" spans="1:3" ht="16.899999999999999" customHeight="1">
      <c r="A880" s="701">
        <v>2130135</v>
      </c>
      <c r="B880" s="702" t="s">
        <v>1265</v>
      </c>
      <c r="C880" s="704">
        <v>107</v>
      </c>
    </row>
    <row r="881" spans="1:3" ht="16.899999999999999" hidden="1" customHeight="1">
      <c r="A881" s="687">
        <v>2130142</v>
      </c>
      <c r="B881" s="690" t="s">
        <v>1266</v>
      </c>
      <c r="C881" s="694"/>
    </row>
    <row r="882" spans="1:3" ht="16.899999999999999" customHeight="1">
      <c r="A882" s="701">
        <v>2130148</v>
      </c>
      <c r="B882" s="702" t="s">
        <v>1267</v>
      </c>
      <c r="C882" s="704">
        <v>40</v>
      </c>
    </row>
    <row r="883" spans="1:3" ht="16.899999999999999" customHeight="1">
      <c r="A883" s="701">
        <v>2130152</v>
      </c>
      <c r="B883" s="702" t="s">
        <v>1268</v>
      </c>
      <c r="C883" s="704">
        <v>6</v>
      </c>
    </row>
    <row r="884" spans="1:3" ht="16.899999999999999" customHeight="1">
      <c r="A884" s="701">
        <v>2130153</v>
      </c>
      <c r="B884" s="702" t="s">
        <v>1269</v>
      </c>
      <c r="C884" s="704">
        <v>274</v>
      </c>
    </row>
    <row r="885" spans="1:3" ht="16.899999999999999" customHeight="1">
      <c r="A885" s="701">
        <v>2130199</v>
      </c>
      <c r="B885" s="702" t="s">
        <v>1270</v>
      </c>
      <c r="C885" s="704">
        <v>1600</v>
      </c>
    </row>
    <row r="886" spans="1:3" ht="16.899999999999999" customHeight="1">
      <c r="A886" s="701">
        <v>21302</v>
      </c>
      <c r="B886" s="705" t="s">
        <v>1271</v>
      </c>
      <c r="C886" s="704">
        <f>SUM(C887:C910)</f>
        <v>607</v>
      </c>
    </row>
    <row r="887" spans="1:3" ht="16.899999999999999" customHeight="1">
      <c r="A887" s="701">
        <v>2130201</v>
      </c>
      <c r="B887" s="702" t="s">
        <v>611</v>
      </c>
      <c r="C887" s="704">
        <v>6</v>
      </c>
    </row>
    <row r="888" spans="1:3" ht="16.899999999999999" hidden="1" customHeight="1">
      <c r="A888" s="687">
        <v>2130202</v>
      </c>
      <c r="B888" s="690" t="s">
        <v>612</v>
      </c>
      <c r="C888" s="694"/>
    </row>
    <row r="889" spans="1:3" ht="16.899999999999999" hidden="1" customHeight="1">
      <c r="A889" s="687">
        <v>2130203</v>
      </c>
      <c r="B889" s="690" t="s">
        <v>613</v>
      </c>
      <c r="C889" s="694"/>
    </row>
    <row r="890" spans="1:3" ht="16.899999999999999" customHeight="1">
      <c r="A890" s="701">
        <v>2130204</v>
      </c>
      <c r="B890" s="702" t="s">
        <v>1272</v>
      </c>
      <c r="C890" s="704">
        <v>375</v>
      </c>
    </row>
    <row r="891" spans="1:3" ht="16.899999999999999" customHeight="1">
      <c r="A891" s="701">
        <v>2130205</v>
      </c>
      <c r="B891" s="702" t="s">
        <v>1273</v>
      </c>
      <c r="C891" s="704">
        <v>57</v>
      </c>
    </row>
    <row r="892" spans="1:3" ht="16.899999999999999" hidden="1" customHeight="1">
      <c r="A892" s="687">
        <v>2130206</v>
      </c>
      <c r="B892" s="690" t="s">
        <v>1274</v>
      </c>
      <c r="C892" s="694"/>
    </row>
    <row r="893" spans="1:3" ht="16.899999999999999" hidden="1" customHeight="1">
      <c r="A893" s="687">
        <v>2130207</v>
      </c>
      <c r="B893" s="690" t="s">
        <v>1275</v>
      </c>
      <c r="C893" s="694"/>
    </row>
    <row r="894" spans="1:3" ht="16.899999999999999" hidden="1" customHeight="1">
      <c r="A894" s="687">
        <v>2130209</v>
      </c>
      <c r="B894" s="690" t="s">
        <v>1276</v>
      </c>
      <c r="C894" s="694"/>
    </row>
    <row r="895" spans="1:3" ht="16.899999999999999" hidden="1" customHeight="1">
      <c r="A895" s="687">
        <v>2130210</v>
      </c>
      <c r="B895" s="690" t="s">
        <v>1277</v>
      </c>
      <c r="C895" s="694"/>
    </row>
    <row r="896" spans="1:3" ht="16.899999999999999" hidden="1" customHeight="1">
      <c r="A896" s="687">
        <v>2130211</v>
      </c>
      <c r="B896" s="690" t="s">
        <v>1278</v>
      </c>
      <c r="C896" s="694"/>
    </row>
    <row r="897" spans="1:3" ht="16.899999999999999" customHeight="1">
      <c r="A897" s="701">
        <v>2130212</v>
      </c>
      <c r="B897" s="702" t="s">
        <v>1279</v>
      </c>
      <c r="C897" s="704">
        <v>38</v>
      </c>
    </row>
    <row r="898" spans="1:3" ht="16.899999999999999" customHeight="1">
      <c r="A898" s="701">
        <v>2130213</v>
      </c>
      <c r="B898" s="702" t="s">
        <v>1280</v>
      </c>
      <c r="C898" s="704">
        <v>10</v>
      </c>
    </row>
    <row r="899" spans="1:3" ht="16.899999999999999" hidden="1" customHeight="1">
      <c r="A899" s="687">
        <v>2130217</v>
      </c>
      <c r="B899" s="690" t="s">
        <v>1281</v>
      </c>
      <c r="C899" s="694"/>
    </row>
    <row r="900" spans="1:3" ht="16.899999999999999" hidden="1" customHeight="1">
      <c r="A900" s="687">
        <v>2130220</v>
      </c>
      <c r="B900" s="690" t="s">
        <v>1282</v>
      </c>
      <c r="C900" s="694"/>
    </row>
    <row r="901" spans="1:3" ht="16.899999999999999" hidden="1" customHeight="1">
      <c r="A901" s="687">
        <v>2130221</v>
      </c>
      <c r="B901" s="690" t="s">
        <v>1283</v>
      </c>
      <c r="C901" s="694"/>
    </row>
    <row r="902" spans="1:3" ht="16.899999999999999" hidden="1" customHeight="1">
      <c r="A902" s="687">
        <v>2130223</v>
      </c>
      <c r="B902" s="690" t="s">
        <v>1284</v>
      </c>
      <c r="C902" s="694"/>
    </row>
    <row r="903" spans="1:3" ht="16.899999999999999" hidden="1" customHeight="1">
      <c r="A903" s="687">
        <v>2130226</v>
      </c>
      <c r="B903" s="690" t="s">
        <v>1285</v>
      </c>
      <c r="C903" s="694"/>
    </row>
    <row r="904" spans="1:3" ht="16.899999999999999" customHeight="1">
      <c r="A904" s="701">
        <v>2130227</v>
      </c>
      <c r="B904" s="702" t="s">
        <v>1286</v>
      </c>
      <c r="C904" s="704">
        <v>19</v>
      </c>
    </row>
    <row r="905" spans="1:3" ht="16.899999999999999" hidden="1" customHeight="1">
      <c r="A905" s="687">
        <v>2130232</v>
      </c>
      <c r="B905" s="690" t="s">
        <v>1287</v>
      </c>
      <c r="C905" s="694"/>
    </row>
    <row r="906" spans="1:3" ht="16.899999999999999" customHeight="1">
      <c r="A906" s="701">
        <v>2130234</v>
      </c>
      <c r="B906" s="702" t="s">
        <v>1288</v>
      </c>
      <c r="C906" s="704">
        <v>72</v>
      </c>
    </row>
    <row r="907" spans="1:3" ht="16.899999999999999" hidden="1" customHeight="1">
      <c r="A907" s="687">
        <v>2130235</v>
      </c>
      <c r="B907" s="690" t="s">
        <v>1289</v>
      </c>
      <c r="C907" s="694"/>
    </row>
    <row r="908" spans="1:3" ht="16.899999999999999" hidden="1" customHeight="1">
      <c r="A908" s="687">
        <v>2130236</v>
      </c>
      <c r="B908" s="690" t="s">
        <v>1290</v>
      </c>
      <c r="C908" s="694"/>
    </row>
    <row r="909" spans="1:3" ht="16.899999999999999" hidden="1" customHeight="1">
      <c r="A909" s="687">
        <v>2130237</v>
      </c>
      <c r="B909" s="690" t="s">
        <v>1256</v>
      </c>
      <c r="C909" s="694"/>
    </row>
    <row r="910" spans="1:3" ht="16.899999999999999" customHeight="1">
      <c r="A910" s="701">
        <v>2130299</v>
      </c>
      <c r="B910" s="702" t="s">
        <v>1291</v>
      </c>
      <c r="C910" s="704">
        <v>30</v>
      </c>
    </row>
    <row r="911" spans="1:3" ht="16.899999999999999" customHeight="1">
      <c r="A911" s="701">
        <v>21303</v>
      </c>
      <c r="B911" s="705" t="s">
        <v>1292</v>
      </c>
      <c r="C911" s="704">
        <f>SUM(C912:C938)</f>
        <v>2377</v>
      </c>
    </row>
    <row r="912" spans="1:3" ht="16.899999999999999" customHeight="1">
      <c r="A912" s="701">
        <v>2130301</v>
      </c>
      <c r="B912" s="702" t="s">
        <v>611</v>
      </c>
      <c r="C912" s="704">
        <v>691</v>
      </c>
    </row>
    <row r="913" spans="1:3" ht="16.899999999999999" customHeight="1">
      <c r="A913" s="701">
        <v>2130302</v>
      </c>
      <c r="B913" s="702" t="s">
        <v>612</v>
      </c>
      <c r="C913" s="704">
        <v>20</v>
      </c>
    </row>
    <row r="914" spans="1:3" ht="16.899999999999999" hidden="1" customHeight="1">
      <c r="A914" s="687">
        <v>2130303</v>
      </c>
      <c r="B914" s="690" t="s">
        <v>613</v>
      </c>
      <c r="C914" s="694"/>
    </row>
    <row r="915" spans="1:3" ht="16.899999999999999" hidden="1" customHeight="1">
      <c r="A915" s="687">
        <v>2130304</v>
      </c>
      <c r="B915" s="690" t="s">
        <v>1293</v>
      </c>
      <c r="C915" s="694"/>
    </row>
    <row r="916" spans="1:3" ht="16.899999999999999" customHeight="1">
      <c r="A916" s="701">
        <v>2130305</v>
      </c>
      <c r="B916" s="702" t="s">
        <v>1294</v>
      </c>
      <c r="C916" s="704">
        <v>205</v>
      </c>
    </row>
    <row r="917" spans="1:3" ht="16.899999999999999" customHeight="1">
      <c r="A917" s="701">
        <v>2130306</v>
      </c>
      <c r="B917" s="702" t="s">
        <v>1295</v>
      </c>
      <c r="C917" s="704">
        <v>45</v>
      </c>
    </row>
    <row r="918" spans="1:3" ht="16.899999999999999" hidden="1" customHeight="1">
      <c r="A918" s="687">
        <v>2130307</v>
      </c>
      <c r="B918" s="690" t="s">
        <v>1296</v>
      </c>
      <c r="C918" s="694"/>
    </row>
    <row r="919" spans="1:3" ht="16.899999999999999" customHeight="1">
      <c r="A919" s="701">
        <v>2130308</v>
      </c>
      <c r="B919" s="702" t="s">
        <v>1297</v>
      </c>
      <c r="C919" s="704">
        <v>15</v>
      </c>
    </row>
    <row r="920" spans="1:3" ht="16.899999999999999" hidden="1" customHeight="1">
      <c r="A920" s="687">
        <v>2130309</v>
      </c>
      <c r="B920" s="690" t="s">
        <v>1298</v>
      </c>
      <c r="C920" s="694"/>
    </row>
    <row r="921" spans="1:3" ht="16.899999999999999" customHeight="1">
      <c r="A921" s="701">
        <v>2130310</v>
      </c>
      <c r="B921" s="702" t="s">
        <v>1299</v>
      </c>
      <c r="C921" s="704">
        <v>219</v>
      </c>
    </row>
    <row r="922" spans="1:3" ht="16.899999999999999" hidden="1" customHeight="1">
      <c r="A922" s="687">
        <v>2130311</v>
      </c>
      <c r="B922" s="690" t="s">
        <v>1300</v>
      </c>
      <c r="C922" s="694"/>
    </row>
    <row r="923" spans="1:3" ht="16.899999999999999" hidden="1" customHeight="1">
      <c r="A923" s="687">
        <v>2130312</v>
      </c>
      <c r="B923" s="690" t="s">
        <v>1301</v>
      </c>
      <c r="C923" s="694"/>
    </row>
    <row r="924" spans="1:3" ht="16.899999999999999" hidden="1" customHeight="1">
      <c r="A924" s="687">
        <v>2130313</v>
      </c>
      <c r="B924" s="690" t="s">
        <v>1302</v>
      </c>
      <c r="C924" s="694"/>
    </row>
    <row r="925" spans="1:3" ht="16.899999999999999" customHeight="1">
      <c r="A925" s="701">
        <v>2130314</v>
      </c>
      <c r="B925" s="702" t="s">
        <v>1303</v>
      </c>
      <c r="C925" s="704">
        <v>20</v>
      </c>
    </row>
    <row r="926" spans="1:3" ht="16.899999999999999" customHeight="1">
      <c r="A926" s="701">
        <v>2130315</v>
      </c>
      <c r="B926" s="702" t="s">
        <v>1304</v>
      </c>
      <c r="C926" s="704">
        <v>17</v>
      </c>
    </row>
    <row r="927" spans="1:3" ht="16.899999999999999" customHeight="1">
      <c r="A927" s="701">
        <v>2130316</v>
      </c>
      <c r="B927" s="702" t="s">
        <v>1305</v>
      </c>
      <c r="C927" s="704">
        <v>303</v>
      </c>
    </row>
    <row r="928" spans="1:3" ht="16.899999999999999" hidden="1" customHeight="1">
      <c r="A928" s="687">
        <v>2130317</v>
      </c>
      <c r="B928" s="690" t="s">
        <v>1306</v>
      </c>
      <c r="C928" s="694"/>
    </row>
    <row r="929" spans="1:3" ht="16.899999999999999" hidden="1" customHeight="1">
      <c r="A929" s="687">
        <v>2130318</v>
      </c>
      <c r="B929" s="690" t="s">
        <v>1307</v>
      </c>
      <c r="C929" s="694"/>
    </row>
    <row r="930" spans="1:3" ht="16.899999999999999" hidden="1" customHeight="1">
      <c r="A930" s="687">
        <v>2130319</v>
      </c>
      <c r="B930" s="690" t="s">
        <v>1308</v>
      </c>
      <c r="C930" s="694"/>
    </row>
    <row r="931" spans="1:3" ht="16.899999999999999" hidden="1" customHeight="1">
      <c r="A931" s="687">
        <v>2130321</v>
      </c>
      <c r="B931" s="690" t="s">
        <v>1309</v>
      </c>
      <c r="C931" s="694"/>
    </row>
    <row r="932" spans="1:3" ht="16.899999999999999" hidden="1" customHeight="1">
      <c r="A932" s="687">
        <v>2130322</v>
      </c>
      <c r="B932" s="690" t="s">
        <v>1310</v>
      </c>
      <c r="C932" s="694"/>
    </row>
    <row r="933" spans="1:3" ht="16.899999999999999" hidden="1" customHeight="1">
      <c r="A933" s="687">
        <v>2130333</v>
      </c>
      <c r="B933" s="690" t="s">
        <v>1284</v>
      </c>
      <c r="C933" s="694"/>
    </row>
    <row r="934" spans="1:3" ht="16.899999999999999" customHeight="1">
      <c r="A934" s="701">
        <v>2130334</v>
      </c>
      <c r="B934" s="702" t="s">
        <v>1311</v>
      </c>
      <c r="C934" s="704">
        <v>2</v>
      </c>
    </row>
    <row r="935" spans="1:3" ht="16.899999999999999" customHeight="1">
      <c r="A935" s="701">
        <v>2130335</v>
      </c>
      <c r="B935" s="702" t="s">
        <v>1312</v>
      </c>
      <c r="C935" s="704">
        <v>690</v>
      </c>
    </row>
    <row r="936" spans="1:3" ht="16.899999999999999" hidden="1" customHeight="1">
      <c r="A936" s="687">
        <v>2130336</v>
      </c>
      <c r="B936" s="690" t="s">
        <v>1313</v>
      </c>
      <c r="C936" s="694"/>
    </row>
    <row r="937" spans="1:3" ht="16.899999999999999" hidden="1" customHeight="1">
      <c r="A937" s="687">
        <v>2130337</v>
      </c>
      <c r="B937" s="690" t="s">
        <v>1314</v>
      </c>
      <c r="C937" s="694"/>
    </row>
    <row r="938" spans="1:3" ht="16.899999999999999" customHeight="1">
      <c r="A938" s="701">
        <v>2130399</v>
      </c>
      <c r="B938" s="702" t="s">
        <v>1315</v>
      </c>
      <c r="C938" s="704">
        <v>150</v>
      </c>
    </row>
    <row r="939" spans="1:3" ht="16.899999999999999" customHeight="1">
      <c r="A939" s="701">
        <v>21305</v>
      </c>
      <c r="B939" s="705" t="s">
        <v>1316</v>
      </c>
      <c r="C939" s="704">
        <f>SUM(C940:C949)</f>
        <v>583</v>
      </c>
    </row>
    <row r="940" spans="1:3" ht="16.899999999999999" customHeight="1">
      <c r="A940" s="701">
        <v>2130501</v>
      </c>
      <c r="B940" s="702" t="s">
        <v>611</v>
      </c>
      <c r="C940" s="704">
        <v>62</v>
      </c>
    </row>
    <row r="941" spans="1:3" ht="16.899999999999999" customHeight="1">
      <c r="A941" s="701">
        <v>2130502</v>
      </c>
      <c r="B941" s="702" t="s">
        <v>612</v>
      </c>
      <c r="C941" s="704">
        <v>30</v>
      </c>
    </row>
    <row r="942" spans="1:3" ht="16.899999999999999" hidden="1" customHeight="1">
      <c r="A942" s="687">
        <v>2130503</v>
      </c>
      <c r="B942" s="690" t="s">
        <v>613</v>
      </c>
      <c r="C942" s="694"/>
    </row>
    <row r="943" spans="1:3" ht="16.899999999999999" customHeight="1">
      <c r="A943" s="701">
        <v>2130504</v>
      </c>
      <c r="B943" s="702" t="s">
        <v>1317</v>
      </c>
      <c r="C943" s="704">
        <v>220</v>
      </c>
    </row>
    <row r="944" spans="1:3" ht="16.899999999999999" hidden="1" customHeight="1">
      <c r="A944" s="687">
        <v>2130505</v>
      </c>
      <c r="B944" s="690" t="s">
        <v>1318</v>
      </c>
      <c r="C944" s="694"/>
    </row>
    <row r="945" spans="1:3" ht="16.899999999999999" hidden="1" customHeight="1">
      <c r="A945" s="687">
        <v>2130506</v>
      </c>
      <c r="B945" s="690" t="s">
        <v>1319</v>
      </c>
      <c r="C945" s="694"/>
    </row>
    <row r="946" spans="1:3" ht="16.899999999999999" hidden="1" customHeight="1">
      <c r="A946" s="687">
        <v>2130507</v>
      </c>
      <c r="B946" s="690" t="s">
        <v>1320</v>
      </c>
      <c r="C946" s="694"/>
    </row>
    <row r="947" spans="1:3" ht="16.899999999999999" hidden="1" customHeight="1">
      <c r="A947" s="687">
        <v>2130508</v>
      </c>
      <c r="B947" s="690" t="s">
        <v>1321</v>
      </c>
      <c r="C947" s="694"/>
    </row>
    <row r="948" spans="1:3" ht="16.899999999999999" hidden="1" customHeight="1">
      <c r="A948" s="687">
        <v>2130550</v>
      </c>
      <c r="B948" s="690" t="s">
        <v>1322</v>
      </c>
      <c r="C948" s="694"/>
    </row>
    <row r="949" spans="1:3" ht="16.899999999999999" customHeight="1">
      <c r="A949" s="701">
        <v>2130599</v>
      </c>
      <c r="B949" s="702" t="s">
        <v>1323</v>
      </c>
      <c r="C949" s="704">
        <v>271</v>
      </c>
    </row>
    <row r="950" spans="1:3" ht="16.899999999999999" hidden="1" customHeight="1">
      <c r="A950" s="687">
        <v>21307</v>
      </c>
      <c r="B950" s="689" t="s">
        <v>1324</v>
      </c>
      <c r="C950" s="692">
        <f>SUM(C951:C956)</f>
        <v>0</v>
      </c>
    </row>
    <row r="951" spans="1:3" ht="16.899999999999999" hidden="1" customHeight="1">
      <c r="A951" s="687">
        <v>2130701</v>
      </c>
      <c r="B951" s="690" t="s">
        <v>1325</v>
      </c>
      <c r="C951" s="694"/>
    </row>
    <row r="952" spans="1:3" ht="16.899999999999999" hidden="1" customHeight="1">
      <c r="A952" s="687">
        <v>2130704</v>
      </c>
      <c r="B952" s="690" t="s">
        <v>1326</v>
      </c>
      <c r="C952" s="694"/>
    </row>
    <row r="953" spans="1:3" ht="16.899999999999999" hidden="1" customHeight="1">
      <c r="A953" s="687">
        <v>2130705</v>
      </c>
      <c r="B953" s="690" t="s">
        <v>1327</v>
      </c>
      <c r="C953" s="694"/>
    </row>
    <row r="954" spans="1:3" ht="16.899999999999999" hidden="1" customHeight="1">
      <c r="A954" s="687">
        <v>2130706</v>
      </c>
      <c r="B954" s="690" t="s">
        <v>1328</v>
      </c>
      <c r="C954" s="694"/>
    </row>
    <row r="955" spans="1:3" ht="16.899999999999999" hidden="1" customHeight="1">
      <c r="A955" s="687">
        <v>2130707</v>
      </c>
      <c r="B955" s="690" t="s">
        <v>1329</v>
      </c>
      <c r="C955" s="694"/>
    </row>
    <row r="956" spans="1:3" ht="16.899999999999999" hidden="1" customHeight="1">
      <c r="A956" s="687">
        <v>2130799</v>
      </c>
      <c r="B956" s="690" t="s">
        <v>1330</v>
      </c>
      <c r="C956" s="694"/>
    </row>
    <row r="957" spans="1:3" ht="16.899999999999999" customHeight="1">
      <c r="A957" s="701">
        <v>21308</v>
      </c>
      <c r="B957" s="705" t="s">
        <v>1331</v>
      </c>
      <c r="C957" s="704">
        <f>SUM(C958:C963)</f>
        <v>498</v>
      </c>
    </row>
    <row r="958" spans="1:3" ht="16.899999999999999" hidden="1" customHeight="1">
      <c r="A958" s="687">
        <v>2130801</v>
      </c>
      <c r="B958" s="690" t="s">
        <v>1332</v>
      </c>
      <c r="C958" s="694"/>
    </row>
    <row r="959" spans="1:3" ht="16.899999999999999" hidden="1" customHeight="1">
      <c r="A959" s="687">
        <v>2130802</v>
      </c>
      <c r="B959" s="690" t="s">
        <v>1333</v>
      </c>
      <c r="C959" s="694"/>
    </row>
    <row r="960" spans="1:3" ht="16.899999999999999" customHeight="1">
      <c r="A960" s="701">
        <v>2130803</v>
      </c>
      <c r="B960" s="702" t="s">
        <v>1334</v>
      </c>
      <c r="C960" s="704">
        <v>443</v>
      </c>
    </row>
    <row r="961" spans="1:3" ht="16.899999999999999" hidden="1" customHeight="1">
      <c r="A961" s="687">
        <v>2130804</v>
      </c>
      <c r="B961" s="690" t="s">
        <v>1335</v>
      </c>
      <c r="C961" s="694"/>
    </row>
    <row r="962" spans="1:3" ht="16.899999999999999" hidden="1" customHeight="1">
      <c r="A962" s="687">
        <v>2130805</v>
      </c>
      <c r="B962" s="690" t="s">
        <v>1336</v>
      </c>
      <c r="C962" s="694"/>
    </row>
    <row r="963" spans="1:3" ht="16.899999999999999" customHeight="1">
      <c r="A963" s="701">
        <v>2130899</v>
      </c>
      <c r="B963" s="702" t="s">
        <v>1337</v>
      </c>
      <c r="C963" s="704">
        <v>55</v>
      </c>
    </row>
    <row r="964" spans="1:3" ht="16.899999999999999" hidden="1" customHeight="1">
      <c r="A964" s="687">
        <v>21309</v>
      </c>
      <c r="B964" s="689" t="s">
        <v>1338</v>
      </c>
      <c r="C964" s="692">
        <f>SUM(C965:C966)</f>
        <v>0</v>
      </c>
    </row>
    <row r="965" spans="1:3" ht="16.899999999999999" hidden="1" customHeight="1">
      <c r="A965" s="687">
        <v>2130901</v>
      </c>
      <c r="B965" s="690" t="s">
        <v>1339</v>
      </c>
      <c r="C965" s="694"/>
    </row>
    <row r="966" spans="1:3" ht="16.899999999999999" hidden="1" customHeight="1">
      <c r="A966" s="687">
        <v>2130999</v>
      </c>
      <c r="B966" s="690" t="s">
        <v>1340</v>
      </c>
      <c r="C966" s="694"/>
    </row>
    <row r="967" spans="1:3" ht="16.899999999999999" customHeight="1">
      <c r="A967" s="701">
        <v>21399</v>
      </c>
      <c r="B967" s="705" t="s">
        <v>1341</v>
      </c>
      <c r="C967" s="704">
        <f>SUM(C968:C969)</f>
        <v>168</v>
      </c>
    </row>
    <row r="968" spans="1:3" ht="16.899999999999999" hidden="1" customHeight="1">
      <c r="A968" s="687">
        <v>2139901</v>
      </c>
      <c r="B968" s="690" t="s">
        <v>1342</v>
      </c>
      <c r="C968" s="694"/>
    </row>
    <row r="969" spans="1:3" ht="16.899999999999999" customHeight="1">
      <c r="A969" s="701">
        <v>2139999</v>
      </c>
      <c r="B969" s="702" t="s">
        <v>1343</v>
      </c>
      <c r="C969" s="704">
        <v>168</v>
      </c>
    </row>
    <row r="970" spans="1:3" ht="16.899999999999999" customHeight="1">
      <c r="A970" s="701">
        <v>214</v>
      </c>
      <c r="B970" s="705" t="s">
        <v>1344</v>
      </c>
      <c r="C970" s="704">
        <f>C971+C994+C1004+C1014+C1019+C1026+C1031</f>
        <v>2500</v>
      </c>
    </row>
    <row r="971" spans="1:3" ht="16.899999999999999" customHeight="1">
      <c r="A971" s="701">
        <v>21401</v>
      </c>
      <c r="B971" s="705" t="s">
        <v>1345</v>
      </c>
      <c r="C971" s="704">
        <f>SUM(C972:C993)</f>
        <v>1706</v>
      </c>
    </row>
    <row r="972" spans="1:3" ht="16.899999999999999" customHeight="1">
      <c r="A972" s="701">
        <v>2140101</v>
      </c>
      <c r="B972" s="702" t="s">
        <v>611</v>
      </c>
      <c r="C972" s="704">
        <v>1200</v>
      </c>
    </row>
    <row r="973" spans="1:3" ht="16.899999999999999" customHeight="1">
      <c r="A973" s="701">
        <v>2140102</v>
      </c>
      <c r="B973" s="702" t="s">
        <v>612</v>
      </c>
      <c r="C973" s="704">
        <v>316</v>
      </c>
    </row>
    <row r="974" spans="1:3" ht="16.899999999999999" hidden="1" customHeight="1">
      <c r="A974" s="687">
        <v>2140103</v>
      </c>
      <c r="B974" s="690" t="s">
        <v>613</v>
      </c>
      <c r="C974" s="694"/>
    </row>
    <row r="975" spans="1:3" ht="16.899999999999999" customHeight="1">
      <c r="A975" s="701">
        <v>2140104</v>
      </c>
      <c r="B975" s="702" t="s">
        <v>1346</v>
      </c>
      <c r="C975" s="704">
        <v>140</v>
      </c>
    </row>
    <row r="976" spans="1:3" ht="16.899999999999999" hidden="1" customHeight="1">
      <c r="A976" s="687">
        <v>2140106</v>
      </c>
      <c r="B976" s="690" t="s">
        <v>1347</v>
      </c>
      <c r="C976" s="694"/>
    </row>
    <row r="977" spans="1:3" ht="16.899999999999999" hidden="1" customHeight="1">
      <c r="A977" s="687">
        <v>2140109</v>
      </c>
      <c r="B977" s="690" t="s">
        <v>1348</v>
      </c>
      <c r="C977" s="694"/>
    </row>
    <row r="978" spans="1:3" ht="16.899999999999999" hidden="1" customHeight="1">
      <c r="A978" s="687">
        <v>2140110</v>
      </c>
      <c r="B978" s="690" t="s">
        <v>1349</v>
      </c>
      <c r="C978" s="694"/>
    </row>
    <row r="979" spans="1:3" ht="16.899999999999999" hidden="1" customHeight="1">
      <c r="A979" s="687">
        <v>2140111</v>
      </c>
      <c r="B979" s="690" t="s">
        <v>1350</v>
      </c>
      <c r="C979" s="694"/>
    </row>
    <row r="980" spans="1:3" ht="16.899999999999999" hidden="1" customHeight="1">
      <c r="A980" s="687">
        <v>2140112</v>
      </c>
      <c r="B980" s="690" t="s">
        <v>1351</v>
      </c>
      <c r="C980" s="694"/>
    </row>
    <row r="981" spans="1:3" ht="16.899999999999999" hidden="1" customHeight="1">
      <c r="A981" s="687">
        <v>2140114</v>
      </c>
      <c r="B981" s="690" t="s">
        <v>1352</v>
      </c>
      <c r="C981" s="694"/>
    </row>
    <row r="982" spans="1:3" ht="16.899999999999999" hidden="1" customHeight="1">
      <c r="A982" s="687">
        <v>2140122</v>
      </c>
      <c r="B982" s="690" t="s">
        <v>1353</v>
      </c>
      <c r="C982" s="694"/>
    </row>
    <row r="983" spans="1:3" ht="16.899999999999999" hidden="1" customHeight="1">
      <c r="A983" s="687">
        <v>2140123</v>
      </c>
      <c r="B983" s="690" t="s">
        <v>1354</v>
      </c>
      <c r="C983" s="694"/>
    </row>
    <row r="984" spans="1:3" ht="16.899999999999999" hidden="1" customHeight="1">
      <c r="A984" s="687">
        <v>2140127</v>
      </c>
      <c r="B984" s="690" t="s">
        <v>1355</v>
      </c>
      <c r="C984" s="694"/>
    </row>
    <row r="985" spans="1:3" ht="16.899999999999999" hidden="1" customHeight="1">
      <c r="A985" s="687">
        <v>2140128</v>
      </c>
      <c r="B985" s="690" t="s">
        <v>1356</v>
      </c>
      <c r="C985" s="694"/>
    </row>
    <row r="986" spans="1:3" ht="16.899999999999999" hidden="1" customHeight="1">
      <c r="A986" s="687">
        <v>2140129</v>
      </c>
      <c r="B986" s="690" t="s">
        <v>1357</v>
      </c>
      <c r="C986" s="694"/>
    </row>
    <row r="987" spans="1:3" ht="16.899999999999999" hidden="1" customHeight="1">
      <c r="A987" s="687">
        <v>2140130</v>
      </c>
      <c r="B987" s="690" t="s">
        <v>1358</v>
      </c>
      <c r="C987" s="694"/>
    </row>
    <row r="988" spans="1:3" ht="16.899999999999999" hidden="1" customHeight="1">
      <c r="A988" s="687">
        <v>2140131</v>
      </c>
      <c r="B988" s="690" t="s">
        <v>1359</v>
      </c>
      <c r="C988" s="694"/>
    </row>
    <row r="989" spans="1:3" ht="16.899999999999999" hidden="1" customHeight="1">
      <c r="A989" s="687">
        <v>2140133</v>
      </c>
      <c r="B989" s="690" t="s">
        <v>1360</v>
      </c>
      <c r="C989" s="694"/>
    </row>
    <row r="990" spans="1:3" ht="16.899999999999999" hidden="1" customHeight="1">
      <c r="A990" s="687">
        <v>2140136</v>
      </c>
      <c r="B990" s="690" t="s">
        <v>1361</v>
      </c>
      <c r="C990" s="694"/>
    </row>
    <row r="991" spans="1:3" ht="16.899999999999999" hidden="1" customHeight="1">
      <c r="A991" s="687">
        <v>2140138</v>
      </c>
      <c r="B991" s="690" t="s">
        <v>1362</v>
      </c>
      <c r="C991" s="694"/>
    </row>
    <row r="992" spans="1:3" ht="16.899999999999999" hidden="1" customHeight="1">
      <c r="A992" s="687">
        <v>2140139</v>
      </c>
      <c r="B992" s="690" t="s">
        <v>1363</v>
      </c>
      <c r="C992" s="694"/>
    </row>
    <row r="993" spans="1:3" ht="16.899999999999999" customHeight="1">
      <c r="A993" s="701">
        <v>2140199</v>
      </c>
      <c r="B993" s="702" t="s">
        <v>1364</v>
      </c>
      <c r="C993" s="704">
        <v>50</v>
      </c>
    </row>
    <row r="994" spans="1:3" ht="16.899999999999999" hidden="1" customHeight="1">
      <c r="A994" s="687">
        <v>21402</v>
      </c>
      <c r="B994" s="689" t="s">
        <v>1365</v>
      </c>
      <c r="C994" s="692">
        <f>SUM(C995:C1003)</f>
        <v>0</v>
      </c>
    </row>
    <row r="995" spans="1:3" ht="16.899999999999999" hidden="1" customHeight="1">
      <c r="A995" s="687">
        <v>2140201</v>
      </c>
      <c r="B995" s="690" t="s">
        <v>611</v>
      </c>
      <c r="C995" s="694"/>
    </row>
    <row r="996" spans="1:3" ht="16.899999999999999" hidden="1" customHeight="1">
      <c r="A996" s="687">
        <v>2140202</v>
      </c>
      <c r="B996" s="690" t="s">
        <v>612</v>
      </c>
      <c r="C996" s="694"/>
    </row>
    <row r="997" spans="1:3" ht="16.899999999999999" hidden="1" customHeight="1">
      <c r="A997" s="687">
        <v>2140203</v>
      </c>
      <c r="B997" s="690" t="s">
        <v>613</v>
      </c>
      <c r="C997" s="694"/>
    </row>
    <row r="998" spans="1:3" ht="16.899999999999999" hidden="1" customHeight="1">
      <c r="A998" s="687">
        <v>2140204</v>
      </c>
      <c r="B998" s="690" t="s">
        <v>1366</v>
      </c>
      <c r="C998" s="694"/>
    </row>
    <row r="999" spans="1:3" ht="16.899999999999999" hidden="1" customHeight="1">
      <c r="A999" s="687">
        <v>2140205</v>
      </c>
      <c r="B999" s="690" t="s">
        <v>1367</v>
      </c>
      <c r="C999" s="694"/>
    </row>
    <row r="1000" spans="1:3" ht="16.899999999999999" hidden="1" customHeight="1">
      <c r="A1000" s="687">
        <v>2140206</v>
      </c>
      <c r="B1000" s="690" t="s">
        <v>1368</v>
      </c>
      <c r="C1000" s="694"/>
    </row>
    <row r="1001" spans="1:3" ht="16.899999999999999" hidden="1" customHeight="1">
      <c r="A1001" s="687">
        <v>2140207</v>
      </c>
      <c r="B1001" s="690" t="s">
        <v>1369</v>
      </c>
      <c r="C1001" s="694"/>
    </row>
    <row r="1002" spans="1:3" ht="16.899999999999999" hidden="1" customHeight="1">
      <c r="A1002" s="687">
        <v>2140208</v>
      </c>
      <c r="B1002" s="690" t="s">
        <v>1370</v>
      </c>
      <c r="C1002" s="694"/>
    </row>
    <row r="1003" spans="1:3" ht="16.899999999999999" hidden="1" customHeight="1">
      <c r="A1003" s="687">
        <v>2140299</v>
      </c>
      <c r="B1003" s="690" t="s">
        <v>1371</v>
      </c>
      <c r="C1003" s="694"/>
    </row>
    <row r="1004" spans="1:3" ht="16.899999999999999" hidden="1" customHeight="1">
      <c r="A1004" s="687">
        <v>21403</v>
      </c>
      <c r="B1004" s="689" t="s">
        <v>1372</v>
      </c>
      <c r="C1004" s="692">
        <f>SUM(C1005:C1013)</f>
        <v>0</v>
      </c>
    </row>
    <row r="1005" spans="1:3" ht="16.899999999999999" hidden="1" customHeight="1">
      <c r="A1005" s="687">
        <v>2140301</v>
      </c>
      <c r="B1005" s="690" t="s">
        <v>611</v>
      </c>
      <c r="C1005" s="694"/>
    </row>
    <row r="1006" spans="1:3" ht="16.899999999999999" hidden="1" customHeight="1">
      <c r="A1006" s="687">
        <v>2140302</v>
      </c>
      <c r="B1006" s="690" t="s">
        <v>612</v>
      </c>
      <c r="C1006" s="694"/>
    </row>
    <row r="1007" spans="1:3" ht="16.899999999999999" hidden="1" customHeight="1">
      <c r="A1007" s="687">
        <v>2140303</v>
      </c>
      <c r="B1007" s="690" t="s">
        <v>613</v>
      </c>
      <c r="C1007" s="694"/>
    </row>
    <row r="1008" spans="1:3" ht="16.899999999999999" hidden="1" customHeight="1">
      <c r="A1008" s="687">
        <v>2140304</v>
      </c>
      <c r="B1008" s="690" t="s">
        <v>1373</v>
      </c>
      <c r="C1008" s="694"/>
    </row>
    <row r="1009" spans="1:3" ht="16.899999999999999" hidden="1" customHeight="1">
      <c r="A1009" s="687">
        <v>2140305</v>
      </c>
      <c r="B1009" s="690" t="s">
        <v>1374</v>
      </c>
      <c r="C1009" s="694"/>
    </row>
    <row r="1010" spans="1:3" ht="16.899999999999999" hidden="1" customHeight="1">
      <c r="A1010" s="687">
        <v>2140306</v>
      </c>
      <c r="B1010" s="690" t="s">
        <v>1375</v>
      </c>
      <c r="C1010" s="694"/>
    </row>
    <row r="1011" spans="1:3" ht="16.899999999999999" hidden="1" customHeight="1">
      <c r="A1011" s="687">
        <v>2140307</v>
      </c>
      <c r="B1011" s="690" t="s">
        <v>1376</v>
      </c>
      <c r="C1011" s="694"/>
    </row>
    <row r="1012" spans="1:3" ht="16.899999999999999" hidden="1" customHeight="1">
      <c r="A1012" s="687">
        <v>2140308</v>
      </c>
      <c r="B1012" s="690" t="s">
        <v>1377</v>
      </c>
      <c r="C1012" s="694"/>
    </row>
    <row r="1013" spans="1:3" ht="16.899999999999999" hidden="1" customHeight="1">
      <c r="A1013" s="687">
        <v>2140399</v>
      </c>
      <c r="B1013" s="690" t="s">
        <v>1378</v>
      </c>
      <c r="C1013" s="694"/>
    </row>
    <row r="1014" spans="1:3" ht="16.899999999999999" customHeight="1">
      <c r="A1014" s="701">
        <v>21404</v>
      </c>
      <c r="B1014" s="705" t="s">
        <v>1379</v>
      </c>
      <c r="C1014" s="704">
        <f>SUM(C1015:C1018)</f>
        <v>65</v>
      </c>
    </row>
    <row r="1015" spans="1:3" ht="16.899999999999999" hidden="1" customHeight="1">
      <c r="A1015" s="687">
        <v>2140401</v>
      </c>
      <c r="B1015" s="690" t="s">
        <v>1380</v>
      </c>
      <c r="C1015" s="694"/>
    </row>
    <row r="1016" spans="1:3" ht="16.899999999999999" hidden="1" customHeight="1">
      <c r="A1016" s="687">
        <v>2140402</v>
      </c>
      <c r="B1016" s="690" t="s">
        <v>1381</v>
      </c>
      <c r="C1016" s="694"/>
    </row>
    <row r="1017" spans="1:3" ht="16.899999999999999" customHeight="1">
      <c r="A1017" s="701">
        <v>2140403</v>
      </c>
      <c r="B1017" s="702" t="s">
        <v>1382</v>
      </c>
      <c r="C1017" s="704">
        <v>65</v>
      </c>
    </row>
    <row r="1018" spans="1:3" ht="16.899999999999999" hidden="1" customHeight="1">
      <c r="A1018" s="687">
        <v>2140499</v>
      </c>
      <c r="B1018" s="690" t="s">
        <v>1383</v>
      </c>
      <c r="C1018" s="694"/>
    </row>
    <row r="1019" spans="1:3" ht="16.899999999999999" hidden="1" customHeight="1">
      <c r="A1019" s="687">
        <v>21405</v>
      </c>
      <c r="B1019" s="689" t="s">
        <v>1384</v>
      </c>
      <c r="C1019" s="692">
        <f>SUM(C1020:C1025)</f>
        <v>0</v>
      </c>
    </row>
    <row r="1020" spans="1:3" ht="16.899999999999999" hidden="1" customHeight="1">
      <c r="A1020" s="687">
        <v>2140501</v>
      </c>
      <c r="B1020" s="690" t="s">
        <v>611</v>
      </c>
      <c r="C1020" s="694"/>
    </row>
    <row r="1021" spans="1:3" ht="16.899999999999999" hidden="1" customHeight="1">
      <c r="A1021" s="687">
        <v>2140502</v>
      </c>
      <c r="B1021" s="690" t="s">
        <v>612</v>
      </c>
      <c r="C1021" s="694"/>
    </row>
    <row r="1022" spans="1:3" ht="16.899999999999999" hidden="1" customHeight="1">
      <c r="A1022" s="687">
        <v>2140503</v>
      </c>
      <c r="B1022" s="690" t="s">
        <v>613</v>
      </c>
      <c r="C1022" s="694"/>
    </row>
    <row r="1023" spans="1:3" ht="16.899999999999999" hidden="1" customHeight="1">
      <c r="A1023" s="687">
        <v>2140504</v>
      </c>
      <c r="B1023" s="690" t="s">
        <v>1370</v>
      </c>
      <c r="C1023" s="694"/>
    </row>
    <row r="1024" spans="1:3" ht="16.899999999999999" hidden="1" customHeight="1">
      <c r="A1024" s="687">
        <v>2140505</v>
      </c>
      <c r="B1024" s="690" t="s">
        <v>1385</v>
      </c>
      <c r="C1024" s="694"/>
    </row>
    <row r="1025" spans="1:3" ht="16.899999999999999" hidden="1" customHeight="1">
      <c r="A1025" s="687">
        <v>2140599</v>
      </c>
      <c r="B1025" s="690" t="s">
        <v>1386</v>
      </c>
      <c r="C1025" s="694"/>
    </row>
    <row r="1026" spans="1:3" ht="16.899999999999999" customHeight="1">
      <c r="A1026" s="701">
        <v>21406</v>
      </c>
      <c r="B1026" s="705" t="s">
        <v>1387</v>
      </c>
      <c r="C1026" s="704">
        <f>SUM(C1027:C1030)</f>
        <v>729</v>
      </c>
    </row>
    <row r="1027" spans="1:3" ht="16.899999999999999" hidden="1" customHeight="1">
      <c r="A1027" s="687">
        <v>2140601</v>
      </c>
      <c r="B1027" s="690" t="s">
        <v>1388</v>
      </c>
      <c r="C1027" s="694"/>
    </row>
    <row r="1028" spans="1:3" ht="16.899999999999999" customHeight="1">
      <c r="A1028" s="701">
        <v>2140602</v>
      </c>
      <c r="B1028" s="702" t="s">
        <v>1389</v>
      </c>
      <c r="C1028" s="704">
        <v>444</v>
      </c>
    </row>
    <row r="1029" spans="1:3" ht="16.899999999999999" hidden="1" customHeight="1">
      <c r="A1029" s="687">
        <v>2140603</v>
      </c>
      <c r="B1029" s="690" t="s">
        <v>1390</v>
      </c>
      <c r="C1029" s="694"/>
    </row>
    <row r="1030" spans="1:3" ht="16.899999999999999" customHeight="1">
      <c r="A1030" s="701">
        <v>2140699</v>
      </c>
      <c r="B1030" s="702" t="s">
        <v>1391</v>
      </c>
      <c r="C1030" s="704">
        <v>285</v>
      </c>
    </row>
    <row r="1031" spans="1:3" ht="16.899999999999999" hidden="1" customHeight="1">
      <c r="A1031" s="687">
        <v>21499</v>
      </c>
      <c r="B1031" s="689" t="s">
        <v>1392</v>
      </c>
      <c r="C1031" s="692">
        <f>SUM(C1032:C1033)</f>
        <v>0</v>
      </c>
    </row>
    <row r="1032" spans="1:3" ht="16.899999999999999" hidden="1" customHeight="1">
      <c r="A1032" s="687">
        <v>2149901</v>
      </c>
      <c r="B1032" s="690" t="s">
        <v>1393</v>
      </c>
      <c r="C1032" s="694"/>
    </row>
    <row r="1033" spans="1:3" ht="16.899999999999999" hidden="1" customHeight="1">
      <c r="A1033" s="687">
        <v>2149999</v>
      </c>
      <c r="B1033" s="690" t="s">
        <v>1394</v>
      </c>
      <c r="C1033" s="694"/>
    </row>
    <row r="1034" spans="1:3" ht="16.899999999999999" customHeight="1">
      <c r="A1034" s="701">
        <v>215</v>
      </c>
      <c r="B1034" s="705" t="s">
        <v>1395</v>
      </c>
      <c r="C1034" s="704">
        <f>C1035+C1045+C1061+C1066+C1080+C1087+C1094</f>
        <v>856</v>
      </c>
    </row>
    <row r="1035" spans="1:3" ht="16.899999999999999" hidden="1" customHeight="1">
      <c r="A1035" s="687">
        <v>21501</v>
      </c>
      <c r="B1035" s="689" t="s">
        <v>1396</v>
      </c>
      <c r="C1035" s="692">
        <f>SUM(C1036:C1044)</f>
        <v>0</v>
      </c>
    </row>
    <row r="1036" spans="1:3" ht="16.899999999999999" hidden="1" customHeight="1">
      <c r="A1036" s="687">
        <v>2150101</v>
      </c>
      <c r="B1036" s="690" t="s">
        <v>611</v>
      </c>
      <c r="C1036" s="694"/>
    </row>
    <row r="1037" spans="1:3" ht="16.899999999999999" hidden="1" customHeight="1">
      <c r="A1037" s="687">
        <v>2150102</v>
      </c>
      <c r="B1037" s="690" t="s">
        <v>612</v>
      </c>
      <c r="C1037" s="694"/>
    </row>
    <row r="1038" spans="1:3" ht="16.899999999999999" hidden="1" customHeight="1">
      <c r="A1038" s="687">
        <v>2150103</v>
      </c>
      <c r="B1038" s="690" t="s">
        <v>613</v>
      </c>
      <c r="C1038" s="694"/>
    </row>
    <row r="1039" spans="1:3" ht="16.899999999999999" hidden="1" customHeight="1">
      <c r="A1039" s="687">
        <v>2150104</v>
      </c>
      <c r="B1039" s="690" t="s">
        <v>1397</v>
      </c>
      <c r="C1039" s="694"/>
    </row>
    <row r="1040" spans="1:3" ht="16.899999999999999" hidden="1" customHeight="1">
      <c r="A1040" s="687">
        <v>2150105</v>
      </c>
      <c r="B1040" s="690" t="s">
        <v>1398</v>
      </c>
      <c r="C1040" s="694"/>
    </row>
    <row r="1041" spans="1:3" ht="16.899999999999999" hidden="1" customHeight="1">
      <c r="A1041" s="687">
        <v>2150106</v>
      </c>
      <c r="B1041" s="690" t="s">
        <v>1399</v>
      </c>
      <c r="C1041" s="694"/>
    </row>
    <row r="1042" spans="1:3" ht="16.899999999999999" hidden="1" customHeight="1">
      <c r="A1042" s="687">
        <v>2150107</v>
      </c>
      <c r="B1042" s="690" t="s">
        <v>1400</v>
      </c>
      <c r="C1042" s="694"/>
    </row>
    <row r="1043" spans="1:3" ht="16.899999999999999" hidden="1" customHeight="1">
      <c r="A1043" s="687">
        <v>2150108</v>
      </c>
      <c r="B1043" s="690" t="s">
        <v>1401</v>
      </c>
      <c r="C1043" s="694"/>
    </row>
    <row r="1044" spans="1:3" ht="16.899999999999999" hidden="1" customHeight="1">
      <c r="A1044" s="687">
        <v>2150199</v>
      </c>
      <c r="B1044" s="690" t="s">
        <v>1402</v>
      </c>
      <c r="C1044" s="694"/>
    </row>
    <row r="1045" spans="1:3" ht="16.899999999999999" customHeight="1">
      <c r="A1045" s="701">
        <v>21502</v>
      </c>
      <c r="B1045" s="705" t="s">
        <v>1403</v>
      </c>
      <c r="C1045" s="704">
        <f>SUM(C1046:C1060)</f>
        <v>30</v>
      </c>
    </row>
    <row r="1046" spans="1:3" ht="16.899999999999999" hidden="1" customHeight="1">
      <c r="A1046" s="687">
        <v>2150201</v>
      </c>
      <c r="B1046" s="690" t="s">
        <v>611</v>
      </c>
      <c r="C1046" s="694"/>
    </row>
    <row r="1047" spans="1:3" ht="16.899999999999999" hidden="1" customHeight="1">
      <c r="A1047" s="687">
        <v>2150202</v>
      </c>
      <c r="B1047" s="690" t="s">
        <v>612</v>
      </c>
      <c r="C1047" s="694"/>
    </row>
    <row r="1048" spans="1:3" ht="16.899999999999999" hidden="1" customHeight="1">
      <c r="A1048" s="687">
        <v>2150203</v>
      </c>
      <c r="B1048" s="690" t="s">
        <v>613</v>
      </c>
      <c r="C1048" s="694"/>
    </row>
    <row r="1049" spans="1:3" ht="16.899999999999999" hidden="1" customHeight="1">
      <c r="A1049" s="687">
        <v>2150204</v>
      </c>
      <c r="B1049" s="690" t="s">
        <v>1404</v>
      </c>
      <c r="C1049" s="694"/>
    </row>
    <row r="1050" spans="1:3" ht="16.899999999999999" hidden="1" customHeight="1">
      <c r="A1050" s="687">
        <v>2150205</v>
      </c>
      <c r="B1050" s="690" t="s">
        <v>1405</v>
      </c>
      <c r="C1050" s="694"/>
    </row>
    <row r="1051" spans="1:3" ht="16.899999999999999" hidden="1" customHeight="1">
      <c r="A1051" s="687">
        <v>2150206</v>
      </c>
      <c r="B1051" s="690" t="s">
        <v>1406</v>
      </c>
      <c r="C1051" s="694"/>
    </row>
    <row r="1052" spans="1:3" ht="16.899999999999999" hidden="1" customHeight="1">
      <c r="A1052" s="687">
        <v>2150207</v>
      </c>
      <c r="B1052" s="690" t="s">
        <v>1407</v>
      </c>
      <c r="C1052" s="694"/>
    </row>
    <row r="1053" spans="1:3" ht="16.899999999999999" hidden="1" customHeight="1">
      <c r="A1053" s="687">
        <v>2150208</v>
      </c>
      <c r="B1053" s="690" t="s">
        <v>1408</v>
      </c>
      <c r="C1053" s="694"/>
    </row>
    <row r="1054" spans="1:3" ht="16.899999999999999" hidden="1" customHeight="1">
      <c r="A1054" s="687">
        <v>2150209</v>
      </c>
      <c r="B1054" s="690" t="s">
        <v>1409</v>
      </c>
      <c r="C1054" s="694"/>
    </row>
    <row r="1055" spans="1:3" ht="16.899999999999999" hidden="1" customHeight="1">
      <c r="A1055" s="687">
        <v>2150210</v>
      </c>
      <c r="B1055" s="690" t="s">
        <v>1410</v>
      </c>
      <c r="C1055" s="694"/>
    </row>
    <row r="1056" spans="1:3" ht="16.899999999999999" hidden="1" customHeight="1">
      <c r="A1056" s="687">
        <v>2150212</v>
      </c>
      <c r="B1056" s="690" t="s">
        <v>1411</v>
      </c>
      <c r="C1056" s="694"/>
    </row>
    <row r="1057" spans="1:3" ht="16.899999999999999" hidden="1" customHeight="1">
      <c r="A1057" s="687">
        <v>2150213</v>
      </c>
      <c r="B1057" s="690" t="s">
        <v>1412</v>
      </c>
      <c r="C1057" s="694"/>
    </row>
    <row r="1058" spans="1:3" ht="16.899999999999999" hidden="1" customHeight="1">
      <c r="A1058" s="687">
        <v>2150214</v>
      </c>
      <c r="B1058" s="690" t="s">
        <v>1413</v>
      </c>
      <c r="C1058" s="694"/>
    </row>
    <row r="1059" spans="1:3" ht="16.899999999999999" hidden="1" customHeight="1">
      <c r="A1059" s="687">
        <v>2150215</v>
      </c>
      <c r="B1059" s="690" t="s">
        <v>1414</v>
      </c>
      <c r="C1059" s="694"/>
    </row>
    <row r="1060" spans="1:3" ht="16.899999999999999" customHeight="1">
      <c r="A1060" s="701">
        <v>2150299</v>
      </c>
      <c r="B1060" s="702" t="s">
        <v>1415</v>
      </c>
      <c r="C1060" s="704">
        <v>30</v>
      </c>
    </row>
    <row r="1061" spans="1:3" ht="16.899999999999999" hidden="1" customHeight="1">
      <c r="A1061" s="687">
        <v>21503</v>
      </c>
      <c r="B1061" s="689" t="s">
        <v>1416</v>
      </c>
      <c r="C1061" s="692">
        <f>SUM(C1062:C1065)</f>
        <v>0</v>
      </c>
    </row>
    <row r="1062" spans="1:3" ht="16.899999999999999" hidden="1" customHeight="1">
      <c r="A1062" s="687">
        <v>2150301</v>
      </c>
      <c r="B1062" s="690" t="s">
        <v>611</v>
      </c>
      <c r="C1062" s="694"/>
    </row>
    <row r="1063" spans="1:3" ht="16.899999999999999" hidden="1" customHeight="1">
      <c r="A1063" s="687">
        <v>2150302</v>
      </c>
      <c r="B1063" s="690" t="s">
        <v>612</v>
      </c>
      <c r="C1063" s="694"/>
    </row>
    <row r="1064" spans="1:3" ht="16.899999999999999" hidden="1" customHeight="1">
      <c r="A1064" s="687">
        <v>2150303</v>
      </c>
      <c r="B1064" s="690" t="s">
        <v>613</v>
      </c>
      <c r="C1064" s="694"/>
    </row>
    <row r="1065" spans="1:3" ht="16.899999999999999" hidden="1" customHeight="1">
      <c r="A1065" s="687">
        <v>2150399</v>
      </c>
      <c r="B1065" s="690" t="s">
        <v>1417</v>
      </c>
      <c r="C1065" s="694"/>
    </row>
    <row r="1066" spans="1:3" ht="16.899999999999999" customHeight="1">
      <c r="A1066" s="701">
        <v>21505</v>
      </c>
      <c r="B1066" s="705" t="s">
        <v>1418</v>
      </c>
      <c r="C1066" s="704">
        <f>SUM(C1067:C1079)</f>
        <v>579</v>
      </c>
    </row>
    <row r="1067" spans="1:3" ht="16.899999999999999" customHeight="1">
      <c r="A1067" s="701">
        <v>2150501</v>
      </c>
      <c r="B1067" s="702" t="s">
        <v>611</v>
      </c>
      <c r="C1067" s="704">
        <v>420</v>
      </c>
    </row>
    <row r="1068" spans="1:3" ht="16.899999999999999" customHeight="1">
      <c r="A1068" s="701">
        <v>2150502</v>
      </c>
      <c r="B1068" s="702" t="s">
        <v>612</v>
      </c>
      <c r="C1068" s="704">
        <v>30</v>
      </c>
    </row>
    <row r="1069" spans="1:3" ht="16.899999999999999" hidden="1" customHeight="1">
      <c r="A1069" s="687">
        <v>2150503</v>
      </c>
      <c r="B1069" s="690" t="s">
        <v>613</v>
      </c>
      <c r="C1069" s="694"/>
    </row>
    <row r="1070" spans="1:3" ht="16.899999999999999" hidden="1" customHeight="1">
      <c r="A1070" s="687">
        <v>2150505</v>
      </c>
      <c r="B1070" s="690" t="s">
        <v>1419</v>
      </c>
      <c r="C1070" s="694"/>
    </row>
    <row r="1071" spans="1:3" ht="16.899999999999999" hidden="1" customHeight="1">
      <c r="A1071" s="687">
        <v>2150506</v>
      </c>
      <c r="B1071" s="690" t="s">
        <v>1420</v>
      </c>
      <c r="C1071" s="694"/>
    </row>
    <row r="1072" spans="1:3" ht="16.899999999999999" hidden="1" customHeight="1">
      <c r="A1072" s="687">
        <v>2150507</v>
      </c>
      <c r="B1072" s="690" t="s">
        <v>1421</v>
      </c>
      <c r="C1072" s="694"/>
    </row>
    <row r="1073" spans="1:3" ht="16.899999999999999" hidden="1" customHeight="1">
      <c r="A1073" s="687">
        <v>2150508</v>
      </c>
      <c r="B1073" s="690" t="s">
        <v>1422</v>
      </c>
      <c r="C1073" s="694"/>
    </row>
    <row r="1074" spans="1:3" ht="16.899999999999999" hidden="1" customHeight="1">
      <c r="A1074" s="687">
        <v>2150509</v>
      </c>
      <c r="B1074" s="690" t="s">
        <v>1423</v>
      </c>
      <c r="C1074" s="694"/>
    </row>
    <row r="1075" spans="1:3" ht="16.899999999999999" customHeight="1">
      <c r="A1075" s="701">
        <v>2150510</v>
      </c>
      <c r="B1075" s="702" t="s">
        <v>1424</v>
      </c>
      <c r="C1075" s="704">
        <v>20</v>
      </c>
    </row>
    <row r="1076" spans="1:3" ht="16.899999999999999" hidden="1" customHeight="1">
      <c r="A1076" s="687">
        <v>2150511</v>
      </c>
      <c r="B1076" s="690" t="s">
        <v>1425</v>
      </c>
      <c r="C1076" s="694"/>
    </row>
    <row r="1077" spans="1:3" ht="16.899999999999999" customHeight="1">
      <c r="A1077" s="701">
        <v>2150513</v>
      </c>
      <c r="B1077" s="702" t="s">
        <v>1370</v>
      </c>
      <c r="C1077" s="704">
        <v>23</v>
      </c>
    </row>
    <row r="1078" spans="1:3" ht="16.899999999999999" hidden="1" customHeight="1">
      <c r="A1078" s="687">
        <v>2150515</v>
      </c>
      <c r="B1078" s="690" t="s">
        <v>1426</v>
      </c>
      <c r="C1078" s="694"/>
    </row>
    <row r="1079" spans="1:3" ht="16.899999999999999" customHeight="1">
      <c r="A1079" s="701">
        <v>2150599</v>
      </c>
      <c r="B1079" s="702" t="s">
        <v>1427</v>
      </c>
      <c r="C1079" s="704">
        <v>86</v>
      </c>
    </row>
    <row r="1080" spans="1:3" ht="16.899999999999999" customHeight="1">
      <c r="A1080" s="701">
        <v>21507</v>
      </c>
      <c r="B1080" s="705" t="s">
        <v>1428</v>
      </c>
      <c r="C1080" s="704">
        <f>SUM(C1081:C1086)</f>
        <v>144</v>
      </c>
    </row>
    <row r="1081" spans="1:3" ht="16.899999999999999" customHeight="1">
      <c r="A1081" s="701">
        <v>2150701</v>
      </c>
      <c r="B1081" s="702" t="s">
        <v>611</v>
      </c>
      <c r="C1081" s="704">
        <v>134</v>
      </c>
    </row>
    <row r="1082" spans="1:3" ht="16.899999999999999" customHeight="1">
      <c r="A1082" s="701">
        <v>2150702</v>
      </c>
      <c r="B1082" s="702" t="s">
        <v>612</v>
      </c>
      <c r="C1082" s="704">
        <v>10</v>
      </c>
    </row>
    <row r="1083" spans="1:3" ht="16.899999999999999" hidden="1" customHeight="1">
      <c r="A1083" s="687">
        <v>2150703</v>
      </c>
      <c r="B1083" s="690" t="s">
        <v>613</v>
      </c>
      <c r="C1083" s="694"/>
    </row>
    <row r="1084" spans="1:3" ht="16.899999999999999" hidden="1" customHeight="1">
      <c r="A1084" s="687">
        <v>2150704</v>
      </c>
      <c r="B1084" s="690" t="s">
        <v>1429</v>
      </c>
      <c r="C1084" s="694"/>
    </row>
    <row r="1085" spans="1:3" ht="16.899999999999999" hidden="1" customHeight="1">
      <c r="A1085" s="687">
        <v>2150705</v>
      </c>
      <c r="B1085" s="690" t="s">
        <v>1430</v>
      </c>
      <c r="C1085" s="694"/>
    </row>
    <row r="1086" spans="1:3" ht="16.899999999999999" hidden="1" customHeight="1">
      <c r="A1086" s="687">
        <v>2150799</v>
      </c>
      <c r="B1086" s="690" t="s">
        <v>1431</v>
      </c>
      <c r="C1086" s="694"/>
    </row>
    <row r="1087" spans="1:3" ht="16.899999999999999" customHeight="1">
      <c r="A1087" s="701">
        <v>21508</v>
      </c>
      <c r="B1087" s="705" t="s">
        <v>1432</v>
      </c>
      <c r="C1087" s="704">
        <f>SUM(C1088:C1093)</f>
        <v>103</v>
      </c>
    </row>
    <row r="1088" spans="1:3" ht="16.899999999999999" hidden="1" customHeight="1">
      <c r="A1088" s="687">
        <v>2150801</v>
      </c>
      <c r="B1088" s="690" t="s">
        <v>611</v>
      </c>
      <c r="C1088" s="694"/>
    </row>
    <row r="1089" spans="1:3" ht="16.899999999999999" hidden="1" customHeight="1">
      <c r="A1089" s="687">
        <v>2150802</v>
      </c>
      <c r="B1089" s="690" t="s">
        <v>612</v>
      </c>
      <c r="C1089" s="694"/>
    </row>
    <row r="1090" spans="1:3" ht="16.899999999999999" hidden="1" customHeight="1">
      <c r="A1090" s="687">
        <v>2150803</v>
      </c>
      <c r="B1090" s="690" t="s">
        <v>613</v>
      </c>
      <c r="C1090" s="694"/>
    </row>
    <row r="1091" spans="1:3" ht="16.899999999999999" hidden="1" customHeight="1">
      <c r="A1091" s="687">
        <v>2150804</v>
      </c>
      <c r="B1091" s="690" t="s">
        <v>1433</v>
      </c>
      <c r="C1091" s="694"/>
    </row>
    <row r="1092" spans="1:3" ht="16.899999999999999" customHeight="1">
      <c r="A1092" s="701">
        <v>2150805</v>
      </c>
      <c r="B1092" s="702" t="s">
        <v>1434</v>
      </c>
      <c r="C1092" s="704">
        <v>88</v>
      </c>
    </row>
    <row r="1093" spans="1:3" ht="16.899999999999999" customHeight="1">
      <c r="A1093" s="701">
        <v>2150899</v>
      </c>
      <c r="B1093" s="702" t="s">
        <v>1435</v>
      </c>
      <c r="C1093" s="704">
        <v>15</v>
      </c>
    </row>
    <row r="1094" spans="1:3" ht="16.899999999999999" hidden="1" customHeight="1">
      <c r="A1094" s="687">
        <v>21599</v>
      </c>
      <c r="B1094" s="689" t="s">
        <v>1436</v>
      </c>
      <c r="C1094" s="692">
        <f>SUM(C1095:C1099)</f>
        <v>0</v>
      </c>
    </row>
    <row r="1095" spans="1:3" ht="16.899999999999999" hidden="1" customHeight="1">
      <c r="A1095" s="687">
        <v>2159901</v>
      </c>
      <c r="B1095" s="690" t="s">
        <v>1437</v>
      </c>
      <c r="C1095" s="694"/>
    </row>
    <row r="1096" spans="1:3" ht="16.899999999999999" hidden="1" customHeight="1">
      <c r="A1096" s="687">
        <v>2159904</v>
      </c>
      <c r="B1096" s="690" t="s">
        <v>1438</v>
      </c>
      <c r="C1096" s="694"/>
    </row>
    <row r="1097" spans="1:3" ht="16.899999999999999" hidden="1" customHeight="1">
      <c r="A1097" s="687">
        <v>2159905</v>
      </c>
      <c r="B1097" s="690" t="s">
        <v>1439</v>
      </c>
      <c r="C1097" s="694"/>
    </row>
    <row r="1098" spans="1:3" ht="16.899999999999999" hidden="1" customHeight="1">
      <c r="A1098" s="687">
        <v>2159906</v>
      </c>
      <c r="B1098" s="690" t="s">
        <v>1440</v>
      </c>
      <c r="C1098" s="694"/>
    </row>
    <row r="1099" spans="1:3" ht="16.899999999999999" hidden="1" customHeight="1">
      <c r="A1099" s="687">
        <v>2159999</v>
      </c>
      <c r="B1099" s="690" t="s">
        <v>1441</v>
      </c>
      <c r="C1099" s="694"/>
    </row>
    <row r="1100" spans="1:3" ht="16.899999999999999" customHeight="1">
      <c r="A1100" s="701">
        <v>216</v>
      </c>
      <c r="B1100" s="705" t="s">
        <v>1442</v>
      </c>
      <c r="C1100" s="704">
        <f>C1101+C1111+C1117</f>
        <v>700</v>
      </c>
    </row>
    <row r="1101" spans="1:3" ht="16.899999999999999" customHeight="1">
      <c r="A1101" s="701">
        <v>21602</v>
      </c>
      <c r="B1101" s="705" t="s">
        <v>1443</v>
      </c>
      <c r="C1101" s="704">
        <f>SUM(C1102:C1110)</f>
        <v>367</v>
      </c>
    </row>
    <row r="1102" spans="1:3" ht="16.899999999999999" customHeight="1">
      <c r="A1102" s="701">
        <v>2160201</v>
      </c>
      <c r="B1102" s="702" t="s">
        <v>611</v>
      </c>
      <c r="C1102" s="704">
        <v>272</v>
      </c>
    </row>
    <row r="1103" spans="1:3" ht="16.899999999999999" customHeight="1">
      <c r="A1103" s="701">
        <v>2160202</v>
      </c>
      <c r="B1103" s="702" t="s">
        <v>612</v>
      </c>
      <c r="C1103" s="704">
        <v>40</v>
      </c>
    </row>
    <row r="1104" spans="1:3" ht="16.899999999999999" hidden="1" customHeight="1">
      <c r="A1104" s="687">
        <v>2160203</v>
      </c>
      <c r="B1104" s="690" t="s">
        <v>613</v>
      </c>
      <c r="C1104" s="694"/>
    </row>
    <row r="1105" spans="1:3" ht="16.899999999999999" hidden="1" customHeight="1">
      <c r="A1105" s="687">
        <v>2160216</v>
      </c>
      <c r="B1105" s="690" t="s">
        <v>1444</v>
      </c>
      <c r="C1105" s="694"/>
    </row>
    <row r="1106" spans="1:3" ht="16.899999999999999" hidden="1" customHeight="1">
      <c r="A1106" s="687">
        <v>2160217</v>
      </c>
      <c r="B1106" s="690" t="s">
        <v>1445</v>
      </c>
      <c r="C1106" s="694"/>
    </row>
    <row r="1107" spans="1:3" ht="16.899999999999999" hidden="1" customHeight="1">
      <c r="A1107" s="687">
        <v>2160218</v>
      </c>
      <c r="B1107" s="690" t="s">
        <v>1446</v>
      </c>
      <c r="C1107" s="694"/>
    </row>
    <row r="1108" spans="1:3" ht="16.899999999999999" hidden="1" customHeight="1">
      <c r="A1108" s="687">
        <v>2160219</v>
      </c>
      <c r="B1108" s="690" t="s">
        <v>1447</v>
      </c>
      <c r="C1108" s="694"/>
    </row>
    <row r="1109" spans="1:3" ht="16.899999999999999" customHeight="1">
      <c r="A1109" s="701">
        <v>2160250</v>
      </c>
      <c r="B1109" s="702" t="s">
        <v>620</v>
      </c>
      <c r="C1109" s="704">
        <v>8</v>
      </c>
    </row>
    <row r="1110" spans="1:3" ht="16.899999999999999" customHeight="1">
      <c r="A1110" s="701">
        <v>2160299</v>
      </c>
      <c r="B1110" s="702" t="s">
        <v>1448</v>
      </c>
      <c r="C1110" s="704">
        <v>47</v>
      </c>
    </row>
    <row r="1111" spans="1:3" ht="16.899999999999999" customHeight="1">
      <c r="A1111" s="701">
        <v>21606</v>
      </c>
      <c r="B1111" s="705" t="s">
        <v>1449</v>
      </c>
      <c r="C1111" s="704">
        <f>SUM(C1112:C1116)</f>
        <v>45</v>
      </c>
    </row>
    <row r="1112" spans="1:3" ht="16.899999999999999" hidden="1" customHeight="1">
      <c r="A1112" s="687">
        <v>2160601</v>
      </c>
      <c r="B1112" s="690" t="s">
        <v>611</v>
      </c>
      <c r="C1112" s="694"/>
    </row>
    <row r="1113" spans="1:3" ht="16.899999999999999" hidden="1" customHeight="1">
      <c r="A1113" s="687">
        <v>2160602</v>
      </c>
      <c r="B1113" s="690" t="s">
        <v>612</v>
      </c>
      <c r="C1113" s="694"/>
    </row>
    <row r="1114" spans="1:3" ht="16.899999999999999" hidden="1" customHeight="1">
      <c r="A1114" s="687">
        <v>2160603</v>
      </c>
      <c r="B1114" s="690" t="s">
        <v>613</v>
      </c>
      <c r="C1114" s="694"/>
    </row>
    <row r="1115" spans="1:3" ht="16.899999999999999" hidden="1" customHeight="1">
      <c r="A1115" s="687">
        <v>2160607</v>
      </c>
      <c r="B1115" s="690" t="s">
        <v>1450</v>
      </c>
      <c r="C1115" s="694"/>
    </row>
    <row r="1116" spans="1:3" ht="16.899999999999999" customHeight="1">
      <c r="A1116" s="701">
        <v>2160699</v>
      </c>
      <c r="B1116" s="702" t="s">
        <v>1451</v>
      </c>
      <c r="C1116" s="704">
        <v>45</v>
      </c>
    </row>
    <row r="1117" spans="1:3" ht="16.899999999999999" customHeight="1">
      <c r="A1117" s="701">
        <v>21699</v>
      </c>
      <c r="B1117" s="705" t="s">
        <v>1452</v>
      </c>
      <c r="C1117" s="704">
        <f>SUM(C1118:C1119)</f>
        <v>288</v>
      </c>
    </row>
    <row r="1118" spans="1:3" ht="16.899999999999999" hidden="1" customHeight="1">
      <c r="A1118" s="687">
        <v>2169901</v>
      </c>
      <c r="B1118" s="690" t="s">
        <v>1453</v>
      </c>
      <c r="C1118" s="694"/>
    </row>
    <row r="1119" spans="1:3" ht="16.899999999999999" customHeight="1">
      <c r="A1119" s="701">
        <v>2169999</v>
      </c>
      <c r="B1119" s="702" t="s">
        <v>1454</v>
      </c>
      <c r="C1119" s="704">
        <v>288</v>
      </c>
    </row>
    <row r="1120" spans="1:3" ht="16.899999999999999" customHeight="1">
      <c r="A1120" s="701">
        <v>217</v>
      </c>
      <c r="B1120" s="705" t="s">
        <v>1455</v>
      </c>
      <c r="C1120" s="704">
        <f>C1121+C1128+C1138+C1144+C1147</f>
        <v>100</v>
      </c>
    </row>
    <row r="1121" spans="1:3" ht="16.899999999999999" customHeight="1">
      <c r="A1121" s="701">
        <v>21701</v>
      </c>
      <c r="B1121" s="705" t="s">
        <v>1456</v>
      </c>
      <c r="C1121" s="704">
        <f>SUM(C1122:C1127)</f>
        <v>14</v>
      </c>
    </row>
    <row r="1122" spans="1:3" ht="16.899999999999999" customHeight="1">
      <c r="A1122" s="701">
        <v>2170101</v>
      </c>
      <c r="B1122" s="702" t="s">
        <v>611</v>
      </c>
      <c r="C1122" s="704">
        <v>4</v>
      </c>
    </row>
    <row r="1123" spans="1:3" ht="16.899999999999999" customHeight="1">
      <c r="A1123" s="701">
        <v>2170102</v>
      </c>
      <c r="B1123" s="702" t="s">
        <v>612</v>
      </c>
      <c r="C1123" s="704">
        <v>10</v>
      </c>
    </row>
    <row r="1124" spans="1:3" ht="16.899999999999999" hidden="1" customHeight="1">
      <c r="A1124" s="687">
        <v>2170103</v>
      </c>
      <c r="B1124" s="690" t="s">
        <v>613</v>
      </c>
      <c r="C1124" s="694"/>
    </row>
    <row r="1125" spans="1:3" ht="16.899999999999999" hidden="1" customHeight="1">
      <c r="A1125" s="687">
        <v>2170104</v>
      </c>
      <c r="B1125" s="690" t="s">
        <v>1457</v>
      </c>
      <c r="C1125" s="694"/>
    </row>
    <row r="1126" spans="1:3" ht="16.899999999999999" hidden="1" customHeight="1">
      <c r="A1126" s="687">
        <v>2170150</v>
      </c>
      <c r="B1126" s="690" t="s">
        <v>620</v>
      </c>
      <c r="C1126" s="694"/>
    </row>
    <row r="1127" spans="1:3" ht="16.899999999999999" hidden="1" customHeight="1">
      <c r="A1127" s="687">
        <v>2170199</v>
      </c>
      <c r="B1127" s="690" t="s">
        <v>1458</v>
      </c>
      <c r="C1127" s="694"/>
    </row>
    <row r="1128" spans="1:3" ht="16.899999999999999" hidden="1" customHeight="1">
      <c r="A1128" s="687">
        <v>21702</v>
      </c>
      <c r="B1128" s="689" t="s">
        <v>1459</v>
      </c>
      <c r="C1128" s="692">
        <f>SUM(C1129:C1137)</f>
        <v>0</v>
      </c>
    </row>
    <row r="1129" spans="1:3" ht="16.899999999999999" hidden="1" customHeight="1">
      <c r="A1129" s="687">
        <v>2170201</v>
      </c>
      <c r="B1129" s="690" t="s">
        <v>1460</v>
      </c>
      <c r="C1129" s="694"/>
    </row>
    <row r="1130" spans="1:3" ht="16.899999999999999" hidden="1" customHeight="1">
      <c r="A1130" s="687">
        <v>2170202</v>
      </c>
      <c r="B1130" s="690" t="s">
        <v>1461</v>
      </c>
      <c r="C1130" s="694"/>
    </row>
    <row r="1131" spans="1:3" ht="16.899999999999999" hidden="1" customHeight="1">
      <c r="A1131" s="687">
        <v>2170203</v>
      </c>
      <c r="B1131" s="690" t="s">
        <v>1462</v>
      </c>
      <c r="C1131" s="694"/>
    </row>
    <row r="1132" spans="1:3" ht="16.899999999999999" hidden="1" customHeight="1">
      <c r="A1132" s="687">
        <v>2170204</v>
      </c>
      <c r="B1132" s="690" t="s">
        <v>1463</v>
      </c>
      <c r="C1132" s="694"/>
    </row>
    <row r="1133" spans="1:3" ht="16.899999999999999" hidden="1" customHeight="1">
      <c r="A1133" s="687">
        <v>2170205</v>
      </c>
      <c r="B1133" s="690" t="s">
        <v>1464</v>
      </c>
      <c r="C1133" s="694"/>
    </row>
    <row r="1134" spans="1:3" ht="16.899999999999999" hidden="1" customHeight="1">
      <c r="A1134" s="687">
        <v>2170206</v>
      </c>
      <c r="B1134" s="690" t="s">
        <v>1465</v>
      </c>
      <c r="C1134" s="694"/>
    </row>
    <row r="1135" spans="1:3" ht="16.899999999999999" hidden="1" customHeight="1">
      <c r="A1135" s="687">
        <v>2170207</v>
      </c>
      <c r="B1135" s="690" t="s">
        <v>1466</v>
      </c>
      <c r="C1135" s="694"/>
    </row>
    <row r="1136" spans="1:3" ht="16.899999999999999" hidden="1" customHeight="1">
      <c r="A1136" s="687">
        <v>2170208</v>
      </c>
      <c r="B1136" s="690" t="s">
        <v>1467</v>
      </c>
      <c r="C1136" s="694"/>
    </row>
    <row r="1137" spans="1:3" ht="16.899999999999999" hidden="1" customHeight="1">
      <c r="A1137" s="687">
        <v>2170299</v>
      </c>
      <c r="B1137" s="690" t="s">
        <v>1468</v>
      </c>
      <c r="C1137" s="694"/>
    </row>
    <row r="1138" spans="1:3" ht="16.899999999999999" customHeight="1">
      <c r="A1138" s="701">
        <v>21703</v>
      </c>
      <c r="B1138" s="705" t="s">
        <v>1469</v>
      </c>
      <c r="C1138" s="704">
        <f>SUM(C1139:C1143)</f>
        <v>80</v>
      </c>
    </row>
    <row r="1139" spans="1:3" ht="16.899999999999999" hidden="1" customHeight="1">
      <c r="A1139" s="687">
        <v>2170301</v>
      </c>
      <c r="B1139" s="690" t="s">
        <v>1470</v>
      </c>
      <c r="C1139" s="694"/>
    </row>
    <row r="1140" spans="1:3" ht="16.899999999999999" hidden="1" customHeight="1">
      <c r="A1140" s="687">
        <v>2170302</v>
      </c>
      <c r="B1140" s="690" t="s">
        <v>1471</v>
      </c>
      <c r="C1140" s="694"/>
    </row>
    <row r="1141" spans="1:3" ht="16.899999999999999" hidden="1" customHeight="1">
      <c r="A1141" s="687">
        <v>2170303</v>
      </c>
      <c r="B1141" s="690" t="s">
        <v>1472</v>
      </c>
      <c r="C1141" s="694"/>
    </row>
    <row r="1142" spans="1:3" ht="16.899999999999999" hidden="1" customHeight="1">
      <c r="A1142" s="687">
        <v>2170304</v>
      </c>
      <c r="B1142" s="690" t="s">
        <v>1473</v>
      </c>
      <c r="C1142" s="694"/>
    </row>
    <row r="1143" spans="1:3" ht="16.899999999999999" customHeight="1">
      <c r="A1143" s="701">
        <v>2170399</v>
      </c>
      <c r="B1143" s="702" t="s">
        <v>1474</v>
      </c>
      <c r="C1143" s="704">
        <v>80</v>
      </c>
    </row>
    <row r="1144" spans="1:3" ht="16.899999999999999" hidden="1" customHeight="1">
      <c r="A1144" s="687">
        <v>21704</v>
      </c>
      <c r="B1144" s="689" t="s">
        <v>1475</v>
      </c>
      <c r="C1144" s="692">
        <f>SUM(C1145:C1146)</f>
        <v>0</v>
      </c>
    </row>
    <row r="1145" spans="1:3" ht="16.899999999999999" hidden="1" customHeight="1">
      <c r="A1145" s="687">
        <v>2170401</v>
      </c>
      <c r="B1145" s="690" t="s">
        <v>1476</v>
      </c>
      <c r="C1145" s="694"/>
    </row>
    <row r="1146" spans="1:3" ht="16.899999999999999" hidden="1" customHeight="1">
      <c r="A1146" s="687">
        <v>2170499</v>
      </c>
      <c r="B1146" s="690" t="s">
        <v>1477</v>
      </c>
      <c r="C1146" s="694"/>
    </row>
    <row r="1147" spans="1:3" ht="16.899999999999999" customHeight="1">
      <c r="A1147" s="701">
        <v>21799</v>
      </c>
      <c r="B1147" s="705" t="s">
        <v>1478</v>
      </c>
      <c r="C1147" s="704">
        <f t="shared" ref="C1147" si="22">C1148</f>
        <v>6</v>
      </c>
    </row>
    <row r="1148" spans="1:3" ht="16.899999999999999" customHeight="1">
      <c r="A1148" s="701">
        <v>2179901</v>
      </c>
      <c r="B1148" s="702" t="s">
        <v>1479</v>
      </c>
      <c r="C1148" s="704">
        <v>6</v>
      </c>
    </row>
    <row r="1149" spans="1:3" ht="16.899999999999999" customHeight="1">
      <c r="A1149" s="701">
        <v>219</v>
      </c>
      <c r="B1149" s="705" t="s">
        <v>1480</v>
      </c>
      <c r="C1149" s="704">
        <f>SUM(C1150:C1158)</f>
        <v>286</v>
      </c>
    </row>
    <row r="1150" spans="1:3" ht="16.899999999999999" hidden="1" customHeight="1">
      <c r="A1150" s="687">
        <v>21901</v>
      </c>
      <c r="B1150" s="689" t="s">
        <v>1481</v>
      </c>
      <c r="C1150" s="694"/>
    </row>
    <row r="1151" spans="1:3" ht="16.899999999999999" hidden="1" customHeight="1">
      <c r="A1151" s="687">
        <v>21902</v>
      </c>
      <c r="B1151" s="689" t="s">
        <v>1482</v>
      </c>
      <c r="C1151" s="694"/>
    </row>
    <row r="1152" spans="1:3" ht="16.899999999999999" hidden="1" customHeight="1">
      <c r="A1152" s="687">
        <v>21903</v>
      </c>
      <c r="B1152" s="689" t="s">
        <v>1483</v>
      </c>
      <c r="C1152" s="694"/>
    </row>
    <row r="1153" spans="1:3" ht="16.899999999999999" hidden="1" customHeight="1">
      <c r="A1153" s="687">
        <v>21904</v>
      </c>
      <c r="B1153" s="689" t="s">
        <v>1484</v>
      </c>
      <c r="C1153" s="694"/>
    </row>
    <row r="1154" spans="1:3" ht="16.899999999999999" hidden="1" customHeight="1">
      <c r="A1154" s="687">
        <v>21905</v>
      </c>
      <c r="B1154" s="689" t="s">
        <v>1485</v>
      </c>
      <c r="C1154" s="694"/>
    </row>
    <row r="1155" spans="1:3" ht="16.899999999999999" hidden="1" customHeight="1">
      <c r="A1155" s="687">
        <v>21906</v>
      </c>
      <c r="B1155" s="689" t="s">
        <v>1486</v>
      </c>
      <c r="C1155" s="694"/>
    </row>
    <row r="1156" spans="1:3" ht="16.899999999999999" hidden="1" customHeight="1">
      <c r="A1156" s="687">
        <v>21907</v>
      </c>
      <c r="B1156" s="689" t="s">
        <v>1487</v>
      </c>
      <c r="C1156" s="694"/>
    </row>
    <row r="1157" spans="1:3" ht="16.899999999999999" hidden="1" customHeight="1">
      <c r="A1157" s="687">
        <v>21908</v>
      </c>
      <c r="B1157" s="689" t="s">
        <v>1488</v>
      </c>
      <c r="C1157" s="694"/>
    </row>
    <row r="1158" spans="1:3" ht="16.899999999999999" customHeight="1">
      <c r="A1158" s="701">
        <v>21999</v>
      </c>
      <c r="B1158" s="705" t="s">
        <v>1489</v>
      </c>
      <c r="C1158" s="704">
        <v>286</v>
      </c>
    </row>
    <row r="1159" spans="1:3" ht="16.899999999999999" customHeight="1">
      <c r="A1159" s="701">
        <v>220</v>
      </c>
      <c r="B1159" s="705" t="s">
        <v>1490</v>
      </c>
      <c r="C1159" s="704">
        <f>C1160+C1187+C1202</f>
        <v>1700</v>
      </c>
    </row>
    <row r="1160" spans="1:3" ht="16.899999999999999" customHeight="1">
      <c r="A1160" s="701">
        <v>22001</v>
      </c>
      <c r="B1160" s="705" t="s">
        <v>1491</v>
      </c>
      <c r="C1160" s="704">
        <f>SUM(C1161:C1186)</f>
        <v>1470</v>
      </c>
    </row>
    <row r="1161" spans="1:3" ht="16.899999999999999" customHeight="1">
      <c r="A1161" s="701">
        <v>2200101</v>
      </c>
      <c r="B1161" s="702" t="s">
        <v>611</v>
      </c>
      <c r="C1161" s="704">
        <v>12</v>
      </c>
    </row>
    <row r="1162" spans="1:3" ht="16.899999999999999" hidden="1" customHeight="1">
      <c r="A1162" s="687">
        <v>2200102</v>
      </c>
      <c r="B1162" s="690" t="s">
        <v>612</v>
      </c>
      <c r="C1162" s="694"/>
    </row>
    <row r="1163" spans="1:3" ht="16.899999999999999" hidden="1" customHeight="1">
      <c r="A1163" s="687">
        <v>2200103</v>
      </c>
      <c r="B1163" s="690" t="s">
        <v>613</v>
      </c>
      <c r="C1163" s="694"/>
    </row>
    <row r="1164" spans="1:3" ht="16.899999999999999" hidden="1" customHeight="1">
      <c r="A1164" s="687">
        <v>2200104</v>
      </c>
      <c r="B1164" s="690" t="s">
        <v>1492</v>
      </c>
      <c r="C1164" s="694"/>
    </row>
    <row r="1165" spans="1:3" ht="16.899999999999999" customHeight="1">
      <c r="A1165" s="701">
        <v>2200106</v>
      </c>
      <c r="B1165" s="702" t="s">
        <v>1493</v>
      </c>
      <c r="C1165" s="704">
        <v>1077</v>
      </c>
    </row>
    <row r="1166" spans="1:3" ht="16.899999999999999" hidden="1" customHeight="1">
      <c r="A1166" s="687">
        <v>2200107</v>
      </c>
      <c r="B1166" s="690" t="s">
        <v>1494</v>
      </c>
      <c r="C1166" s="694"/>
    </row>
    <row r="1167" spans="1:3" ht="16.899999999999999" hidden="1" customHeight="1">
      <c r="A1167" s="687">
        <v>2200108</v>
      </c>
      <c r="B1167" s="690" t="s">
        <v>1495</v>
      </c>
      <c r="C1167" s="694"/>
    </row>
    <row r="1168" spans="1:3" ht="16.899999999999999" customHeight="1">
      <c r="A1168" s="701">
        <v>2200109</v>
      </c>
      <c r="B1168" s="702" t="s">
        <v>1496</v>
      </c>
      <c r="C1168" s="704">
        <v>31</v>
      </c>
    </row>
    <row r="1169" spans="1:3" ht="16.899999999999999" hidden="1" customHeight="1">
      <c r="A1169" s="687">
        <v>2200112</v>
      </c>
      <c r="B1169" s="690" t="s">
        <v>1497</v>
      </c>
      <c r="C1169" s="694"/>
    </row>
    <row r="1170" spans="1:3" ht="16.899999999999999" hidden="1" customHeight="1">
      <c r="A1170" s="687">
        <v>2200113</v>
      </c>
      <c r="B1170" s="690" t="s">
        <v>1498</v>
      </c>
      <c r="C1170" s="694"/>
    </row>
    <row r="1171" spans="1:3" ht="16.899999999999999" customHeight="1">
      <c r="A1171" s="701">
        <v>2200114</v>
      </c>
      <c r="B1171" s="702" t="s">
        <v>1499</v>
      </c>
      <c r="C1171" s="704">
        <v>350</v>
      </c>
    </row>
    <row r="1172" spans="1:3" ht="16.899999999999999" hidden="1" customHeight="1">
      <c r="A1172" s="687">
        <v>2200115</v>
      </c>
      <c r="B1172" s="690" t="s">
        <v>1500</v>
      </c>
      <c r="C1172" s="694"/>
    </row>
    <row r="1173" spans="1:3" ht="16.899999999999999" hidden="1" customHeight="1">
      <c r="A1173" s="687">
        <v>2200116</v>
      </c>
      <c r="B1173" s="690" t="s">
        <v>1501</v>
      </c>
      <c r="C1173" s="694"/>
    </row>
    <row r="1174" spans="1:3" ht="16.899999999999999" hidden="1" customHeight="1">
      <c r="A1174" s="687">
        <v>2200119</v>
      </c>
      <c r="B1174" s="690" t="s">
        <v>1502</v>
      </c>
      <c r="C1174" s="694"/>
    </row>
    <row r="1175" spans="1:3" ht="16.899999999999999" hidden="1" customHeight="1">
      <c r="A1175" s="687">
        <v>2200120</v>
      </c>
      <c r="B1175" s="690" t="s">
        <v>1503</v>
      </c>
      <c r="C1175" s="694"/>
    </row>
    <row r="1176" spans="1:3" ht="16.899999999999999" hidden="1" customHeight="1">
      <c r="A1176" s="687">
        <v>2200121</v>
      </c>
      <c r="B1176" s="690" t="s">
        <v>1504</v>
      </c>
      <c r="C1176" s="694"/>
    </row>
    <row r="1177" spans="1:3" ht="16.899999999999999" hidden="1" customHeight="1">
      <c r="A1177" s="687">
        <v>2200122</v>
      </c>
      <c r="B1177" s="690" t="s">
        <v>1505</v>
      </c>
      <c r="C1177" s="694"/>
    </row>
    <row r="1178" spans="1:3" ht="16.899999999999999" hidden="1" customHeight="1">
      <c r="A1178" s="687">
        <v>2200123</v>
      </c>
      <c r="B1178" s="690" t="s">
        <v>1506</v>
      </c>
      <c r="C1178" s="694"/>
    </row>
    <row r="1179" spans="1:3" ht="16.899999999999999" hidden="1" customHeight="1">
      <c r="A1179" s="687">
        <v>2200124</v>
      </c>
      <c r="B1179" s="690" t="s">
        <v>1507</v>
      </c>
      <c r="C1179" s="694"/>
    </row>
    <row r="1180" spans="1:3" ht="16.899999999999999" hidden="1" customHeight="1">
      <c r="A1180" s="687">
        <v>2200125</v>
      </c>
      <c r="B1180" s="690" t="s">
        <v>1508</v>
      </c>
      <c r="C1180" s="694"/>
    </row>
    <row r="1181" spans="1:3" ht="16.899999999999999" hidden="1" customHeight="1">
      <c r="A1181" s="687">
        <v>2200126</v>
      </c>
      <c r="B1181" s="690" t="s">
        <v>1509</v>
      </c>
      <c r="C1181" s="694"/>
    </row>
    <row r="1182" spans="1:3" ht="16.899999999999999" hidden="1" customHeight="1">
      <c r="A1182" s="687">
        <v>2200127</v>
      </c>
      <c r="B1182" s="690" t="s">
        <v>1510</v>
      </c>
      <c r="C1182" s="694"/>
    </row>
    <row r="1183" spans="1:3" ht="16.899999999999999" hidden="1" customHeight="1">
      <c r="A1183" s="687">
        <v>2200128</v>
      </c>
      <c r="B1183" s="690" t="s">
        <v>1511</v>
      </c>
      <c r="C1183" s="694"/>
    </row>
    <row r="1184" spans="1:3" ht="16.899999999999999" hidden="1" customHeight="1">
      <c r="A1184" s="687">
        <v>2200129</v>
      </c>
      <c r="B1184" s="690" t="s">
        <v>1512</v>
      </c>
      <c r="C1184" s="694"/>
    </row>
    <row r="1185" spans="1:3" ht="16.899999999999999" hidden="1" customHeight="1">
      <c r="A1185" s="687">
        <v>2200150</v>
      </c>
      <c r="B1185" s="690" t="s">
        <v>620</v>
      </c>
      <c r="C1185" s="694"/>
    </row>
    <row r="1186" spans="1:3" ht="16.899999999999999" hidden="1" customHeight="1">
      <c r="A1186" s="687">
        <v>2200199</v>
      </c>
      <c r="B1186" s="690" t="s">
        <v>1513</v>
      </c>
      <c r="C1186" s="694"/>
    </row>
    <row r="1187" spans="1:3" ht="16.899999999999999" customHeight="1">
      <c r="A1187" s="701">
        <v>22005</v>
      </c>
      <c r="B1187" s="705" t="s">
        <v>1514</v>
      </c>
      <c r="C1187" s="704">
        <f>SUM(C1188:C1201)</f>
        <v>30</v>
      </c>
    </row>
    <row r="1188" spans="1:3" ht="16.899999999999999" hidden="1" customHeight="1">
      <c r="A1188" s="687">
        <v>2200501</v>
      </c>
      <c r="B1188" s="690" t="s">
        <v>611</v>
      </c>
      <c r="C1188" s="694"/>
    </row>
    <row r="1189" spans="1:3" ht="16.899999999999999" customHeight="1">
      <c r="A1189" s="701">
        <v>2200502</v>
      </c>
      <c r="B1189" s="702" t="s">
        <v>612</v>
      </c>
      <c r="C1189" s="704">
        <v>30</v>
      </c>
    </row>
    <row r="1190" spans="1:3" ht="16.899999999999999" hidden="1" customHeight="1">
      <c r="A1190" s="687">
        <v>2200503</v>
      </c>
      <c r="B1190" s="690" t="s">
        <v>613</v>
      </c>
      <c r="C1190" s="694"/>
    </row>
    <row r="1191" spans="1:3" ht="16.899999999999999" hidden="1" customHeight="1">
      <c r="A1191" s="687">
        <v>2200504</v>
      </c>
      <c r="B1191" s="690" t="s">
        <v>1515</v>
      </c>
      <c r="C1191" s="694"/>
    </row>
    <row r="1192" spans="1:3" ht="16.899999999999999" hidden="1" customHeight="1">
      <c r="A1192" s="687">
        <v>2200506</v>
      </c>
      <c r="B1192" s="690" t="s">
        <v>1516</v>
      </c>
      <c r="C1192" s="694"/>
    </row>
    <row r="1193" spans="1:3" ht="16.899999999999999" hidden="1" customHeight="1">
      <c r="A1193" s="687">
        <v>2200507</v>
      </c>
      <c r="B1193" s="690" t="s">
        <v>1517</v>
      </c>
      <c r="C1193" s="694"/>
    </row>
    <row r="1194" spans="1:3" ht="16.899999999999999" hidden="1" customHeight="1">
      <c r="A1194" s="687">
        <v>2200508</v>
      </c>
      <c r="B1194" s="690" t="s">
        <v>1518</v>
      </c>
      <c r="C1194" s="694"/>
    </row>
    <row r="1195" spans="1:3" ht="16.899999999999999" hidden="1" customHeight="1">
      <c r="A1195" s="687">
        <v>2200509</v>
      </c>
      <c r="B1195" s="690" t="s">
        <v>1519</v>
      </c>
      <c r="C1195" s="694"/>
    </row>
    <row r="1196" spans="1:3" ht="16.899999999999999" hidden="1" customHeight="1">
      <c r="A1196" s="687">
        <v>2200510</v>
      </c>
      <c r="B1196" s="690" t="s">
        <v>1520</v>
      </c>
      <c r="C1196" s="694"/>
    </row>
    <row r="1197" spans="1:3" ht="16.899999999999999" hidden="1" customHeight="1">
      <c r="A1197" s="687">
        <v>2200511</v>
      </c>
      <c r="B1197" s="690" t="s">
        <v>1521</v>
      </c>
      <c r="C1197" s="694"/>
    </row>
    <row r="1198" spans="1:3" ht="16.899999999999999" hidden="1" customHeight="1">
      <c r="A1198" s="687">
        <v>2200512</v>
      </c>
      <c r="B1198" s="690" t="s">
        <v>1522</v>
      </c>
      <c r="C1198" s="694"/>
    </row>
    <row r="1199" spans="1:3" ht="16.899999999999999" hidden="1" customHeight="1">
      <c r="A1199" s="687">
        <v>2200513</v>
      </c>
      <c r="B1199" s="690" t="s">
        <v>1523</v>
      </c>
      <c r="C1199" s="694"/>
    </row>
    <row r="1200" spans="1:3" ht="16.899999999999999" hidden="1" customHeight="1">
      <c r="A1200" s="687">
        <v>2200514</v>
      </c>
      <c r="B1200" s="690" t="s">
        <v>1524</v>
      </c>
      <c r="C1200" s="694"/>
    </row>
    <row r="1201" spans="1:3" ht="16.899999999999999" hidden="1" customHeight="1">
      <c r="A1201" s="687">
        <v>2200599</v>
      </c>
      <c r="B1201" s="690" t="s">
        <v>1525</v>
      </c>
      <c r="C1201" s="694"/>
    </row>
    <row r="1202" spans="1:3" ht="16.899999999999999" customHeight="1">
      <c r="A1202" s="701">
        <v>22099</v>
      </c>
      <c r="B1202" s="705" t="s">
        <v>1526</v>
      </c>
      <c r="C1202" s="704">
        <f>C1203</f>
        <v>200</v>
      </c>
    </row>
    <row r="1203" spans="1:3" ht="16.899999999999999" customHeight="1">
      <c r="A1203" s="701">
        <v>2209901</v>
      </c>
      <c r="B1203" s="702" t="s">
        <v>1527</v>
      </c>
      <c r="C1203" s="704">
        <v>200</v>
      </c>
    </row>
    <row r="1204" spans="1:3" ht="16.899999999999999" customHeight="1">
      <c r="A1204" s="701">
        <v>221</v>
      </c>
      <c r="B1204" s="705" t="s">
        <v>1528</v>
      </c>
      <c r="C1204" s="704">
        <f>SUM(C1205,C1216,C1220)</f>
        <v>8800</v>
      </c>
    </row>
    <row r="1205" spans="1:3" ht="16.899999999999999" customHeight="1">
      <c r="A1205" s="701">
        <v>22101</v>
      </c>
      <c r="B1205" s="705" t="s">
        <v>1529</v>
      </c>
      <c r="C1205" s="704">
        <f>SUM(C1206:C1215)</f>
        <v>8800</v>
      </c>
    </row>
    <row r="1206" spans="1:3" ht="16.899999999999999" hidden="1" customHeight="1">
      <c r="A1206" s="687">
        <v>2210101</v>
      </c>
      <c r="B1206" s="690" t="s">
        <v>1530</v>
      </c>
      <c r="C1206" s="694"/>
    </row>
    <row r="1207" spans="1:3" ht="16.899999999999999" hidden="1" customHeight="1">
      <c r="A1207" s="687">
        <v>2210102</v>
      </c>
      <c r="B1207" s="690" t="s">
        <v>1531</v>
      </c>
      <c r="C1207" s="694"/>
    </row>
    <row r="1208" spans="1:3" ht="16.899999999999999" customHeight="1">
      <c r="A1208" s="701">
        <v>2210103</v>
      </c>
      <c r="B1208" s="702" t="s">
        <v>1532</v>
      </c>
      <c r="C1208" s="704">
        <v>1800</v>
      </c>
    </row>
    <row r="1209" spans="1:3" ht="16.899999999999999" hidden="1" customHeight="1">
      <c r="A1209" s="687">
        <v>2210104</v>
      </c>
      <c r="B1209" s="690" t="s">
        <v>1533</v>
      </c>
      <c r="C1209" s="694"/>
    </row>
    <row r="1210" spans="1:3" ht="16.899999999999999" hidden="1" customHeight="1">
      <c r="A1210" s="687">
        <v>2210105</v>
      </c>
      <c r="B1210" s="690" t="s">
        <v>1534</v>
      </c>
      <c r="C1210" s="694"/>
    </row>
    <row r="1211" spans="1:3" ht="16.899999999999999" hidden="1" customHeight="1">
      <c r="A1211" s="687">
        <v>2210106</v>
      </c>
      <c r="B1211" s="690" t="s">
        <v>1535</v>
      </c>
      <c r="C1211" s="694"/>
    </row>
    <row r="1212" spans="1:3" ht="16.899999999999999" customHeight="1">
      <c r="A1212" s="701">
        <v>2210107</v>
      </c>
      <c r="B1212" s="702" t="s">
        <v>1536</v>
      </c>
      <c r="C1212" s="704">
        <v>20</v>
      </c>
    </row>
    <row r="1213" spans="1:3" ht="16.899999999999999" customHeight="1">
      <c r="A1213" s="701">
        <v>2210108</v>
      </c>
      <c r="B1213" s="702" t="s">
        <v>1537</v>
      </c>
      <c r="C1213" s="704">
        <v>6980</v>
      </c>
    </row>
    <row r="1214" spans="1:3" ht="16.899999999999999" hidden="1" customHeight="1">
      <c r="A1214" s="687">
        <v>2210109</v>
      </c>
      <c r="B1214" s="690" t="s">
        <v>1538</v>
      </c>
      <c r="C1214" s="694"/>
    </row>
    <row r="1215" spans="1:3" ht="16.899999999999999" hidden="1" customHeight="1">
      <c r="A1215" s="687">
        <v>2210199</v>
      </c>
      <c r="B1215" s="690" t="s">
        <v>1539</v>
      </c>
      <c r="C1215" s="694"/>
    </row>
    <row r="1216" spans="1:3" ht="16.899999999999999" hidden="1" customHeight="1">
      <c r="A1216" s="687">
        <v>22102</v>
      </c>
      <c r="B1216" s="689" t="s">
        <v>1540</v>
      </c>
      <c r="C1216" s="692">
        <f>SUM(C1217:C1219)</f>
        <v>0</v>
      </c>
    </row>
    <row r="1217" spans="1:3" ht="16.899999999999999" hidden="1" customHeight="1">
      <c r="A1217" s="687">
        <v>2210201</v>
      </c>
      <c r="B1217" s="690" t="s">
        <v>1541</v>
      </c>
      <c r="C1217" s="694"/>
    </row>
    <row r="1218" spans="1:3" ht="16.899999999999999" hidden="1" customHeight="1">
      <c r="A1218" s="687">
        <v>2210202</v>
      </c>
      <c r="B1218" s="690" t="s">
        <v>1542</v>
      </c>
      <c r="C1218" s="694"/>
    </row>
    <row r="1219" spans="1:3" ht="16.899999999999999" hidden="1" customHeight="1">
      <c r="A1219" s="687">
        <v>2210203</v>
      </c>
      <c r="B1219" s="690" t="s">
        <v>1543</v>
      </c>
      <c r="C1219" s="694"/>
    </row>
    <row r="1220" spans="1:3" ht="16.899999999999999" hidden="1" customHeight="1">
      <c r="A1220" s="687">
        <v>22103</v>
      </c>
      <c r="B1220" s="689" t="s">
        <v>1544</v>
      </c>
      <c r="C1220" s="692">
        <f>SUM(C1221:C1223)</f>
        <v>0</v>
      </c>
    </row>
    <row r="1221" spans="1:3" ht="16.899999999999999" hidden="1" customHeight="1">
      <c r="A1221" s="687">
        <v>2210301</v>
      </c>
      <c r="B1221" s="690" t="s">
        <v>1545</v>
      </c>
      <c r="C1221" s="694"/>
    </row>
    <row r="1222" spans="1:3" ht="16.899999999999999" hidden="1" customHeight="1">
      <c r="A1222" s="687">
        <v>2210302</v>
      </c>
      <c r="B1222" s="690" t="s">
        <v>1546</v>
      </c>
      <c r="C1222" s="694"/>
    </row>
    <row r="1223" spans="1:3" ht="16.899999999999999" hidden="1" customHeight="1">
      <c r="A1223" s="687">
        <v>2210399</v>
      </c>
      <c r="B1223" s="690" t="s">
        <v>1547</v>
      </c>
      <c r="C1223" s="694"/>
    </row>
    <row r="1224" spans="1:3" ht="16.899999999999999" customHeight="1">
      <c r="A1224" s="701">
        <v>222</v>
      </c>
      <c r="B1224" s="705" t="s">
        <v>1548</v>
      </c>
      <c r="C1224" s="704">
        <f>SUM(C1225,C1240,C1254,C1259,C1265)</f>
        <v>400</v>
      </c>
    </row>
    <row r="1225" spans="1:3" ht="16.899999999999999" customHeight="1">
      <c r="A1225" s="701">
        <v>22201</v>
      </c>
      <c r="B1225" s="705" t="s">
        <v>1549</v>
      </c>
      <c r="C1225" s="704">
        <f>SUM(C1226:C1239)</f>
        <v>240</v>
      </c>
    </row>
    <row r="1226" spans="1:3" ht="16.899999999999999" customHeight="1">
      <c r="A1226" s="701">
        <v>2220101</v>
      </c>
      <c r="B1226" s="702" t="s">
        <v>611</v>
      </c>
      <c r="C1226" s="704">
        <v>110</v>
      </c>
    </row>
    <row r="1227" spans="1:3" ht="16.899999999999999" hidden="1" customHeight="1">
      <c r="A1227" s="687">
        <v>2220102</v>
      </c>
      <c r="B1227" s="690" t="s">
        <v>612</v>
      </c>
      <c r="C1227" s="694"/>
    </row>
    <row r="1228" spans="1:3" ht="16.899999999999999" hidden="1" customHeight="1">
      <c r="A1228" s="687">
        <v>2220103</v>
      </c>
      <c r="B1228" s="690" t="s">
        <v>613</v>
      </c>
      <c r="C1228" s="694"/>
    </row>
    <row r="1229" spans="1:3" ht="16.899999999999999" hidden="1" customHeight="1">
      <c r="A1229" s="687">
        <v>2220104</v>
      </c>
      <c r="B1229" s="690" t="s">
        <v>1550</v>
      </c>
      <c r="C1229" s="694"/>
    </row>
    <row r="1230" spans="1:3" ht="16.899999999999999" hidden="1" customHeight="1">
      <c r="A1230" s="687">
        <v>2220105</v>
      </c>
      <c r="B1230" s="690" t="s">
        <v>1551</v>
      </c>
      <c r="C1230" s="694"/>
    </row>
    <row r="1231" spans="1:3" ht="16.899999999999999" hidden="1" customHeight="1">
      <c r="A1231" s="687">
        <v>2220106</v>
      </c>
      <c r="B1231" s="690" t="s">
        <v>1552</v>
      </c>
      <c r="C1231" s="694"/>
    </row>
    <row r="1232" spans="1:3" ht="16.899999999999999" hidden="1" customHeight="1">
      <c r="A1232" s="687">
        <v>2220107</v>
      </c>
      <c r="B1232" s="690" t="s">
        <v>1553</v>
      </c>
      <c r="C1232" s="694"/>
    </row>
    <row r="1233" spans="1:3" ht="16.899999999999999" hidden="1" customHeight="1">
      <c r="A1233" s="687">
        <v>2220112</v>
      </c>
      <c r="B1233" s="690" t="s">
        <v>1554</v>
      </c>
      <c r="C1233" s="694"/>
    </row>
    <row r="1234" spans="1:3" ht="16.899999999999999" hidden="1" customHeight="1">
      <c r="A1234" s="687">
        <v>2220113</v>
      </c>
      <c r="B1234" s="690" t="s">
        <v>1555</v>
      </c>
      <c r="C1234" s="694"/>
    </row>
    <row r="1235" spans="1:3" ht="16.899999999999999" hidden="1" customHeight="1">
      <c r="A1235" s="687">
        <v>2220114</v>
      </c>
      <c r="B1235" s="690" t="s">
        <v>1556</v>
      </c>
      <c r="C1235" s="694"/>
    </row>
    <row r="1236" spans="1:3" ht="16.899999999999999" hidden="1" customHeight="1">
      <c r="A1236" s="687">
        <v>2220115</v>
      </c>
      <c r="B1236" s="690" t="s">
        <v>1557</v>
      </c>
      <c r="C1236" s="694"/>
    </row>
    <row r="1237" spans="1:3" ht="16.899999999999999" hidden="1" customHeight="1">
      <c r="A1237" s="687">
        <v>2220118</v>
      </c>
      <c r="B1237" s="690" t="s">
        <v>1558</v>
      </c>
      <c r="C1237" s="694"/>
    </row>
    <row r="1238" spans="1:3" ht="16.899999999999999" customHeight="1">
      <c r="A1238" s="701">
        <v>2220150</v>
      </c>
      <c r="B1238" s="702" t="s">
        <v>620</v>
      </c>
      <c r="C1238" s="704">
        <v>70</v>
      </c>
    </row>
    <row r="1239" spans="1:3" ht="15.75" customHeight="1">
      <c r="A1239" s="701">
        <v>2220199</v>
      </c>
      <c r="B1239" s="702" t="s">
        <v>1559</v>
      </c>
      <c r="C1239" s="704">
        <v>60</v>
      </c>
    </row>
    <row r="1240" spans="1:3" ht="16.899999999999999" hidden="1" customHeight="1">
      <c r="A1240" s="687">
        <v>22202</v>
      </c>
      <c r="B1240" s="689" t="s">
        <v>1560</v>
      </c>
      <c r="C1240" s="692">
        <f>SUM(C1241:C1253)</f>
        <v>0</v>
      </c>
    </row>
    <row r="1241" spans="1:3" ht="16.899999999999999" hidden="1" customHeight="1">
      <c r="A1241" s="687">
        <v>2220201</v>
      </c>
      <c r="B1241" s="690" t="s">
        <v>611</v>
      </c>
      <c r="C1241" s="694"/>
    </row>
    <row r="1242" spans="1:3" ht="16.899999999999999" hidden="1" customHeight="1">
      <c r="A1242" s="687">
        <v>2220202</v>
      </c>
      <c r="B1242" s="690" t="s">
        <v>612</v>
      </c>
      <c r="C1242" s="694"/>
    </row>
    <row r="1243" spans="1:3" ht="16.899999999999999" hidden="1" customHeight="1">
      <c r="A1243" s="687">
        <v>2220203</v>
      </c>
      <c r="B1243" s="690" t="s">
        <v>613</v>
      </c>
      <c r="C1243" s="694"/>
    </row>
    <row r="1244" spans="1:3" ht="16.899999999999999" hidden="1" customHeight="1">
      <c r="A1244" s="687">
        <v>2220204</v>
      </c>
      <c r="B1244" s="690" t="s">
        <v>1561</v>
      </c>
      <c r="C1244" s="694"/>
    </row>
    <row r="1245" spans="1:3" ht="16.899999999999999" hidden="1" customHeight="1">
      <c r="A1245" s="687">
        <v>2220205</v>
      </c>
      <c r="B1245" s="690" t="s">
        <v>1562</v>
      </c>
      <c r="C1245" s="694"/>
    </row>
    <row r="1246" spans="1:3" ht="16.899999999999999" hidden="1" customHeight="1">
      <c r="A1246" s="687">
        <v>2220206</v>
      </c>
      <c r="B1246" s="690" t="s">
        <v>1563</v>
      </c>
      <c r="C1246" s="694"/>
    </row>
    <row r="1247" spans="1:3" ht="16.899999999999999" hidden="1" customHeight="1">
      <c r="A1247" s="687">
        <v>2220207</v>
      </c>
      <c r="B1247" s="690" t="s">
        <v>1564</v>
      </c>
      <c r="C1247" s="694"/>
    </row>
    <row r="1248" spans="1:3" ht="16.899999999999999" hidden="1" customHeight="1">
      <c r="A1248" s="687">
        <v>2220209</v>
      </c>
      <c r="B1248" s="690" t="s">
        <v>1565</v>
      </c>
      <c r="C1248" s="694"/>
    </row>
    <row r="1249" spans="1:3" ht="16.899999999999999" hidden="1" customHeight="1">
      <c r="A1249" s="687">
        <v>2220210</v>
      </c>
      <c r="B1249" s="690" t="s">
        <v>1566</v>
      </c>
      <c r="C1249" s="694"/>
    </row>
    <row r="1250" spans="1:3" ht="16.899999999999999" hidden="1" customHeight="1">
      <c r="A1250" s="687">
        <v>2220211</v>
      </c>
      <c r="B1250" s="690" t="s">
        <v>1567</v>
      </c>
      <c r="C1250" s="694"/>
    </row>
    <row r="1251" spans="1:3" ht="16.899999999999999" hidden="1" customHeight="1">
      <c r="A1251" s="687">
        <v>2220212</v>
      </c>
      <c r="B1251" s="690" t="s">
        <v>1568</v>
      </c>
      <c r="C1251" s="694"/>
    </row>
    <row r="1252" spans="1:3" ht="16.899999999999999" hidden="1" customHeight="1">
      <c r="A1252" s="687">
        <v>2220250</v>
      </c>
      <c r="B1252" s="690" t="s">
        <v>620</v>
      </c>
      <c r="C1252" s="694"/>
    </row>
    <row r="1253" spans="1:3" ht="16.899999999999999" hidden="1" customHeight="1">
      <c r="A1253" s="687">
        <v>2220299</v>
      </c>
      <c r="B1253" s="690" t="s">
        <v>1569</v>
      </c>
      <c r="C1253" s="694"/>
    </row>
    <row r="1254" spans="1:3" ht="16.899999999999999" hidden="1" customHeight="1">
      <c r="A1254" s="687">
        <v>22203</v>
      </c>
      <c r="B1254" s="689" t="s">
        <v>1570</v>
      </c>
      <c r="C1254" s="692">
        <f>SUM(C1255:C1258)</f>
        <v>0</v>
      </c>
    </row>
    <row r="1255" spans="1:3" ht="16.899999999999999" hidden="1" customHeight="1">
      <c r="A1255" s="687">
        <v>2220301</v>
      </c>
      <c r="B1255" s="690" t="s">
        <v>1571</v>
      </c>
      <c r="C1255" s="694"/>
    </row>
    <row r="1256" spans="1:3" ht="16.899999999999999" hidden="1" customHeight="1">
      <c r="A1256" s="687">
        <v>2220303</v>
      </c>
      <c r="B1256" s="690" t="s">
        <v>1572</v>
      </c>
      <c r="C1256" s="694"/>
    </row>
    <row r="1257" spans="1:3" ht="16.899999999999999" hidden="1" customHeight="1">
      <c r="A1257" s="687">
        <v>2220304</v>
      </c>
      <c r="B1257" s="690" t="s">
        <v>1573</v>
      </c>
      <c r="C1257" s="694"/>
    </row>
    <row r="1258" spans="1:3" ht="16.899999999999999" hidden="1" customHeight="1">
      <c r="A1258" s="687">
        <v>2220399</v>
      </c>
      <c r="B1258" s="690" t="s">
        <v>1574</v>
      </c>
      <c r="C1258" s="694"/>
    </row>
    <row r="1259" spans="1:3" ht="16.899999999999999" hidden="1" customHeight="1">
      <c r="A1259" s="687">
        <v>22204</v>
      </c>
      <c r="B1259" s="689" t="s">
        <v>1575</v>
      </c>
      <c r="C1259" s="692">
        <f>SUM(C1260:C1264)</f>
        <v>0</v>
      </c>
    </row>
    <row r="1260" spans="1:3" ht="16.899999999999999" hidden="1" customHeight="1">
      <c r="A1260" s="687">
        <v>2220401</v>
      </c>
      <c r="B1260" s="690" t="s">
        <v>1576</v>
      </c>
      <c r="C1260" s="694"/>
    </row>
    <row r="1261" spans="1:3" ht="16.899999999999999" hidden="1" customHeight="1">
      <c r="A1261" s="687">
        <v>2220402</v>
      </c>
      <c r="B1261" s="690" t="s">
        <v>1577</v>
      </c>
      <c r="C1261" s="694"/>
    </row>
    <row r="1262" spans="1:3" ht="16.899999999999999" hidden="1" customHeight="1">
      <c r="A1262" s="687">
        <v>2220403</v>
      </c>
      <c r="B1262" s="690" t="s">
        <v>1578</v>
      </c>
      <c r="C1262" s="694"/>
    </row>
    <row r="1263" spans="1:3" ht="16.899999999999999" hidden="1" customHeight="1">
      <c r="A1263" s="687">
        <v>2220404</v>
      </c>
      <c r="B1263" s="690" t="s">
        <v>1579</v>
      </c>
      <c r="C1263" s="694"/>
    </row>
    <row r="1264" spans="1:3" ht="16.899999999999999" hidden="1" customHeight="1">
      <c r="A1264" s="687">
        <v>2220499</v>
      </c>
      <c r="B1264" s="690" t="s">
        <v>1580</v>
      </c>
      <c r="C1264" s="694"/>
    </row>
    <row r="1265" spans="1:3" ht="16.899999999999999" customHeight="1">
      <c r="A1265" s="701">
        <v>22205</v>
      </c>
      <c r="B1265" s="705" t="s">
        <v>1581</v>
      </c>
      <c r="C1265" s="704">
        <f>SUM(C1266:C1277)</f>
        <v>160</v>
      </c>
    </row>
    <row r="1266" spans="1:3" ht="16.899999999999999" hidden="1" customHeight="1">
      <c r="A1266" s="687">
        <v>2220501</v>
      </c>
      <c r="B1266" s="690" t="s">
        <v>1582</v>
      </c>
      <c r="C1266" s="694"/>
    </row>
    <row r="1267" spans="1:3" ht="16.899999999999999" hidden="1" customHeight="1">
      <c r="A1267" s="687">
        <v>2220502</v>
      </c>
      <c r="B1267" s="690" t="s">
        <v>1583</v>
      </c>
      <c r="C1267" s="694"/>
    </row>
    <row r="1268" spans="1:3" ht="16.899999999999999" hidden="1" customHeight="1">
      <c r="A1268" s="687">
        <v>2220503</v>
      </c>
      <c r="B1268" s="690" t="s">
        <v>1584</v>
      </c>
      <c r="C1268" s="694"/>
    </row>
    <row r="1269" spans="1:3" ht="16.899999999999999" hidden="1" customHeight="1">
      <c r="A1269" s="687">
        <v>2220504</v>
      </c>
      <c r="B1269" s="690" t="s">
        <v>1585</v>
      </c>
      <c r="C1269" s="694"/>
    </row>
    <row r="1270" spans="1:3" ht="16.899999999999999" hidden="1" customHeight="1">
      <c r="A1270" s="687">
        <v>2220505</v>
      </c>
      <c r="B1270" s="690" t="s">
        <v>1586</v>
      </c>
      <c r="C1270" s="694"/>
    </row>
    <row r="1271" spans="1:3" ht="16.899999999999999" hidden="1" customHeight="1">
      <c r="A1271" s="687">
        <v>2220506</v>
      </c>
      <c r="B1271" s="690" t="s">
        <v>1587</v>
      </c>
      <c r="C1271" s="694"/>
    </row>
    <row r="1272" spans="1:3" ht="16.899999999999999" hidden="1" customHeight="1">
      <c r="A1272" s="687">
        <v>2220507</v>
      </c>
      <c r="B1272" s="690" t="s">
        <v>1588</v>
      </c>
      <c r="C1272" s="694"/>
    </row>
    <row r="1273" spans="1:3" ht="16.899999999999999" hidden="1" customHeight="1">
      <c r="A1273" s="687">
        <v>2220508</v>
      </c>
      <c r="B1273" s="690" t="s">
        <v>1589</v>
      </c>
      <c r="C1273" s="694"/>
    </row>
    <row r="1274" spans="1:3" ht="16.899999999999999" hidden="1" customHeight="1">
      <c r="A1274" s="687">
        <v>2220509</v>
      </c>
      <c r="B1274" s="690" t="s">
        <v>1590</v>
      </c>
      <c r="C1274" s="694"/>
    </row>
    <row r="1275" spans="1:3" ht="16.899999999999999" hidden="1" customHeight="1">
      <c r="A1275" s="687">
        <v>2220510</v>
      </c>
      <c r="B1275" s="690" t="s">
        <v>1591</v>
      </c>
      <c r="C1275" s="694"/>
    </row>
    <row r="1276" spans="1:3" ht="16.899999999999999" customHeight="1">
      <c r="A1276" s="701">
        <v>2220510</v>
      </c>
      <c r="B1276" s="702" t="s">
        <v>1648</v>
      </c>
      <c r="C1276" s="704">
        <v>160</v>
      </c>
    </row>
    <row r="1277" spans="1:3" ht="16.899999999999999" hidden="1" customHeight="1">
      <c r="A1277" s="687">
        <v>2220599</v>
      </c>
      <c r="B1277" s="690" t="s">
        <v>1592</v>
      </c>
      <c r="C1277" s="694"/>
    </row>
    <row r="1278" spans="1:3" ht="16.899999999999999" customHeight="1">
      <c r="A1278" s="701">
        <v>224</v>
      </c>
      <c r="B1278" s="705" t="s">
        <v>1593</v>
      </c>
      <c r="C1278" s="704">
        <f>C1279+C1291+C1297+C1303+C1311+C1324+C1328+C1334</f>
        <v>700</v>
      </c>
    </row>
    <row r="1279" spans="1:3" ht="16.899999999999999" customHeight="1">
      <c r="A1279" s="701">
        <v>22401</v>
      </c>
      <c r="B1279" s="705" t="s">
        <v>1594</v>
      </c>
      <c r="C1279" s="704">
        <f>SUM(C1280:C1290)</f>
        <v>463</v>
      </c>
    </row>
    <row r="1280" spans="1:3" ht="16.899999999999999" customHeight="1">
      <c r="A1280" s="701">
        <v>2240101</v>
      </c>
      <c r="B1280" s="702" t="s">
        <v>611</v>
      </c>
      <c r="C1280" s="704">
        <v>400</v>
      </c>
    </row>
    <row r="1281" spans="1:3" ht="16.899999999999999" customHeight="1">
      <c r="A1281" s="701">
        <v>2240102</v>
      </c>
      <c r="B1281" s="702" t="s">
        <v>612</v>
      </c>
      <c r="C1281" s="704">
        <v>55</v>
      </c>
    </row>
    <row r="1282" spans="1:3" ht="16.899999999999999" hidden="1" customHeight="1">
      <c r="A1282" s="687">
        <v>2240103</v>
      </c>
      <c r="B1282" s="690" t="s">
        <v>613</v>
      </c>
      <c r="C1282" s="694"/>
    </row>
    <row r="1283" spans="1:3" ht="16.899999999999999" hidden="1" customHeight="1">
      <c r="A1283" s="687">
        <v>2240104</v>
      </c>
      <c r="B1283" s="690" t="s">
        <v>1595</v>
      </c>
      <c r="C1283" s="694"/>
    </row>
    <row r="1284" spans="1:3" ht="16.899999999999999" hidden="1" customHeight="1">
      <c r="A1284" s="687">
        <v>2240105</v>
      </c>
      <c r="B1284" s="690" t="s">
        <v>1596</v>
      </c>
      <c r="C1284" s="694"/>
    </row>
    <row r="1285" spans="1:3" ht="16.899999999999999" customHeight="1">
      <c r="A1285" s="701">
        <v>2240106</v>
      </c>
      <c r="B1285" s="702" t="s">
        <v>1597</v>
      </c>
      <c r="C1285" s="704">
        <v>5</v>
      </c>
    </row>
    <row r="1286" spans="1:3" ht="16.899999999999999" hidden="1" customHeight="1">
      <c r="A1286" s="687">
        <v>2240107</v>
      </c>
      <c r="B1286" s="690" t="s">
        <v>1598</v>
      </c>
      <c r="C1286" s="694"/>
    </row>
    <row r="1287" spans="1:3" ht="16.899999999999999" customHeight="1">
      <c r="A1287" s="701">
        <v>2240108</v>
      </c>
      <c r="B1287" s="702" t="s">
        <v>1599</v>
      </c>
      <c r="C1287" s="704">
        <v>3</v>
      </c>
    </row>
    <row r="1288" spans="1:3" ht="16.899999999999999" hidden="1" customHeight="1">
      <c r="A1288" s="687">
        <v>2240109</v>
      </c>
      <c r="B1288" s="690" t="s">
        <v>1600</v>
      </c>
      <c r="C1288" s="694"/>
    </row>
    <row r="1289" spans="1:3" ht="16.899999999999999" hidden="1" customHeight="1">
      <c r="A1289" s="687">
        <v>2240150</v>
      </c>
      <c r="B1289" s="690" t="s">
        <v>620</v>
      </c>
      <c r="C1289" s="694"/>
    </row>
    <row r="1290" spans="1:3" ht="16.899999999999999" hidden="1" customHeight="1">
      <c r="A1290" s="687">
        <v>2240199</v>
      </c>
      <c r="B1290" s="690" t="s">
        <v>1601</v>
      </c>
      <c r="C1290" s="694"/>
    </row>
    <row r="1291" spans="1:3" ht="16.899999999999999" customHeight="1">
      <c r="A1291" s="701">
        <v>22402</v>
      </c>
      <c r="B1291" s="705" t="s">
        <v>1602</v>
      </c>
      <c r="C1291" s="704">
        <f>SUM(C1292:C1296)</f>
        <v>107</v>
      </c>
    </row>
    <row r="1292" spans="1:3" ht="16.899999999999999" customHeight="1">
      <c r="A1292" s="701">
        <v>2240201</v>
      </c>
      <c r="B1292" s="702" t="s">
        <v>611</v>
      </c>
      <c r="C1292" s="704">
        <v>57</v>
      </c>
    </row>
    <row r="1293" spans="1:3" ht="16.899999999999999" hidden="1" customHeight="1">
      <c r="A1293" s="687">
        <v>2240202</v>
      </c>
      <c r="B1293" s="690" t="s">
        <v>612</v>
      </c>
      <c r="C1293" s="694"/>
    </row>
    <row r="1294" spans="1:3" ht="16.899999999999999" hidden="1" customHeight="1">
      <c r="A1294" s="687">
        <v>2240203</v>
      </c>
      <c r="B1294" s="690" t="s">
        <v>613</v>
      </c>
      <c r="C1294" s="694"/>
    </row>
    <row r="1295" spans="1:3" ht="16.899999999999999" hidden="1" customHeight="1">
      <c r="A1295" s="687">
        <v>2240204</v>
      </c>
      <c r="B1295" s="690" t="s">
        <v>1603</v>
      </c>
      <c r="C1295" s="694"/>
    </row>
    <row r="1296" spans="1:3" ht="16.899999999999999" customHeight="1">
      <c r="A1296" s="701">
        <v>2240299</v>
      </c>
      <c r="B1296" s="702" t="s">
        <v>1604</v>
      </c>
      <c r="C1296" s="704">
        <v>50</v>
      </c>
    </row>
    <row r="1297" spans="1:3" ht="16.899999999999999" hidden="1" customHeight="1">
      <c r="A1297" s="687">
        <v>22403</v>
      </c>
      <c r="B1297" s="689" t="s">
        <v>1605</v>
      </c>
      <c r="C1297" s="692">
        <f>SUM(C1298:C1302)</f>
        <v>0</v>
      </c>
    </row>
    <row r="1298" spans="1:3" ht="16.899999999999999" hidden="1" customHeight="1">
      <c r="A1298" s="687">
        <v>2240301</v>
      </c>
      <c r="B1298" s="690" t="s">
        <v>611</v>
      </c>
      <c r="C1298" s="694"/>
    </row>
    <row r="1299" spans="1:3" ht="16.899999999999999" hidden="1" customHeight="1">
      <c r="A1299" s="687">
        <v>2240302</v>
      </c>
      <c r="B1299" s="690" t="s">
        <v>612</v>
      </c>
      <c r="C1299" s="694"/>
    </row>
    <row r="1300" spans="1:3" ht="16.899999999999999" hidden="1" customHeight="1">
      <c r="A1300" s="687">
        <v>2240303</v>
      </c>
      <c r="B1300" s="690" t="s">
        <v>613</v>
      </c>
      <c r="C1300" s="694"/>
    </row>
    <row r="1301" spans="1:3" ht="16.899999999999999" hidden="1" customHeight="1">
      <c r="A1301" s="687">
        <v>2240304</v>
      </c>
      <c r="B1301" s="690" t="s">
        <v>1606</v>
      </c>
      <c r="C1301" s="694"/>
    </row>
    <row r="1302" spans="1:3" ht="16.899999999999999" hidden="1" customHeight="1">
      <c r="A1302" s="687">
        <v>2240399</v>
      </c>
      <c r="B1302" s="690" t="s">
        <v>1607</v>
      </c>
      <c r="C1302" s="694"/>
    </row>
    <row r="1303" spans="1:3" ht="16.899999999999999" hidden="1" customHeight="1">
      <c r="A1303" s="687">
        <v>22404</v>
      </c>
      <c r="B1303" s="689" t="s">
        <v>1608</v>
      </c>
      <c r="C1303" s="692">
        <f>SUM(C1304:C1310)</f>
        <v>0</v>
      </c>
    </row>
    <row r="1304" spans="1:3" ht="16.899999999999999" hidden="1" customHeight="1">
      <c r="A1304" s="687">
        <v>2240401</v>
      </c>
      <c r="B1304" s="690" t="s">
        <v>611</v>
      </c>
      <c r="C1304" s="694"/>
    </row>
    <row r="1305" spans="1:3" ht="16.899999999999999" hidden="1" customHeight="1">
      <c r="A1305" s="687">
        <v>2240402</v>
      </c>
      <c r="B1305" s="690" t="s">
        <v>612</v>
      </c>
      <c r="C1305" s="694"/>
    </row>
    <row r="1306" spans="1:3" ht="16.899999999999999" hidden="1" customHeight="1">
      <c r="A1306" s="687">
        <v>2240403</v>
      </c>
      <c r="B1306" s="690" t="s">
        <v>613</v>
      </c>
      <c r="C1306" s="694"/>
    </row>
    <row r="1307" spans="1:3" ht="16.899999999999999" hidden="1" customHeight="1">
      <c r="A1307" s="687">
        <v>2240404</v>
      </c>
      <c r="B1307" s="690" t="s">
        <v>1609</v>
      </c>
      <c r="C1307" s="694"/>
    </row>
    <row r="1308" spans="1:3" ht="16.899999999999999" hidden="1" customHeight="1">
      <c r="A1308" s="687">
        <v>2240405</v>
      </c>
      <c r="B1308" s="690" t="s">
        <v>1610</v>
      </c>
      <c r="C1308" s="694"/>
    </row>
    <row r="1309" spans="1:3" ht="16.899999999999999" hidden="1" customHeight="1">
      <c r="A1309" s="687">
        <v>2240450</v>
      </c>
      <c r="B1309" s="690" t="s">
        <v>620</v>
      </c>
      <c r="C1309" s="694"/>
    </row>
    <row r="1310" spans="1:3" ht="16.899999999999999" hidden="1" customHeight="1">
      <c r="A1310" s="687">
        <v>2240499</v>
      </c>
      <c r="B1310" s="690" t="s">
        <v>1611</v>
      </c>
      <c r="C1310" s="694"/>
    </row>
    <row r="1311" spans="1:3" ht="16.899999999999999" hidden="1" customHeight="1">
      <c r="A1311" s="687">
        <v>22405</v>
      </c>
      <c r="B1311" s="689" t="s">
        <v>1612</v>
      </c>
      <c r="C1311" s="692">
        <f>SUM(C1312:C1323)</f>
        <v>0</v>
      </c>
    </row>
    <row r="1312" spans="1:3" ht="16.899999999999999" hidden="1" customHeight="1">
      <c r="A1312" s="687">
        <v>2240501</v>
      </c>
      <c r="B1312" s="690" t="s">
        <v>611</v>
      </c>
      <c r="C1312" s="694"/>
    </row>
    <row r="1313" spans="1:3" ht="16.899999999999999" hidden="1" customHeight="1">
      <c r="A1313" s="687">
        <v>2240502</v>
      </c>
      <c r="B1313" s="690" t="s">
        <v>612</v>
      </c>
      <c r="C1313" s="694"/>
    </row>
    <row r="1314" spans="1:3" ht="16.899999999999999" hidden="1" customHeight="1">
      <c r="A1314" s="687">
        <v>2240503</v>
      </c>
      <c r="B1314" s="690" t="s">
        <v>613</v>
      </c>
      <c r="C1314" s="694"/>
    </row>
    <row r="1315" spans="1:3" ht="16.899999999999999" hidden="1" customHeight="1">
      <c r="A1315" s="687">
        <v>2240504</v>
      </c>
      <c r="B1315" s="690" t="s">
        <v>1613</v>
      </c>
      <c r="C1315" s="694"/>
    </row>
    <row r="1316" spans="1:3" ht="16.899999999999999" hidden="1" customHeight="1">
      <c r="A1316" s="687">
        <v>2240505</v>
      </c>
      <c r="B1316" s="690" t="s">
        <v>1614</v>
      </c>
      <c r="C1316" s="694"/>
    </row>
    <row r="1317" spans="1:3" ht="16.899999999999999" hidden="1" customHeight="1">
      <c r="A1317" s="687">
        <v>2240506</v>
      </c>
      <c r="B1317" s="690" t="s">
        <v>1615</v>
      </c>
      <c r="C1317" s="694"/>
    </row>
    <row r="1318" spans="1:3" ht="16.899999999999999" hidden="1" customHeight="1">
      <c r="A1318" s="687">
        <v>2240507</v>
      </c>
      <c r="B1318" s="690" t="s">
        <v>1616</v>
      </c>
      <c r="C1318" s="694"/>
    </row>
    <row r="1319" spans="1:3" ht="16.899999999999999" hidden="1" customHeight="1">
      <c r="A1319" s="687">
        <v>2240508</v>
      </c>
      <c r="B1319" s="690" t="s">
        <v>1617</v>
      </c>
      <c r="C1319" s="694"/>
    </row>
    <row r="1320" spans="1:3" ht="16.899999999999999" hidden="1" customHeight="1">
      <c r="A1320" s="687">
        <v>2240509</v>
      </c>
      <c r="B1320" s="690" t="s">
        <v>1618</v>
      </c>
      <c r="C1320" s="694"/>
    </row>
    <row r="1321" spans="1:3" ht="16.899999999999999" hidden="1" customHeight="1">
      <c r="A1321" s="687">
        <v>2240510</v>
      </c>
      <c r="B1321" s="690" t="s">
        <v>1619</v>
      </c>
      <c r="C1321" s="694"/>
    </row>
    <row r="1322" spans="1:3" ht="16.899999999999999" hidden="1" customHeight="1">
      <c r="A1322" s="687">
        <v>2240550</v>
      </c>
      <c r="B1322" s="690" t="s">
        <v>1620</v>
      </c>
      <c r="C1322" s="694"/>
    </row>
    <row r="1323" spans="1:3" ht="16.899999999999999" hidden="1" customHeight="1">
      <c r="A1323" s="687">
        <v>2240599</v>
      </c>
      <c r="B1323" s="690" t="s">
        <v>1621</v>
      </c>
      <c r="C1323" s="694"/>
    </row>
    <row r="1324" spans="1:3" ht="16.899999999999999" hidden="1" customHeight="1">
      <c r="A1324" s="687">
        <v>22406</v>
      </c>
      <c r="B1324" s="689" t="s">
        <v>1622</v>
      </c>
      <c r="C1324" s="692">
        <f>SUM(C1325:C1327)</f>
        <v>0</v>
      </c>
    </row>
    <row r="1325" spans="1:3" ht="16.899999999999999" hidden="1" customHeight="1">
      <c r="A1325" s="687">
        <v>2240601</v>
      </c>
      <c r="B1325" s="690" t="s">
        <v>1623</v>
      </c>
      <c r="C1325" s="694"/>
    </row>
    <row r="1326" spans="1:3" ht="16.899999999999999" hidden="1" customHeight="1">
      <c r="A1326" s="687">
        <v>2240602</v>
      </c>
      <c r="B1326" s="690" t="s">
        <v>1624</v>
      </c>
      <c r="C1326" s="694"/>
    </row>
    <row r="1327" spans="1:3" ht="16.899999999999999" hidden="1" customHeight="1">
      <c r="A1327" s="687">
        <v>2240699</v>
      </c>
      <c r="B1327" s="690" t="s">
        <v>1625</v>
      </c>
      <c r="C1327" s="694"/>
    </row>
    <row r="1328" spans="1:3" ht="16.899999999999999" customHeight="1">
      <c r="A1328" s="701">
        <v>22407</v>
      </c>
      <c r="B1328" s="705" t="s">
        <v>1626</v>
      </c>
      <c r="C1328" s="704">
        <f>SUM(C1329:C1333)</f>
        <v>100</v>
      </c>
    </row>
    <row r="1329" spans="1:3" ht="16.899999999999999" hidden="1" customHeight="1">
      <c r="A1329" s="687">
        <v>2240701</v>
      </c>
      <c r="B1329" s="690" t="s">
        <v>1627</v>
      </c>
      <c r="C1329" s="694"/>
    </row>
    <row r="1330" spans="1:3" ht="16.899999999999999" hidden="1" customHeight="1">
      <c r="A1330" s="687">
        <v>2240702</v>
      </c>
      <c r="B1330" s="690" t="s">
        <v>1628</v>
      </c>
      <c r="C1330" s="694"/>
    </row>
    <row r="1331" spans="1:3" ht="16.899999999999999" hidden="1" customHeight="1">
      <c r="A1331" s="687">
        <v>2240703</v>
      </c>
      <c r="B1331" s="690" t="s">
        <v>1629</v>
      </c>
      <c r="C1331" s="694"/>
    </row>
    <row r="1332" spans="1:3" ht="16.899999999999999" hidden="1" customHeight="1">
      <c r="A1332" s="687">
        <v>2240704</v>
      </c>
      <c r="B1332" s="690" t="s">
        <v>1630</v>
      </c>
      <c r="C1332" s="694"/>
    </row>
    <row r="1333" spans="1:3" ht="16.899999999999999" customHeight="1">
      <c r="A1333" s="701">
        <v>2240799</v>
      </c>
      <c r="B1333" s="702" t="s">
        <v>1631</v>
      </c>
      <c r="C1333" s="704">
        <v>100</v>
      </c>
    </row>
    <row r="1334" spans="1:3" ht="16.899999999999999" customHeight="1">
      <c r="A1334" s="701">
        <v>22499</v>
      </c>
      <c r="B1334" s="705" t="s">
        <v>1632</v>
      </c>
      <c r="C1334" s="704">
        <v>30</v>
      </c>
    </row>
    <row r="1335" spans="1:3" ht="16.899999999999999" customHeight="1">
      <c r="A1335" s="701">
        <v>227</v>
      </c>
      <c r="B1335" s="705" t="s">
        <v>1652</v>
      </c>
      <c r="C1335" s="704">
        <v>3600</v>
      </c>
    </row>
    <row r="1336" spans="1:3" ht="16.899999999999999" hidden="1" customHeight="1">
      <c r="A1336" s="687">
        <v>229</v>
      </c>
      <c r="B1336" s="689" t="s">
        <v>1633</v>
      </c>
      <c r="C1336" s="692">
        <f t="shared" ref="C1336:C1337" si="23">C1337</f>
        <v>0</v>
      </c>
    </row>
    <row r="1337" spans="1:3" ht="16.899999999999999" hidden="1" customHeight="1">
      <c r="A1337" s="687">
        <v>22999</v>
      </c>
      <c r="B1337" s="689" t="s">
        <v>1489</v>
      </c>
      <c r="C1337" s="692">
        <f t="shared" si="23"/>
        <v>0</v>
      </c>
    </row>
    <row r="1338" spans="1:3" ht="16.899999999999999" hidden="1" customHeight="1">
      <c r="A1338" s="687">
        <v>2299901</v>
      </c>
      <c r="B1338" s="690" t="s">
        <v>525</v>
      </c>
      <c r="C1338" s="694">
        <v>0</v>
      </c>
    </row>
    <row r="1339" spans="1:3" ht="16.899999999999999" customHeight="1">
      <c r="A1339" s="701">
        <v>232</v>
      </c>
      <c r="B1339" s="705" t="s">
        <v>1634</v>
      </c>
      <c r="C1339" s="704">
        <f>SUM(C1340:C1342)</f>
        <v>7430</v>
      </c>
    </row>
    <row r="1340" spans="1:3" ht="16.899999999999999" hidden="1" customHeight="1">
      <c r="A1340" s="687">
        <v>23201</v>
      </c>
      <c r="B1340" s="689" t="s">
        <v>1635</v>
      </c>
      <c r="C1340" s="694"/>
    </row>
    <row r="1341" spans="1:3" ht="16.899999999999999" hidden="1" customHeight="1">
      <c r="A1341" s="687">
        <v>23202</v>
      </c>
      <c r="B1341" s="689" t="s">
        <v>1636</v>
      </c>
      <c r="C1341" s="694"/>
    </row>
    <row r="1342" spans="1:3" ht="16.899999999999999" customHeight="1">
      <c r="A1342" s="701">
        <v>23203</v>
      </c>
      <c r="B1342" s="705" t="s">
        <v>1637</v>
      </c>
      <c r="C1342" s="704">
        <f>SUM(C1343:C1346)</f>
        <v>7430</v>
      </c>
    </row>
    <row r="1343" spans="1:3" ht="16.899999999999999" customHeight="1">
      <c r="A1343" s="701">
        <v>2320301</v>
      </c>
      <c r="B1343" s="702" t="s">
        <v>1638</v>
      </c>
      <c r="C1343" s="704">
        <v>7430</v>
      </c>
    </row>
    <row r="1344" spans="1:3" ht="16.899999999999999" hidden="1" customHeight="1">
      <c r="A1344" s="687">
        <v>2320302</v>
      </c>
      <c r="B1344" s="690" t="s">
        <v>1639</v>
      </c>
      <c r="C1344" s="694"/>
    </row>
    <row r="1345" spans="1:3" ht="16.899999999999999" hidden="1" customHeight="1">
      <c r="A1345" s="687">
        <v>2320303</v>
      </c>
      <c r="B1345" s="690" t="s">
        <v>1640</v>
      </c>
      <c r="C1345" s="694"/>
    </row>
    <row r="1346" spans="1:3" ht="16.899999999999999" hidden="1" customHeight="1">
      <c r="A1346" s="687">
        <v>2320304</v>
      </c>
      <c r="B1346" s="690" t="s">
        <v>1641</v>
      </c>
      <c r="C1346" s="694"/>
    </row>
    <row r="1347" spans="1:3" ht="16.899999999999999" hidden="1" customHeight="1">
      <c r="A1347" s="687">
        <v>23301</v>
      </c>
      <c r="B1347" s="689" t="s">
        <v>1642</v>
      </c>
      <c r="C1347" s="694"/>
    </row>
    <row r="1348" spans="1:3" ht="16.899999999999999" hidden="1" customHeight="1">
      <c r="A1348" s="687">
        <v>23302</v>
      </c>
      <c r="B1348" s="689" t="s">
        <v>1643</v>
      </c>
      <c r="C1348" s="694"/>
    </row>
    <row r="1349" spans="1:3" ht="16.899999999999999" hidden="1" customHeight="1">
      <c r="A1349" s="687">
        <v>23303</v>
      </c>
      <c r="B1349" s="689" t="s">
        <v>1644</v>
      </c>
      <c r="C1349" s="694"/>
    </row>
    <row r="1350" spans="1:3" ht="16.899999999999999" hidden="1" customHeight="1">
      <c r="A1350" s="687"/>
      <c r="B1350" s="690"/>
      <c r="C1350" s="699"/>
    </row>
  </sheetData>
  <autoFilter ref="A4:C1350" xr:uid="{00000000-0009-0000-0000-000017000000}">
    <filterColumn colId="2">
      <customFilters>
        <customFilter operator="notEqual" val=" "/>
      </customFilters>
    </filterColumn>
  </autoFilter>
  <mergeCells count="1">
    <mergeCell ref="A2:C2"/>
  </mergeCells>
  <phoneticPr fontId="21" type="noConversion"/>
  <printOptions horizontalCentered="1" gridLines="1"/>
  <pageMargins left="0.74803149606299213" right="0.74803149606299213" top="0.98425196850393704" bottom="0.98425196850393704" header="0" footer="0"/>
  <pageSetup fitToHeight="1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C65"/>
  <sheetViews>
    <sheetView showZeros="0" zoomScaleNormal="100" zoomScaleSheetLayoutView="85" workbookViewId="0">
      <selection activeCell="G23" sqref="G23"/>
    </sheetView>
  </sheetViews>
  <sheetFormatPr defaultRowHeight="14.25"/>
  <cols>
    <col min="1" max="1" width="10.25" style="645" bestFit="1" customWidth="1"/>
    <col min="2" max="2" width="54" style="645" customWidth="1"/>
    <col min="3" max="3" width="21.375" style="645" customWidth="1"/>
    <col min="4" max="16384" width="9" style="645"/>
  </cols>
  <sheetData>
    <row r="1" spans="1:3">
      <c r="A1" s="737" t="s">
        <v>1801</v>
      </c>
      <c r="B1" s="658" t="s">
        <v>1802</v>
      </c>
      <c r="C1" s="686"/>
    </row>
    <row r="2" spans="1:3" s="646" customFormat="1" ht="32.25" customHeight="1">
      <c r="A2" s="954" t="s">
        <v>1710</v>
      </c>
      <c r="B2" s="954"/>
      <c r="C2" s="954"/>
    </row>
    <row r="3" spans="1:3" s="646" customFormat="1" ht="20.25" customHeight="1">
      <c r="B3" s="647"/>
      <c r="C3" s="648" t="s">
        <v>29</v>
      </c>
    </row>
    <row r="4" spans="1:3" s="650" customFormat="1" ht="20.100000000000001" customHeight="1">
      <c r="A4" s="738" t="s">
        <v>1803</v>
      </c>
      <c r="B4" s="649" t="s">
        <v>1654</v>
      </c>
      <c r="C4" s="649" t="s">
        <v>1711</v>
      </c>
    </row>
    <row r="5" spans="1:3" s="653" customFormat="1" ht="20.100000000000001" customHeight="1">
      <c r="A5" s="739">
        <v>501</v>
      </c>
      <c r="B5" s="651" t="s">
        <v>1655</v>
      </c>
      <c r="C5" s="652">
        <f>SUM(C6:C9)</f>
        <v>59891</v>
      </c>
    </row>
    <row r="6" spans="1:3" s="653" customFormat="1" ht="20.100000000000001" customHeight="1">
      <c r="A6" s="740">
        <v>50101</v>
      </c>
      <c r="B6" s="654" t="s">
        <v>1656</v>
      </c>
      <c r="C6" s="655">
        <v>38540</v>
      </c>
    </row>
    <row r="7" spans="1:3" s="653" customFormat="1" ht="20.100000000000001" customHeight="1">
      <c r="A7" s="740">
        <v>50102</v>
      </c>
      <c r="B7" s="654" t="s">
        <v>1657</v>
      </c>
      <c r="C7" s="655">
        <v>14000</v>
      </c>
    </row>
    <row r="8" spans="1:3" s="653" customFormat="1" ht="20.100000000000001" customHeight="1">
      <c r="A8" s="740">
        <v>50103</v>
      </c>
      <c r="B8" s="654" t="s">
        <v>1658</v>
      </c>
      <c r="C8" s="655">
        <v>6551</v>
      </c>
    </row>
    <row r="9" spans="1:3" s="653" customFormat="1" ht="20.100000000000001" customHeight="1">
      <c r="A9" s="740">
        <v>50199</v>
      </c>
      <c r="B9" s="654" t="s">
        <v>1659</v>
      </c>
      <c r="C9" s="655">
        <v>800</v>
      </c>
    </row>
    <row r="10" spans="1:3" s="653" customFormat="1" ht="20.100000000000001" customHeight="1">
      <c r="A10" s="739">
        <v>502</v>
      </c>
      <c r="B10" s="651" t="s">
        <v>1660</v>
      </c>
      <c r="C10" s="652">
        <f>SUM(C11:C20)</f>
        <v>5144</v>
      </c>
    </row>
    <row r="11" spans="1:3" s="653" customFormat="1" ht="20.100000000000001" customHeight="1">
      <c r="A11" s="740">
        <v>50201</v>
      </c>
      <c r="B11" s="654" t="s">
        <v>1661</v>
      </c>
      <c r="C11" s="656">
        <v>3000</v>
      </c>
    </row>
    <row r="12" spans="1:3" s="653" customFormat="1" ht="20.100000000000001" customHeight="1">
      <c r="A12" s="740">
        <v>50202</v>
      </c>
      <c r="B12" s="654" t="s">
        <v>1662</v>
      </c>
      <c r="C12" s="656">
        <v>100</v>
      </c>
    </row>
    <row r="13" spans="1:3" s="653" customFormat="1" ht="20.100000000000001" customHeight="1">
      <c r="A13" s="740">
        <v>50203</v>
      </c>
      <c r="B13" s="654" t="s">
        <v>1663</v>
      </c>
      <c r="C13" s="656">
        <v>33</v>
      </c>
    </row>
    <row r="14" spans="1:3" s="653" customFormat="1" ht="20.100000000000001" customHeight="1">
      <c r="A14" s="740">
        <v>50204</v>
      </c>
      <c r="B14" s="654" t="s">
        <v>1664</v>
      </c>
      <c r="C14" s="656">
        <v>386</v>
      </c>
    </row>
    <row r="15" spans="1:3" s="653" customFormat="1" ht="20.100000000000001" customHeight="1">
      <c r="A15" s="740">
        <v>50205</v>
      </c>
      <c r="B15" s="654" t="s">
        <v>1665</v>
      </c>
      <c r="C15" s="657" t="s">
        <v>1673</v>
      </c>
    </row>
    <row r="16" spans="1:3" s="653" customFormat="1" ht="20.100000000000001" customHeight="1">
      <c r="A16" s="740">
        <v>50206</v>
      </c>
      <c r="B16" s="654" t="s">
        <v>1666</v>
      </c>
      <c r="C16" s="656">
        <v>5</v>
      </c>
    </row>
    <row r="17" spans="1:3" s="653" customFormat="1" ht="20.100000000000001" customHeight="1">
      <c r="A17" s="740">
        <v>50207</v>
      </c>
      <c r="B17" s="654" t="s">
        <v>1667</v>
      </c>
      <c r="C17" s="656">
        <v>20</v>
      </c>
    </row>
    <row r="18" spans="1:3" s="653" customFormat="1" ht="20.100000000000001" customHeight="1">
      <c r="A18" s="740">
        <v>50208</v>
      </c>
      <c r="B18" s="654" t="s">
        <v>1668</v>
      </c>
      <c r="C18" s="656">
        <v>260</v>
      </c>
    </row>
    <row r="19" spans="1:3" s="653" customFormat="1" ht="20.100000000000001" customHeight="1">
      <c r="A19" s="740">
        <v>50209</v>
      </c>
      <c r="B19" s="654" t="s">
        <v>1669</v>
      </c>
      <c r="C19" s="656">
        <v>40</v>
      </c>
    </row>
    <row r="20" spans="1:3" s="653" customFormat="1" ht="20.100000000000001" customHeight="1">
      <c r="A20" s="740">
        <v>50299</v>
      </c>
      <c r="B20" s="654" t="s">
        <v>1670</v>
      </c>
      <c r="C20" s="656">
        <v>1300</v>
      </c>
    </row>
    <row r="21" spans="1:3" s="653" customFormat="1" ht="20.100000000000001" customHeight="1">
      <c r="A21" s="739">
        <v>503</v>
      </c>
      <c r="B21" s="651" t="s">
        <v>1671</v>
      </c>
      <c r="C21" s="652">
        <f>SUM(C22:C28)</f>
        <v>400</v>
      </c>
    </row>
    <row r="22" spans="1:3" s="653" customFormat="1" ht="20.100000000000001" customHeight="1">
      <c r="A22" s="740">
        <v>50301</v>
      </c>
      <c r="B22" s="654" t="s">
        <v>1672</v>
      </c>
      <c r="C22" s="657" t="s">
        <v>1673</v>
      </c>
    </row>
    <row r="23" spans="1:3" s="653" customFormat="1" ht="20.100000000000001" customHeight="1">
      <c r="A23" s="740">
        <v>50302</v>
      </c>
      <c r="B23" s="654" t="s">
        <v>1674</v>
      </c>
      <c r="C23" s="657" t="s">
        <v>1673</v>
      </c>
    </row>
    <row r="24" spans="1:3" s="653" customFormat="1" ht="20.100000000000001" customHeight="1">
      <c r="A24" s="740">
        <v>50303</v>
      </c>
      <c r="B24" s="654" t="s">
        <v>1675</v>
      </c>
      <c r="C24" s="657" t="s">
        <v>1673</v>
      </c>
    </row>
    <row r="25" spans="1:3" s="653" customFormat="1" ht="20.100000000000001" customHeight="1">
      <c r="A25" s="740">
        <v>50304</v>
      </c>
      <c r="B25" s="654" t="s">
        <v>1676</v>
      </c>
      <c r="C25" s="657" t="s">
        <v>1673</v>
      </c>
    </row>
    <row r="26" spans="1:3" s="653" customFormat="1" ht="20.100000000000001" customHeight="1">
      <c r="A26" s="740">
        <v>50305</v>
      </c>
      <c r="B26" s="654" t="s">
        <v>1677</v>
      </c>
      <c r="C26" s="655">
        <v>400</v>
      </c>
    </row>
    <row r="27" spans="1:3" s="653" customFormat="1" ht="20.100000000000001" customHeight="1">
      <c r="A27" s="740">
        <v>50306</v>
      </c>
      <c r="B27" s="654" t="s">
        <v>1678</v>
      </c>
      <c r="C27" s="657" t="s">
        <v>1673</v>
      </c>
    </row>
    <row r="28" spans="1:3" s="653" customFormat="1" ht="20.100000000000001" customHeight="1">
      <c r="A28" s="740">
        <v>50399</v>
      </c>
      <c r="B28" s="654" t="s">
        <v>1679</v>
      </c>
      <c r="C28" s="657" t="s">
        <v>1673</v>
      </c>
    </row>
    <row r="29" spans="1:3" s="653" customFormat="1" ht="20.100000000000001" customHeight="1">
      <c r="A29" s="739">
        <v>504</v>
      </c>
      <c r="B29" s="651" t="s">
        <v>1680</v>
      </c>
      <c r="C29" s="652">
        <f>SUM(C30:C35)</f>
        <v>0</v>
      </c>
    </row>
    <row r="30" spans="1:3" s="653" customFormat="1" ht="20.100000000000001" customHeight="1">
      <c r="A30" s="740">
        <v>50401</v>
      </c>
      <c r="B30" s="654" t="s">
        <v>1672</v>
      </c>
      <c r="C30" s="657" t="s">
        <v>1673</v>
      </c>
    </row>
    <row r="31" spans="1:3" s="653" customFormat="1" ht="20.100000000000001" customHeight="1">
      <c r="A31" s="740">
        <v>50402</v>
      </c>
      <c r="B31" s="654" t="s">
        <v>1674</v>
      </c>
      <c r="C31" s="657" t="s">
        <v>1673</v>
      </c>
    </row>
    <row r="32" spans="1:3" s="653" customFormat="1" ht="20.100000000000001" customHeight="1">
      <c r="A32" s="740">
        <v>50403</v>
      </c>
      <c r="B32" s="654" t="s">
        <v>1675</v>
      </c>
      <c r="C32" s="657" t="s">
        <v>1673</v>
      </c>
    </row>
    <row r="33" spans="1:3" ht="20.100000000000001" customHeight="1">
      <c r="A33" s="740">
        <v>50404</v>
      </c>
      <c r="B33" s="654" t="s">
        <v>1677</v>
      </c>
      <c r="C33" s="657" t="s">
        <v>1673</v>
      </c>
    </row>
    <row r="34" spans="1:3" ht="20.100000000000001" customHeight="1">
      <c r="A34" s="740">
        <v>50405</v>
      </c>
      <c r="B34" s="654" t="s">
        <v>1678</v>
      </c>
      <c r="C34" s="657" t="s">
        <v>1673</v>
      </c>
    </row>
    <row r="35" spans="1:3" ht="20.100000000000001" customHeight="1">
      <c r="A35" s="740">
        <v>50499</v>
      </c>
      <c r="B35" s="654" t="s">
        <v>1679</v>
      </c>
      <c r="C35" s="657" t="s">
        <v>1673</v>
      </c>
    </row>
    <row r="36" spans="1:3" ht="20.100000000000001" customHeight="1">
      <c r="A36" s="739">
        <v>505</v>
      </c>
      <c r="B36" s="651" t="s">
        <v>1681</v>
      </c>
      <c r="C36" s="652">
        <f>SUM(C37:C39)</f>
        <v>68182</v>
      </c>
    </row>
    <row r="37" spans="1:3" ht="20.100000000000001" customHeight="1">
      <c r="A37" s="740">
        <v>50501</v>
      </c>
      <c r="B37" s="654" t="s">
        <v>1682</v>
      </c>
      <c r="C37" s="655">
        <v>63682</v>
      </c>
    </row>
    <row r="38" spans="1:3" ht="20.100000000000001" customHeight="1">
      <c r="A38" s="740">
        <v>50502</v>
      </c>
      <c r="B38" s="654" t="s">
        <v>1683</v>
      </c>
      <c r="C38" s="655">
        <v>4500</v>
      </c>
    </row>
    <row r="39" spans="1:3" ht="20.100000000000001" customHeight="1">
      <c r="A39" s="740">
        <v>50599</v>
      </c>
      <c r="B39" s="654" t="s">
        <v>1684</v>
      </c>
      <c r="C39" s="657" t="s">
        <v>1804</v>
      </c>
    </row>
    <row r="40" spans="1:3" ht="20.100000000000001" customHeight="1">
      <c r="A40" s="739">
        <v>506</v>
      </c>
      <c r="B40" s="651" t="s">
        <v>1685</v>
      </c>
      <c r="C40" s="652">
        <f>SUM(C41:C42)</f>
        <v>0</v>
      </c>
    </row>
    <row r="41" spans="1:3" ht="20.100000000000001" customHeight="1">
      <c r="A41" s="740">
        <v>50601</v>
      </c>
      <c r="B41" s="654" t="s">
        <v>1686</v>
      </c>
      <c r="C41" s="657" t="s">
        <v>1673</v>
      </c>
    </row>
    <row r="42" spans="1:3" ht="20.100000000000001" customHeight="1">
      <c r="A42" s="740">
        <v>50602</v>
      </c>
      <c r="B42" s="654" t="s">
        <v>1687</v>
      </c>
      <c r="C42" s="657" t="s">
        <v>1804</v>
      </c>
    </row>
    <row r="43" spans="1:3" ht="20.100000000000001" customHeight="1">
      <c r="A43" s="739">
        <v>507</v>
      </c>
      <c r="B43" s="651" t="s">
        <v>1688</v>
      </c>
      <c r="C43" s="657"/>
    </row>
    <row r="44" spans="1:3" ht="20.100000000000001" customHeight="1">
      <c r="A44" s="740">
        <v>50701</v>
      </c>
      <c r="B44" s="654" t="s">
        <v>1689</v>
      </c>
      <c r="C44" s="657" t="s">
        <v>1673</v>
      </c>
    </row>
    <row r="45" spans="1:3" ht="20.100000000000001" customHeight="1">
      <c r="A45" s="740">
        <v>50702</v>
      </c>
      <c r="B45" s="654" t="s">
        <v>1690</v>
      </c>
      <c r="C45" s="657" t="s">
        <v>1673</v>
      </c>
    </row>
    <row r="46" spans="1:3" ht="20.100000000000001" customHeight="1">
      <c r="A46" s="740">
        <v>50799</v>
      </c>
      <c r="B46" s="654" t="s">
        <v>1691</v>
      </c>
      <c r="C46" s="657" t="s">
        <v>1673</v>
      </c>
    </row>
    <row r="47" spans="1:3" ht="20.100000000000001" customHeight="1">
      <c r="A47" s="739">
        <v>508</v>
      </c>
      <c r="B47" s="651" t="s">
        <v>1692</v>
      </c>
      <c r="C47" s="657"/>
    </row>
    <row r="48" spans="1:3" ht="20.100000000000001" customHeight="1">
      <c r="A48" s="740">
        <v>50801</v>
      </c>
      <c r="B48" s="654" t="s">
        <v>1693</v>
      </c>
      <c r="C48" s="657">
        <v>1135</v>
      </c>
    </row>
    <row r="49" spans="1:3" ht="20.100000000000001" customHeight="1">
      <c r="A49" s="740">
        <v>50802</v>
      </c>
      <c r="B49" s="654" t="s">
        <v>1694</v>
      </c>
      <c r="C49" s="657" t="s">
        <v>1673</v>
      </c>
    </row>
    <row r="50" spans="1:3" ht="20.100000000000001" customHeight="1">
      <c r="A50" s="739">
        <v>509</v>
      </c>
      <c r="B50" s="651" t="s">
        <v>1695</v>
      </c>
      <c r="C50" s="652">
        <f>SUM(C51:C55)</f>
        <v>7316</v>
      </c>
    </row>
    <row r="51" spans="1:3" ht="20.100000000000001" customHeight="1">
      <c r="A51" s="740">
        <v>50901</v>
      </c>
      <c r="B51" s="654" t="s">
        <v>1696</v>
      </c>
      <c r="C51" s="655">
        <v>4500</v>
      </c>
    </row>
    <row r="52" spans="1:3" ht="20.100000000000001" customHeight="1">
      <c r="A52" s="740">
        <v>50902</v>
      </c>
      <c r="B52" s="654" t="s">
        <v>1697</v>
      </c>
      <c r="C52" s="655">
        <v>1278</v>
      </c>
    </row>
    <row r="53" spans="1:3" ht="20.100000000000001" customHeight="1">
      <c r="A53" s="740">
        <v>50903</v>
      </c>
      <c r="B53" s="654" t="s">
        <v>1698</v>
      </c>
      <c r="C53" s="657" t="s">
        <v>1673</v>
      </c>
    </row>
    <row r="54" spans="1:3" ht="20.100000000000001" customHeight="1">
      <c r="A54" s="740">
        <v>50904</v>
      </c>
      <c r="B54" s="654" t="s">
        <v>1699</v>
      </c>
      <c r="C54" s="655">
        <v>678</v>
      </c>
    </row>
    <row r="55" spans="1:3" ht="20.100000000000001" customHeight="1">
      <c r="A55" s="740">
        <v>50999</v>
      </c>
      <c r="B55" s="654" t="s">
        <v>1700</v>
      </c>
      <c r="C55" s="655">
        <v>860</v>
      </c>
    </row>
    <row r="56" spans="1:3" ht="20.100000000000001" customHeight="1">
      <c r="A56" s="739">
        <v>510</v>
      </c>
      <c r="B56" s="651" t="s">
        <v>1701</v>
      </c>
      <c r="C56" s="657"/>
    </row>
    <row r="57" spans="1:3" ht="20.100000000000001" customHeight="1">
      <c r="A57" s="740">
        <v>51002</v>
      </c>
      <c r="B57" s="654" t="s">
        <v>1702</v>
      </c>
      <c r="C57" s="657" t="s">
        <v>1673</v>
      </c>
    </row>
    <row r="58" spans="1:3" ht="20.100000000000001" customHeight="1">
      <c r="A58" s="739">
        <v>511</v>
      </c>
      <c r="B58" s="651" t="s">
        <v>1703</v>
      </c>
      <c r="C58" s="657"/>
    </row>
    <row r="59" spans="1:3" ht="20.100000000000001" customHeight="1">
      <c r="A59" s="740">
        <v>51101</v>
      </c>
      <c r="B59" s="654" t="s">
        <v>1704</v>
      </c>
      <c r="C59" s="657" t="s">
        <v>1673</v>
      </c>
    </row>
    <row r="60" spans="1:3" ht="20.100000000000001" customHeight="1">
      <c r="A60" s="740">
        <v>51102</v>
      </c>
      <c r="B60" s="654" t="s">
        <v>1705</v>
      </c>
      <c r="C60" s="657" t="s">
        <v>1673</v>
      </c>
    </row>
    <row r="61" spans="1:3" ht="20.100000000000001" customHeight="1">
      <c r="A61" s="740">
        <v>51103</v>
      </c>
      <c r="B61" s="654" t="s">
        <v>1706</v>
      </c>
      <c r="C61" s="657" t="s">
        <v>1673</v>
      </c>
    </row>
    <row r="62" spans="1:3" ht="20.100000000000001" customHeight="1">
      <c r="A62" s="741">
        <v>514</v>
      </c>
      <c r="B62" s="651" t="s">
        <v>1707</v>
      </c>
      <c r="C62" s="651">
        <v>0</v>
      </c>
    </row>
    <row r="63" spans="1:3" ht="20.100000000000001" customHeight="1">
      <c r="A63" s="740">
        <v>51401</v>
      </c>
      <c r="B63" s="654" t="s">
        <v>1708</v>
      </c>
      <c r="C63" s="657" t="s">
        <v>1673</v>
      </c>
    </row>
    <row r="64" spans="1:3" ht="20.100000000000001" customHeight="1">
      <c r="A64" s="741">
        <v>599</v>
      </c>
      <c r="B64" s="654" t="s">
        <v>1489</v>
      </c>
      <c r="C64" s="657" t="s">
        <v>1673</v>
      </c>
    </row>
    <row r="65" spans="1:3" ht="20.100000000000001" customHeight="1">
      <c r="A65" s="742"/>
      <c r="B65" s="651" t="s">
        <v>1709</v>
      </c>
      <c r="C65" s="652">
        <f>SUM(C5,C10,C21,C29,C36,C40,C43,C47,C50,C56,C58,C63)</f>
        <v>140933</v>
      </c>
    </row>
  </sheetData>
  <mergeCells count="1">
    <mergeCell ref="A2:C2"/>
  </mergeCells>
  <phoneticPr fontId="21" type="noConversion"/>
  <printOptions horizontalCentered="1"/>
  <pageMargins left="0.11811023622047245" right="0.11811023622047245" top="0.35433070866141736" bottom="0.35433070866141736" header="0.31496062992125984" footer="0.31496062992125984"/>
  <pageSetup paperSize="9" fitToHeight="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B31"/>
  <sheetViews>
    <sheetView view="pageBreakPreview" zoomScaleNormal="100" zoomScaleSheetLayoutView="100" workbookViewId="0">
      <selection activeCell="I24" sqref="I24"/>
    </sheetView>
  </sheetViews>
  <sheetFormatPr defaultRowHeight="14.25"/>
  <cols>
    <col min="1" max="1" width="48.875" style="686" customWidth="1"/>
    <col min="2" max="2" width="33.25" style="686" customWidth="1"/>
    <col min="3" max="16384" width="9" style="686"/>
  </cols>
  <sheetData>
    <row r="1" spans="1:2">
      <c r="A1" s="710" t="s">
        <v>1712</v>
      </c>
      <c r="B1" s="600"/>
    </row>
    <row r="2" spans="1:2" ht="24">
      <c r="A2" s="923" t="s">
        <v>1716</v>
      </c>
      <c r="B2" s="923"/>
    </row>
    <row r="3" spans="1:2">
      <c r="A3" s="602"/>
      <c r="B3" s="603" t="s">
        <v>29</v>
      </c>
    </row>
    <row r="4" spans="1:2" ht="19.5" customHeight="1">
      <c r="A4" s="718" t="s">
        <v>467</v>
      </c>
      <c r="B4" s="718" t="s">
        <v>468</v>
      </c>
    </row>
    <row r="5" spans="1:2" ht="19.5" customHeight="1">
      <c r="A5" s="717" t="s">
        <v>1713</v>
      </c>
      <c r="B5" s="716">
        <f>B6+B13</f>
        <v>119362</v>
      </c>
    </row>
    <row r="6" spans="1:2" s="644" customFormat="1" ht="20.100000000000001" customHeight="1">
      <c r="A6" s="715" t="s">
        <v>1714</v>
      </c>
      <c r="B6" s="714">
        <f>SUM(B7:B12)</f>
        <v>25362</v>
      </c>
    </row>
    <row r="7" spans="1:2" ht="20.100000000000001" customHeight="1">
      <c r="A7" s="713" t="s">
        <v>470</v>
      </c>
      <c r="B7" s="712">
        <v>1656</v>
      </c>
    </row>
    <row r="8" spans="1:2" ht="20.100000000000001" customHeight="1">
      <c r="A8" s="713" t="s">
        <v>471</v>
      </c>
      <c r="B8" s="712">
        <v>240</v>
      </c>
    </row>
    <row r="9" spans="1:2" ht="20.100000000000001" customHeight="1">
      <c r="A9" s="713" t="s">
        <v>472</v>
      </c>
      <c r="B9" s="712">
        <v>5971</v>
      </c>
    </row>
    <row r="10" spans="1:2" ht="20.100000000000001" customHeight="1">
      <c r="A10" s="713" t="s">
        <v>473</v>
      </c>
      <c r="B10" s="712">
        <v>794</v>
      </c>
    </row>
    <row r="11" spans="1:2" ht="20.100000000000001" customHeight="1">
      <c r="A11" s="713" t="s">
        <v>474</v>
      </c>
      <c r="B11" s="712">
        <v>16345</v>
      </c>
    </row>
    <row r="12" spans="1:2" ht="20.100000000000001" customHeight="1">
      <c r="A12" s="713" t="s">
        <v>475</v>
      </c>
      <c r="B12" s="712">
        <v>356</v>
      </c>
    </row>
    <row r="13" spans="1:2" s="644" customFormat="1" ht="20.100000000000001" customHeight="1">
      <c r="A13" s="715" t="s">
        <v>1715</v>
      </c>
      <c r="B13" s="711">
        <f>SUM(B14:B31)</f>
        <v>94000</v>
      </c>
    </row>
    <row r="14" spans="1:2" ht="20.100000000000001" customHeight="1">
      <c r="A14" s="610" t="s">
        <v>476</v>
      </c>
      <c r="B14" s="611">
        <v>5892</v>
      </c>
    </row>
    <row r="15" spans="1:2" ht="20.100000000000001" customHeight="1">
      <c r="A15" s="612" t="s">
        <v>477</v>
      </c>
      <c r="B15" s="611">
        <v>23000</v>
      </c>
    </row>
    <row r="16" spans="1:2" ht="20.100000000000001" customHeight="1">
      <c r="A16" s="612" t="s">
        <v>478</v>
      </c>
      <c r="B16" s="611">
        <v>997</v>
      </c>
    </row>
    <row r="17" spans="1:2" ht="20.100000000000001" customHeight="1">
      <c r="A17" s="612" t="s">
        <v>479</v>
      </c>
      <c r="B17" s="611">
        <v>-2492</v>
      </c>
    </row>
    <row r="18" spans="1:2" ht="20.100000000000001" customHeight="1">
      <c r="A18" s="612" t="s">
        <v>480</v>
      </c>
      <c r="B18" s="611">
        <v>945</v>
      </c>
    </row>
    <row r="19" spans="1:2" ht="20.100000000000001" customHeight="1">
      <c r="A19" s="612" t="s">
        <v>481</v>
      </c>
      <c r="B19" s="611">
        <v>4740</v>
      </c>
    </row>
    <row r="20" spans="1:2" ht="20.100000000000001" customHeight="1">
      <c r="A20" s="612" t="s">
        <v>482</v>
      </c>
      <c r="B20" s="613">
        <v>1796</v>
      </c>
    </row>
    <row r="21" spans="1:2" ht="20.100000000000001" customHeight="1">
      <c r="A21" s="614" t="s">
        <v>483</v>
      </c>
      <c r="B21" s="613">
        <v>1818</v>
      </c>
    </row>
    <row r="22" spans="1:2" ht="20.100000000000001" customHeight="1">
      <c r="A22" s="614" t="s">
        <v>484</v>
      </c>
      <c r="B22" s="613">
        <v>8700</v>
      </c>
    </row>
    <row r="23" spans="1:2" ht="20.100000000000001" customHeight="1">
      <c r="A23" s="614" t="s">
        <v>485</v>
      </c>
      <c r="B23" s="613">
        <v>315</v>
      </c>
    </row>
    <row r="24" spans="1:2" ht="20.100000000000001" customHeight="1">
      <c r="A24" s="614" t="s">
        <v>486</v>
      </c>
      <c r="B24" s="613">
        <v>19000</v>
      </c>
    </row>
    <row r="25" spans="1:2" ht="20.100000000000001" customHeight="1">
      <c r="A25" s="614" t="s">
        <v>487</v>
      </c>
      <c r="B25" s="613">
        <v>5229</v>
      </c>
    </row>
    <row r="26" spans="1:2" ht="20.100000000000001" customHeight="1">
      <c r="A26" s="614" t="s">
        <v>522</v>
      </c>
      <c r="B26" s="613">
        <v>139</v>
      </c>
    </row>
    <row r="27" spans="1:2" ht="20.100000000000001" customHeight="1">
      <c r="A27" s="614" t="s">
        <v>488</v>
      </c>
      <c r="B27" s="613">
        <v>4800</v>
      </c>
    </row>
    <row r="28" spans="1:2" ht="20.100000000000001" customHeight="1">
      <c r="A28" s="614" t="s">
        <v>489</v>
      </c>
      <c r="B28" s="613">
        <v>729</v>
      </c>
    </row>
    <row r="29" spans="1:2" ht="20.100000000000001" customHeight="1">
      <c r="A29" s="614" t="s">
        <v>523</v>
      </c>
      <c r="B29" s="613">
        <v>40</v>
      </c>
    </row>
    <row r="30" spans="1:2" ht="20.100000000000001" customHeight="1">
      <c r="A30" s="614" t="s">
        <v>490</v>
      </c>
      <c r="B30" s="613">
        <v>9637</v>
      </c>
    </row>
    <row r="31" spans="1:2" ht="20.100000000000001" customHeight="1">
      <c r="A31" s="614" t="s">
        <v>491</v>
      </c>
      <c r="B31" s="613">
        <v>8715</v>
      </c>
    </row>
  </sheetData>
  <mergeCells count="1">
    <mergeCell ref="A2:B2"/>
  </mergeCells>
  <phoneticPr fontId="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B29"/>
  <sheetViews>
    <sheetView view="pageBreakPreview" zoomScaleNormal="100" zoomScaleSheetLayoutView="100" workbookViewId="0">
      <selection activeCell="N26" sqref="N26"/>
    </sheetView>
  </sheetViews>
  <sheetFormatPr defaultRowHeight="14.25"/>
  <cols>
    <col min="1" max="1" width="28.75" style="686" customWidth="1"/>
    <col min="2" max="2" width="34.375" style="686" customWidth="1"/>
    <col min="3" max="16384" width="9" style="686"/>
  </cols>
  <sheetData>
    <row r="1" spans="1:2">
      <c r="A1" s="638" t="s">
        <v>1717</v>
      </c>
      <c r="B1" s="616"/>
    </row>
    <row r="2" spans="1:2" ht="24">
      <c r="A2" s="924" t="s">
        <v>1718</v>
      </c>
      <c r="B2" s="924"/>
    </row>
    <row r="3" spans="1:2" ht="28.5" customHeight="1">
      <c r="A3" s="616"/>
      <c r="B3" s="617" t="s">
        <v>29</v>
      </c>
    </row>
    <row r="4" spans="1:2" s="700" customFormat="1" ht="20.100000000000001" customHeight="1">
      <c r="A4" s="618" t="s">
        <v>492</v>
      </c>
      <c r="B4" s="618" t="s">
        <v>493</v>
      </c>
    </row>
    <row r="5" spans="1:2" s="700" customFormat="1" ht="20.100000000000001" customHeight="1">
      <c r="A5" s="684" t="s">
        <v>527</v>
      </c>
      <c r="B5" s="683">
        <f>SUM(B6:B23)</f>
        <v>11999.876120000001</v>
      </c>
    </row>
    <row r="6" spans="1:2" s="700" customFormat="1" ht="20.100000000000001" customHeight="1">
      <c r="A6" s="619" t="s">
        <v>530</v>
      </c>
      <c r="B6" s="639">
        <v>308.16000000000003</v>
      </c>
    </row>
    <row r="7" spans="1:2" s="700" customFormat="1" ht="20.100000000000001" customHeight="1">
      <c r="A7" s="619" t="s">
        <v>531</v>
      </c>
      <c r="B7" s="639">
        <v>3.6</v>
      </c>
    </row>
    <row r="8" spans="1:2" s="700" customFormat="1" ht="20.100000000000001" customHeight="1">
      <c r="A8" s="619" t="s">
        <v>532</v>
      </c>
      <c r="B8" s="639">
        <v>69.88</v>
      </c>
    </row>
    <row r="9" spans="1:2" s="700" customFormat="1" ht="20.100000000000001" customHeight="1">
      <c r="A9" s="619" t="s">
        <v>533</v>
      </c>
      <c r="B9" s="639">
        <v>275.3</v>
      </c>
    </row>
    <row r="10" spans="1:2" s="700" customFormat="1" ht="20.100000000000001" customHeight="1">
      <c r="A10" s="619" t="s">
        <v>534</v>
      </c>
      <c r="B10" s="639">
        <v>700</v>
      </c>
    </row>
    <row r="11" spans="1:2" s="700" customFormat="1" ht="20.100000000000001" customHeight="1">
      <c r="A11" s="619" t="s">
        <v>535</v>
      </c>
      <c r="B11" s="640">
        <v>54.05</v>
      </c>
    </row>
    <row r="12" spans="1:2" s="700" customFormat="1" ht="20.100000000000001" customHeight="1">
      <c r="A12" s="619" t="s">
        <v>536</v>
      </c>
      <c r="B12" s="639">
        <v>65.417410000000004</v>
      </c>
    </row>
    <row r="13" spans="1:2" s="700" customFormat="1" ht="20.100000000000001" customHeight="1">
      <c r="A13" s="619" t="s">
        <v>537</v>
      </c>
      <c r="B13" s="639">
        <v>312.86385999999999</v>
      </c>
    </row>
    <row r="14" spans="1:2" s="700" customFormat="1" ht="20.100000000000001" customHeight="1">
      <c r="A14" s="619" t="s">
        <v>538</v>
      </c>
      <c r="B14" s="639">
        <v>1000</v>
      </c>
    </row>
    <row r="15" spans="1:2" s="700" customFormat="1" ht="20.100000000000001" customHeight="1">
      <c r="A15" s="619" t="s">
        <v>539</v>
      </c>
      <c r="B15" s="639">
        <v>1000</v>
      </c>
    </row>
    <row r="16" spans="1:2" s="700" customFormat="1" ht="20.100000000000001" customHeight="1">
      <c r="A16" s="619" t="s">
        <v>540</v>
      </c>
      <c r="B16" s="639">
        <v>50</v>
      </c>
    </row>
    <row r="17" spans="1:2" s="700" customFormat="1" ht="20.100000000000001" customHeight="1">
      <c r="A17" s="619" t="s">
        <v>541</v>
      </c>
      <c r="B17" s="639">
        <v>10</v>
      </c>
    </row>
    <row r="18" spans="1:2" s="700" customFormat="1" ht="20.100000000000001" customHeight="1">
      <c r="A18" s="619" t="s">
        <v>542</v>
      </c>
      <c r="B18" s="639">
        <v>234.8869</v>
      </c>
    </row>
    <row r="19" spans="1:2" s="700" customFormat="1" ht="20.100000000000001" customHeight="1">
      <c r="A19" s="619" t="s">
        <v>1719</v>
      </c>
      <c r="B19" s="639">
        <v>1367</v>
      </c>
    </row>
    <row r="20" spans="1:2" s="700" customFormat="1" ht="20.100000000000001" customHeight="1">
      <c r="A20" s="619" t="s">
        <v>1720</v>
      </c>
      <c r="B20" s="639">
        <v>6065</v>
      </c>
    </row>
    <row r="21" spans="1:2" s="700" customFormat="1" ht="20.100000000000001" customHeight="1">
      <c r="A21" s="619" t="s">
        <v>1721</v>
      </c>
      <c r="B21" s="639">
        <v>51</v>
      </c>
    </row>
    <row r="22" spans="1:2" s="644" customFormat="1" ht="20.100000000000001" customHeight="1">
      <c r="A22" s="619" t="s">
        <v>1722</v>
      </c>
      <c r="B22" s="639">
        <v>132.71795</v>
      </c>
    </row>
    <row r="23" spans="1:2" ht="20.100000000000001" customHeight="1">
      <c r="A23" s="619" t="s">
        <v>1723</v>
      </c>
      <c r="B23" s="639">
        <v>300</v>
      </c>
    </row>
    <row r="24" spans="1:2" ht="20.100000000000001" customHeight="1">
      <c r="A24" s="684" t="s">
        <v>528</v>
      </c>
      <c r="B24" s="683">
        <f>SUM(B25:B28)</f>
        <v>9000</v>
      </c>
    </row>
    <row r="25" spans="1:2" ht="20.100000000000001" customHeight="1">
      <c r="A25" s="619" t="s">
        <v>543</v>
      </c>
      <c r="B25" s="639">
        <v>81</v>
      </c>
    </row>
    <row r="26" spans="1:2" ht="20.100000000000001" customHeight="1">
      <c r="A26" s="619" t="s">
        <v>536</v>
      </c>
      <c r="B26" s="639">
        <v>1</v>
      </c>
    </row>
    <row r="27" spans="1:2" ht="20.100000000000001" customHeight="1">
      <c r="A27" s="619" t="s">
        <v>544</v>
      </c>
      <c r="B27" s="639">
        <v>3918</v>
      </c>
    </row>
    <row r="28" spans="1:2" ht="20.100000000000001" customHeight="1">
      <c r="A28" s="619" t="s">
        <v>545</v>
      </c>
      <c r="B28" s="639">
        <v>5000</v>
      </c>
    </row>
    <row r="29" spans="1:2" ht="20.100000000000001" customHeight="1">
      <c r="A29" s="643" t="s">
        <v>529</v>
      </c>
      <c r="B29" s="683">
        <f>B5+B24</f>
        <v>20999.876120000001</v>
      </c>
    </row>
  </sheetData>
  <mergeCells count="1">
    <mergeCell ref="A2:B2"/>
  </mergeCells>
  <phoneticPr fontId="2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I22"/>
  <sheetViews>
    <sheetView view="pageBreakPreview" zoomScale="115" zoomScaleNormal="100" zoomScaleSheetLayoutView="115" workbookViewId="0">
      <selection activeCell="O14" sqref="O14"/>
    </sheetView>
  </sheetViews>
  <sheetFormatPr defaultRowHeight="14.25"/>
  <cols>
    <col min="1" max="1" width="35.125" style="601" customWidth="1"/>
    <col min="2" max="6" width="8.75" style="601" customWidth="1"/>
    <col min="7" max="7" width="8.125" style="601" bestFit="1" customWidth="1"/>
    <col min="8" max="9" width="8.75" style="601" customWidth="1"/>
    <col min="10" max="16384" width="9" style="601"/>
  </cols>
  <sheetData>
    <row r="1" spans="1:9">
      <c r="A1" s="642" t="s">
        <v>1724</v>
      </c>
      <c r="B1" s="620"/>
      <c r="C1" s="620"/>
      <c r="D1" s="620"/>
      <c r="E1" s="620"/>
      <c r="F1" s="620"/>
      <c r="G1" s="620"/>
      <c r="H1" s="620"/>
      <c r="I1" s="620"/>
    </row>
    <row r="2" spans="1:9" ht="24">
      <c r="A2" s="927" t="s">
        <v>1805</v>
      </c>
      <c r="B2" s="927"/>
      <c r="C2" s="927"/>
      <c r="D2" s="927"/>
      <c r="E2" s="927"/>
      <c r="F2" s="927"/>
      <c r="G2" s="927"/>
      <c r="H2" s="927"/>
      <c r="I2" s="927"/>
    </row>
    <row r="3" spans="1:9">
      <c r="A3" s="620"/>
      <c r="B3" s="620"/>
      <c r="C3" s="620"/>
      <c r="D3" s="620"/>
      <c r="E3" s="620"/>
      <c r="F3" s="620"/>
      <c r="G3" s="620"/>
      <c r="H3" s="928" t="s">
        <v>29</v>
      </c>
      <c r="I3" s="928"/>
    </row>
    <row r="4" spans="1:9" ht="24.75" customHeight="1">
      <c r="A4" s="621" t="s">
        <v>495</v>
      </c>
      <c r="B4" s="621" t="s">
        <v>496</v>
      </c>
      <c r="C4" s="621" t="s">
        <v>497</v>
      </c>
      <c r="D4" s="621" t="s">
        <v>498</v>
      </c>
      <c r="E4" s="621" t="s">
        <v>499</v>
      </c>
      <c r="F4" s="621" t="s">
        <v>500</v>
      </c>
      <c r="G4" s="621" t="s">
        <v>501</v>
      </c>
      <c r="H4" s="621" t="s">
        <v>502</v>
      </c>
      <c r="I4" s="621" t="s">
        <v>526</v>
      </c>
    </row>
    <row r="5" spans="1:9" ht="24.95" customHeight="1">
      <c r="A5" s="622" t="s">
        <v>503</v>
      </c>
      <c r="B5" s="622">
        <f>SUM(C5:I5)</f>
        <v>2395</v>
      </c>
      <c r="C5" s="622">
        <f>SUM(C6:C8)</f>
        <v>771</v>
      </c>
      <c r="D5" s="622">
        <f t="shared" ref="D5:I5" si="0">SUM(D6:D8)</f>
        <v>388</v>
      </c>
      <c r="E5" s="622">
        <f t="shared" si="0"/>
        <v>492</v>
      </c>
      <c r="F5" s="622">
        <f t="shared" si="0"/>
        <v>561</v>
      </c>
      <c r="G5" s="622">
        <f t="shared" si="0"/>
        <v>94</v>
      </c>
      <c r="H5" s="622">
        <f t="shared" si="0"/>
        <v>89</v>
      </c>
      <c r="I5" s="622">
        <f t="shared" si="0"/>
        <v>0</v>
      </c>
    </row>
    <row r="6" spans="1:9" ht="24.95" customHeight="1">
      <c r="A6" s="623" t="s">
        <v>546</v>
      </c>
      <c r="B6" s="622">
        <f t="shared" ref="B6:B19" si="1">SUM(C6:I6)</f>
        <v>1359</v>
      </c>
      <c r="C6" s="623">
        <v>395</v>
      </c>
      <c r="D6" s="623">
        <v>210</v>
      </c>
      <c r="E6" s="623">
        <v>314</v>
      </c>
      <c r="F6" s="623">
        <v>341</v>
      </c>
      <c r="G6" s="623">
        <v>51</v>
      </c>
      <c r="H6" s="623">
        <v>48</v>
      </c>
      <c r="I6" s="623">
        <v>0</v>
      </c>
    </row>
    <row r="7" spans="1:9" ht="24.95" customHeight="1">
      <c r="A7" s="623" t="s">
        <v>547</v>
      </c>
      <c r="B7" s="622">
        <f t="shared" si="1"/>
        <v>894</v>
      </c>
      <c r="C7" s="623">
        <v>369</v>
      </c>
      <c r="D7" s="623">
        <v>155</v>
      </c>
      <c r="E7" s="623">
        <v>127</v>
      </c>
      <c r="F7" s="623">
        <v>196</v>
      </c>
      <c r="G7" s="623">
        <v>24</v>
      </c>
      <c r="H7" s="623">
        <v>23</v>
      </c>
      <c r="I7" s="623">
        <v>0</v>
      </c>
    </row>
    <row r="8" spans="1:9" ht="24.95" customHeight="1">
      <c r="A8" s="623" t="s">
        <v>548</v>
      </c>
      <c r="B8" s="622">
        <f t="shared" si="1"/>
        <v>142</v>
      </c>
      <c r="C8" s="623">
        <v>7</v>
      </c>
      <c r="D8" s="623">
        <v>23</v>
      </c>
      <c r="E8" s="623">
        <v>51</v>
      </c>
      <c r="F8" s="623">
        <v>24</v>
      </c>
      <c r="G8" s="623">
        <v>19</v>
      </c>
      <c r="H8" s="623">
        <v>18</v>
      </c>
      <c r="I8" s="623">
        <v>0</v>
      </c>
    </row>
    <row r="9" spans="1:9" ht="24.95" customHeight="1">
      <c r="A9" s="622" t="s">
        <v>504</v>
      </c>
      <c r="B9" s="622">
        <f t="shared" si="1"/>
        <v>27005</v>
      </c>
      <c r="C9" s="622">
        <f>SUM(C10:C18)</f>
        <v>4124</v>
      </c>
      <c r="D9" s="622">
        <f t="shared" ref="D9:I9" si="2">SUM(D10:D18)</f>
        <v>2105</v>
      </c>
      <c r="E9" s="622">
        <f t="shared" si="2"/>
        <v>1876</v>
      </c>
      <c r="F9" s="622">
        <f t="shared" si="2"/>
        <v>4107</v>
      </c>
      <c r="G9" s="622">
        <f t="shared" si="2"/>
        <v>6034</v>
      </c>
      <c r="H9" s="622">
        <f t="shared" si="2"/>
        <v>6886</v>
      </c>
      <c r="I9" s="622">
        <f t="shared" si="2"/>
        <v>1873</v>
      </c>
    </row>
    <row r="10" spans="1:9" ht="24.95" customHeight="1">
      <c r="A10" s="623" t="s">
        <v>549</v>
      </c>
      <c r="B10" s="622">
        <f t="shared" si="1"/>
        <v>1504</v>
      </c>
      <c r="C10" s="623">
        <v>640</v>
      </c>
      <c r="D10" s="623">
        <v>12</v>
      </c>
      <c r="E10" s="623">
        <v>43</v>
      </c>
      <c r="F10" s="623">
        <v>0</v>
      </c>
      <c r="G10" s="623">
        <v>134</v>
      </c>
      <c r="H10" s="623">
        <v>175</v>
      </c>
      <c r="I10" s="623">
        <v>500</v>
      </c>
    </row>
    <row r="11" spans="1:9" ht="24.95" customHeight="1">
      <c r="A11" s="623" t="s">
        <v>550</v>
      </c>
      <c r="B11" s="622">
        <f t="shared" si="1"/>
        <v>10980</v>
      </c>
      <c r="C11" s="623">
        <v>1800</v>
      </c>
      <c r="D11" s="623">
        <v>900</v>
      </c>
      <c r="E11" s="623">
        <v>880</v>
      </c>
      <c r="F11" s="623">
        <v>1800</v>
      </c>
      <c r="G11" s="623">
        <v>2600</v>
      </c>
      <c r="H11" s="623">
        <v>2700</v>
      </c>
      <c r="I11" s="623">
        <v>300</v>
      </c>
    </row>
    <row r="12" spans="1:9" ht="24.95" customHeight="1">
      <c r="A12" s="623" t="s">
        <v>551</v>
      </c>
      <c r="B12" s="622">
        <f t="shared" si="1"/>
        <v>696</v>
      </c>
      <c r="C12" s="623">
        <v>-55</v>
      </c>
      <c r="D12" s="623">
        <v>-20</v>
      </c>
      <c r="E12" s="623">
        <v>8</v>
      </c>
      <c r="F12" s="623">
        <v>-30</v>
      </c>
      <c r="G12" s="623">
        <v>256</v>
      </c>
      <c r="H12" s="623">
        <v>337</v>
      </c>
      <c r="I12" s="623">
        <v>200</v>
      </c>
    </row>
    <row r="13" spans="1:9" ht="24.95" customHeight="1">
      <c r="A13" s="623" t="s">
        <v>552</v>
      </c>
      <c r="B13" s="622">
        <f t="shared" si="1"/>
        <v>-452</v>
      </c>
      <c r="C13" s="623">
        <v>-144</v>
      </c>
      <c r="D13" s="623">
        <v>-74</v>
      </c>
      <c r="E13" s="623">
        <v>-74</v>
      </c>
      <c r="F13" s="623">
        <v>-106</v>
      </c>
      <c r="G13" s="623">
        <v>-34</v>
      </c>
      <c r="H13" s="623">
        <v>-20</v>
      </c>
      <c r="I13" s="623">
        <v>0</v>
      </c>
    </row>
    <row r="14" spans="1:9" ht="24.95" customHeight="1">
      <c r="A14" s="623" t="s">
        <v>553</v>
      </c>
      <c r="B14" s="622">
        <f t="shared" si="1"/>
        <v>5275</v>
      </c>
      <c r="C14" s="623">
        <v>953</v>
      </c>
      <c r="D14" s="623">
        <v>577</v>
      </c>
      <c r="E14" s="623">
        <v>299</v>
      </c>
      <c r="F14" s="623">
        <v>663</v>
      </c>
      <c r="G14" s="623">
        <v>1288</v>
      </c>
      <c r="H14" s="623">
        <v>1244</v>
      </c>
      <c r="I14" s="623">
        <v>251</v>
      </c>
    </row>
    <row r="15" spans="1:9" ht="24.95" customHeight="1">
      <c r="A15" s="623" t="s">
        <v>554</v>
      </c>
      <c r="B15" s="622">
        <f t="shared" si="1"/>
        <v>1318</v>
      </c>
      <c r="C15" s="623">
        <v>80</v>
      </c>
      <c r="D15" s="623">
        <v>160</v>
      </c>
      <c r="E15" s="623">
        <v>50</v>
      </c>
      <c r="F15" s="623">
        <v>80</v>
      </c>
      <c r="G15" s="623">
        <v>390</v>
      </c>
      <c r="H15" s="623">
        <v>550</v>
      </c>
      <c r="I15" s="623">
        <v>8</v>
      </c>
    </row>
    <row r="16" spans="1:9" ht="24.95" customHeight="1">
      <c r="A16" s="623" t="s">
        <v>555</v>
      </c>
      <c r="B16" s="622">
        <f t="shared" si="1"/>
        <v>3184</v>
      </c>
      <c r="C16" s="623">
        <v>350</v>
      </c>
      <c r="D16" s="623">
        <v>150</v>
      </c>
      <c r="E16" s="623">
        <v>70</v>
      </c>
      <c r="F16" s="623">
        <v>900</v>
      </c>
      <c r="G16" s="623">
        <v>600</v>
      </c>
      <c r="H16" s="623">
        <v>1100</v>
      </c>
      <c r="I16" s="623">
        <v>14</v>
      </c>
    </row>
    <row r="17" spans="1:9" ht="24.95" customHeight="1">
      <c r="A17" s="623" t="s">
        <v>1729</v>
      </c>
      <c r="B17" s="622">
        <f t="shared" si="1"/>
        <v>0</v>
      </c>
      <c r="C17" s="623">
        <v>0</v>
      </c>
      <c r="D17" s="623">
        <v>0</v>
      </c>
      <c r="E17" s="623">
        <v>0</v>
      </c>
      <c r="F17" s="623">
        <v>0</v>
      </c>
      <c r="G17" s="623">
        <v>0</v>
      </c>
      <c r="H17" s="623">
        <v>0</v>
      </c>
      <c r="I17" s="623">
        <v>0</v>
      </c>
    </row>
    <row r="18" spans="1:9" ht="24.95" customHeight="1">
      <c r="A18" s="623" t="s">
        <v>505</v>
      </c>
      <c r="B18" s="622">
        <f t="shared" si="1"/>
        <v>4500</v>
      </c>
      <c r="C18" s="623">
        <v>500</v>
      </c>
      <c r="D18" s="623">
        <v>400</v>
      </c>
      <c r="E18" s="623">
        <v>600</v>
      </c>
      <c r="F18" s="623">
        <v>800</v>
      </c>
      <c r="G18" s="623">
        <v>800</v>
      </c>
      <c r="H18" s="623">
        <v>800</v>
      </c>
      <c r="I18" s="623">
        <v>600</v>
      </c>
    </row>
    <row r="19" spans="1:9" ht="24.95" customHeight="1">
      <c r="A19" s="622" t="s">
        <v>556</v>
      </c>
      <c r="B19" s="622">
        <f t="shared" si="1"/>
        <v>0</v>
      </c>
      <c r="C19" s="622">
        <v>0</v>
      </c>
      <c r="D19" s="622">
        <v>0</v>
      </c>
      <c r="E19" s="622">
        <v>0</v>
      </c>
      <c r="F19" s="622">
        <v>0</v>
      </c>
      <c r="G19" s="622">
        <v>0</v>
      </c>
      <c r="H19" s="622">
        <v>0</v>
      </c>
      <c r="I19" s="622">
        <v>0</v>
      </c>
    </row>
    <row r="20" spans="1:9" ht="24.95" customHeight="1">
      <c r="A20" s="621" t="s">
        <v>506</v>
      </c>
      <c r="B20" s="622">
        <f>SUM(B5,B9,B19)</f>
        <v>29400</v>
      </c>
      <c r="C20" s="622">
        <f t="shared" ref="C20:I20" si="3">SUM(C5,C9,C19)</f>
        <v>4895</v>
      </c>
      <c r="D20" s="622">
        <f t="shared" si="3"/>
        <v>2493</v>
      </c>
      <c r="E20" s="622">
        <f t="shared" si="3"/>
        <v>2368</v>
      </c>
      <c r="F20" s="622">
        <f t="shared" si="3"/>
        <v>4668</v>
      </c>
      <c r="G20" s="622">
        <f t="shared" si="3"/>
        <v>6128</v>
      </c>
      <c r="H20" s="622">
        <f t="shared" si="3"/>
        <v>6975</v>
      </c>
      <c r="I20" s="622">
        <f t="shared" si="3"/>
        <v>1873</v>
      </c>
    </row>
    <row r="21" spans="1:9" ht="21">
      <c r="A21" s="929" t="s">
        <v>1744</v>
      </c>
      <c r="B21" s="929"/>
      <c r="C21" s="929"/>
      <c r="D21" s="929"/>
      <c r="E21" s="929"/>
      <c r="F21" s="929"/>
      <c r="G21" s="929"/>
      <c r="H21" s="929"/>
      <c r="I21" s="929"/>
    </row>
    <row r="22" spans="1:9" ht="235.5" customHeight="1">
      <c r="A22" s="925" t="s">
        <v>1745</v>
      </c>
      <c r="B22" s="926"/>
      <c r="C22" s="926"/>
      <c r="D22" s="926"/>
      <c r="E22" s="926"/>
      <c r="F22" s="926"/>
      <c r="G22" s="926"/>
      <c r="H22" s="926"/>
      <c r="I22" s="926"/>
    </row>
  </sheetData>
  <mergeCells count="4">
    <mergeCell ref="A2:I2"/>
    <mergeCell ref="H3:I3"/>
    <mergeCell ref="A21:I21"/>
    <mergeCell ref="A22:I22"/>
  </mergeCells>
  <phoneticPr fontId="21" type="noConversion"/>
  <pageMargins left="0.70866141732283472" right="0.70866141732283472" top="0.74803149606299213" bottom="0.74803149606299213" header="0.31496062992125984" footer="0.31496062992125984"/>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610B-0BF8-4353-B653-CE8076C280BE}">
  <sheetPr>
    <tabColor rgb="FF00B050"/>
    <pageSetUpPr fitToPage="1"/>
  </sheetPr>
  <dimension ref="A1:I17"/>
  <sheetViews>
    <sheetView workbookViewId="0">
      <selection activeCell="O11" sqref="O11"/>
    </sheetView>
  </sheetViews>
  <sheetFormatPr defaultRowHeight="14.25"/>
  <cols>
    <col min="1" max="1" width="30.5" bestFit="1" customWidth="1"/>
    <col min="2" max="2" width="7.5" bestFit="1" customWidth="1"/>
    <col min="3" max="4" width="8.125" bestFit="1" customWidth="1"/>
    <col min="5" max="5" width="10.25" bestFit="1" customWidth="1"/>
    <col min="6" max="8" width="8.125" bestFit="1" customWidth="1"/>
    <col min="9" max="9" width="11.625" bestFit="1" customWidth="1"/>
  </cols>
  <sheetData>
    <row r="1" spans="1:9">
      <c r="A1" s="995" t="s">
        <v>1806</v>
      </c>
    </row>
    <row r="2" spans="1:9" ht="21">
      <c r="A2" s="955" t="s">
        <v>1823</v>
      </c>
      <c r="B2" s="955"/>
      <c r="C2" s="955"/>
      <c r="D2" s="955"/>
      <c r="E2" s="955"/>
      <c r="F2" s="955"/>
      <c r="G2" s="955"/>
      <c r="H2" s="955"/>
      <c r="I2" s="955"/>
    </row>
    <row r="3" spans="1:9" ht="23.25" customHeight="1">
      <c r="I3" s="743" t="s">
        <v>1649</v>
      </c>
    </row>
    <row r="4" spans="1:9" s="744" customFormat="1" ht="21.75" customHeight="1">
      <c r="A4" s="739" t="s">
        <v>1807</v>
      </c>
      <c r="B4" s="739" t="s">
        <v>496</v>
      </c>
      <c r="C4" s="739" t="s">
        <v>1808</v>
      </c>
      <c r="D4" s="739" t="s">
        <v>1809</v>
      </c>
      <c r="E4" s="739" t="s">
        <v>1810</v>
      </c>
      <c r="F4" s="739" t="s">
        <v>1811</v>
      </c>
      <c r="G4" s="739" t="s">
        <v>1812</v>
      </c>
      <c r="H4" s="739" t="s">
        <v>1813</v>
      </c>
      <c r="I4" s="739" t="s">
        <v>526</v>
      </c>
    </row>
    <row r="5" spans="1:9" s="745" customFormat="1" ht="21.75" customHeight="1">
      <c r="A5" s="739" t="s">
        <v>1814</v>
      </c>
      <c r="B5" s="739">
        <f>B6+B8+B11</f>
        <v>0</v>
      </c>
      <c r="C5" s="739">
        <f t="shared" ref="C5:I5" si="0">C6+C8+C11</f>
        <v>0</v>
      </c>
      <c r="D5" s="739">
        <f t="shared" si="0"/>
        <v>0</v>
      </c>
      <c r="E5" s="739">
        <f t="shared" si="0"/>
        <v>0</v>
      </c>
      <c r="F5" s="739">
        <f t="shared" si="0"/>
        <v>0</v>
      </c>
      <c r="G5" s="739">
        <f t="shared" si="0"/>
        <v>0</v>
      </c>
      <c r="H5" s="739">
        <f t="shared" si="0"/>
        <v>0</v>
      </c>
      <c r="I5" s="739">
        <f t="shared" si="0"/>
        <v>0</v>
      </c>
    </row>
    <row r="6" spans="1:9" s="745" customFormat="1" ht="21.75" customHeight="1">
      <c r="A6" s="746" t="s">
        <v>1815</v>
      </c>
      <c r="B6" s="739">
        <f t="shared" ref="B6:B11" si="1">SUM(C6:I6)</f>
        <v>0</v>
      </c>
      <c r="C6" s="739"/>
      <c r="D6" s="739"/>
      <c r="E6" s="739"/>
      <c r="F6" s="739"/>
      <c r="G6" s="739"/>
      <c r="H6" s="739"/>
      <c r="I6" s="739"/>
    </row>
    <row r="7" spans="1:9" s="28" customFormat="1" ht="21.75" customHeight="1">
      <c r="A7" s="747" t="s">
        <v>1816</v>
      </c>
      <c r="B7" s="748">
        <v>0</v>
      </c>
      <c r="C7" s="748"/>
      <c r="D7" s="748"/>
      <c r="E7" s="748"/>
      <c r="F7" s="748"/>
      <c r="G7" s="748"/>
      <c r="H7" s="748"/>
      <c r="I7" s="748"/>
    </row>
    <row r="8" spans="1:9" s="745" customFormat="1" ht="21.75" customHeight="1">
      <c r="A8" s="746" t="s">
        <v>1817</v>
      </c>
      <c r="B8" s="739">
        <f t="shared" si="1"/>
        <v>0</v>
      </c>
      <c r="C8" s="739"/>
      <c r="D8" s="739"/>
      <c r="E8" s="739"/>
      <c r="F8" s="739"/>
      <c r="G8" s="739"/>
      <c r="H8" s="739"/>
      <c r="I8" s="739"/>
    </row>
    <row r="9" spans="1:9" s="28" customFormat="1" ht="21.75" customHeight="1">
      <c r="A9" s="747" t="s">
        <v>1818</v>
      </c>
      <c r="B9" s="748">
        <f>SUM(C9:I9)</f>
        <v>0</v>
      </c>
      <c r="C9" s="748"/>
      <c r="D9" s="748"/>
      <c r="E9" s="748"/>
      <c r="F9" s="748"/>
      <c r="G9" s="748"/>
      <c r="H9" s="748"/>
      <c r="I9" s="748"/>
    </row>
    <row r="10" spans="1:9" s="28" customFormat="1" ht="21.75" customHeight="1">
      <c r="A10" s="747" t="s">
        <v>1819</v>
      </c>
      <c r="B10" s="748">
        <f>SUM(C10:I10)</f>
        <v>0</v>
      </c>
      <c r="C10" s="748"/>
      <c r="D10" s="748"/>
      <c r="E10" s="748"/>
      <c r="F10" s="748"/>
      <c r="G10" s="748"/>
      <c r="H10" s="748"/>
      <c r="I10" s="748"/>
    </row>
    <row r="11" spans="1:9" s="745" customFormat="1" ht="21.75" customHeight="1">
      <c r="A11" s="746" t="s">
        <v>1820</v>
      </c>
      <c r="B11" s="739">
        <f t="shared" si="1"/>
        <v>0</v>
      </c>
      <c r="C11" s="739"/>
      <c r="D11" s="739"/>
      <c r="E11" s="739"/>
      <c r="F11" s="739"/>
      <c r="G11" s="739"/>
      <c r="H11" s="739"/>
      <c r="I11" s="739"/>
    </row>
    <row r="12" spans="1:9" s="28" customFormat="1" ht="21.75" customHeight="1">
      <c r="A12" s="747" t="s">
        <v>1821</v>
      </c>
      <c r="B12" s="748">
        <f>SUM(C12:I12)</f>
        <v>0</v>
      </c>
      <c r="C12" s="748"/>
      <c r="D12" s="748"/>
      <c r="E12" s="748"/>
      <c r="F12" s="748"/>
      <c r="G12" s="748"/>
      <c r="H12" s="748"/>
      <c r="I12" s="748"/>
    </row>
    <row r="13" spans="1:9" s="28" customFormat="1" ht="21.75" customHeight="1">
      <c r="A13" s="747" t="s">
        <v>1822</v>
      </c>
      <c r="B13" s="748">
        <f>SUM(C13:I13)</f>
        <v>0</v>
      </c>
      <c r="C13" s="748"/>
      <c r="D13" s="748"/>
      <c r="E13" s="748"/>
      <c r="F13" s="748"/>
      <c r="G13" s="748"/>
      <c r="H13" s="748"/>
      <c r="I13" s="748"/>
    </row>
    <row r="14" spans="1:9">
      <c r="A14" s="28" t="s">
        <v>521</v>
      </c>
    </row>
    <row r="16" spans="1:9" ht="21">
      <c r="A16" s="929" t="s">
        <v>1824</v>
      </c>
      <c r="B16" s="929"/>
      <c r="C16" s="929"/>
      <c r="D16" s="929"/>
      <c r="E16" s="929"/>
      <c r="F16" s="929"/>
      <c r="G16" s="929"/>
      <c r="H16" s="929"/>
      <c r="I16" s="929"/>
    </row>
    <row r="17" spans="1:9" ht="60.75" customHeight="1">
      <c r="A17" s="925" t="s">
        <v>1825</v>
      </c>
      <c r="B17" s="926"/>
      <c r="C17" s="926"/>
      <c r="D17" s="926"/>
      <c r="E17" s="926"/>
      <c r="F17" s="926"/>
      <c r="G17" s="926"/>
      <c r="H17" s="926"/>
      <c r="I17" s="926"/>
    </row>
  </sheetData>
  <mergeCells count="3">
    <mergeCell ref="A2:I2"/>
    <mergeCell ref="A16:I16"/>
    <mergeCell ref="A17:I17"/>
  </mergeCells>
  <phoneticPr fontId="21" type="noConversion"/>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B050"/>
    <pageSetUpPr fitToPage="1"/>
  </sheetPr>
  <dimension ref="A1:F24"/>
  <sheetViews>
    <sheetView view="pageBreakPreview" zoomScaleNormal="100" zoomScaleSheetLayoutView="100" workbookViewId="0">
      <pane xSplit="1" ySplit="4" topLeftCell="B5" activePane="bottomRight" state="frozen"/>
      <selection activeCell="F28" sqref="F28"/>
      <selection pane="topRight" activeCell="F28" sqref="F28"/>
      <selection pane="bottomLeft" activeCell="F28" sqref="F28"/>
      <selection pane="bottomRight" activeCell="N15" sqref="N15"/>
    </sheetView>
  </sheetViews>
  <sheetFormatPr defaultRowHeight="14.25"/>
  <cols>
    <col min="1" max="1" width="28.875" style="46" customWidth="1"/>
    <col min="2" max="4" width="9.625" style="45" customWidth="1"/>
    <col min="5" max="5" width="12.625" style="45" customWidth="1"/>
    <col min="6" max="16384" width="9" style="46"/>
  </cols>
  <sheetData>
    <row r="1" spans="1:6" ht="15" customHeight="1">
      <c r="A1" s="581" t="s">
        <v>1827</v>
      </c>
      <c r="B1" s="44"/>
    </row>
    <row r="2" spans="1:6" ht="27.95" customHeight="1">
      <c r="A2" s="956" t="s">
        <v>1826</v>
      </c>
      <c r="B2" s="957"/>
      <c r="C2" s="957"/>
      <c r="D2" s="957"/>
      <c r="E2" s="957"/>
    </row>
    <row r="3" spans="1:6" ht="15" customHeight="1" thickBot="1">
      <c r="A3" s="47"/>
      <c r="B3" s="48"/>
      <c r="C3" s="49"/>
      <c r="D3" s="49"/>
      <c r="E3" s="142" t="s">
        <v>10</v>
      </c>
    </row>
    <row r="4" spans="1:6" ht="27.95" customHeight="1">
      <c r="A4" s="118" t="s">
        <v>0</v>
      </c>
      <c r="B4" s="340" t="s">
        <v>264</v>
      </c>
      <c r="C4" s="340" t="s">
        <v>265</v>
      </c>
      <c r="D4" s="170" t="s">
        <v>1</v>
      </c>
      <c r="E4" s="472" t="s">
        <v>421</v>
      </c>
    </row>
    <row r="5" spans="1:6" ht="27.95" customHeight="1">
      <c r="A5" s="339" t="s">
        <v>266</v>
      </c>
      <c r="B5" s="296">
        <v>351802</v>
      </c>
      <c r="C5" s="296">
        <v>350000</v>
      </c>
      <c r="D5" s="329">
        <f t="shared" ref="D5:D9" si="0">(C5/B5-1)*100</f>
        <v>-0.51221994189913911</v>
      </c>
      <c r="E5" s="330"/>
    </row>
    <row r="6" spans="1:6" ht="27.95" customHeight="1">
      <c r="A6" s="339" t="s">
        <v>267</v>
      </c>
      <c r="B6" s="296">
        <v>438</v>
      </c>
      <c r="C6" s="296">
        <v>500</v>
      </c>
      <c r="D6" s="331">
        <f t="shared" si="0"/>
        <v>14.155251141552515</v>
      </c>
      <c r="E6" s="332"/>
    </row>
    <row r="7" spans="1:6" ht="27.95" customHeight="1">
      <c r="A7" s="339" t="s">
        <v>268</v>
      </c>
      <c r="B7" s="296">
        <v>21000</v>
      </c>
      <c r="C7" s="296">
        <v>21000</v>
      </c>
      <c r="D7" s="331">
        <f t="shared" si="0"/>
        <v>0</v>
      </c>
      <c r="E7" s="330"/>
    </row>
    <row r="8" spans="1:6" ht="27.95" customHeight="1">
      <c r="A8" s="339" t="s">
        <v>269</v>
      </c>
      <c r="B8" s="296">
        <v>474</v>
      </c>
      <c r="C8" s="296">
        <v>500</v>
      </c>
      <c r="D8" s="331">
        <f t="shared" si="0"/>
        <v>5.4852320675105481</v>
      </c>
      <c r="E8" s="330"/>
    </row>
    <row r="9" spans="1:6" ht="27.95" customHeight="1">
      <c r="A9" s="339" t="s">
        <v>271</v>
      </c>
      <c r="B9" s="360">
        <v>897</v>
      </c>
      <c r="C9" s="296">
        <v>3000</v>
      </c>
      <c r="D9" s="331">
        <f t="shared" si="0"/>
        <v>234.44816053511707</v>
      </c>
      <c r="E9" s="330"/>
    </row>
    <row r="10" spans="1:6" ht="9.9499999999999993" customHeight="1">
      <c r="A10" s="295"/>
      <c r="B10" s="296"/>
      <c r="C10" s="296"/>
      <c r="D10" s="331"/>
      <c r="E10" s="330"/>
    </row>
    <row r="11" spans="1:6" ht="27.95" customHeight="1">
      <c r="A11" s="123" t="s">
        <v>31</v>
      </c>
      <c r="B11" s="33">
        <f>SUM(B5:B10)</f>
        <v>374611</v>
      </c>
      <c r="C11" s="33">
        <f>SUM(C5:C10)</f>
        <v>375000</v>
      </c>
      <c r="D11" s="179">
        <f>(C11/B11-1)*100</f>
        <v>0.10384105111702624</v>
      </c>
      <c r="E11" s="127"/>
      <c r="F11" s="50"/>
    </row>
    <row r="12" spans="1:6" ht="9.9499999999999993" customHeight="1">
      <c r="A12" s="123"/>
      <c r="B12" s="38"/>
      <c r="C12" s="253"/>
      <c r="D12" s="41"/>
      <c r="E12" s="173"/>
    </row>
    <row r="13" spans="1:6" ht="27.95" customHeight="1">
      <c r="A13" s="126" t="s">
        <v>32</v>
      </c>
      <c r="B13" s="33">
        <f>SUM(B14:B18)</f>
        <v>99161</v>
      </c>
      <c r="C13" s="348">
        <f>SUM(C14:C18)</f>
        <v>63087</v>
      </c>
      <c r="D13" s="41"/>
      <c r="E13" s="174"/>
    </row>
    <row r="14" spans="1:6" s="438" customFormat="1" ht="27.95" customHeight="1">
      <c r="A14" s="435" t="s">
        <v>322</v>
      </c>
      <c r="B14" s="429">
        <v>7606</v>
      </c>
      <c r="C14" s="429"/>
      <c r="D14" s="436"/>
      <c r="E14" s="437"/>
    </row>
    <row r="15" spans="1:6" ht="27.95" customHeight="1">
      <c r="A15" s="299" t="s">
        <v>216</v>
      </c>
      <c r="B15" s="296">
        <v>3505</v>
      </c>
      <c r="C15" s="296">
        <v>9000</v>
      </c>
      <c r="D15" s="333"/>
      <c r="E15" s="175"/>
    </row>
    <row r="16" spans="1:6" ht="27.95" customHeight="1">
      <c r="A16" s="299" t="s">
        <v>217</v>
      </c>
      <c r="B16" s="296"/>
      <c r="C16" s="296"/>
      <c r="D16" s="334"/>
      <c r="E16" s="176"/>
    </row>
    <row r="17" spans="1:6" ht="27.95" customHeight="1">
      <c r="A17" s="299" t="s">
        <v>218</v>
      </c>
      <c r="B17" s="296"/>
      <c r="C17" s="296"/>
      <c r="D17" s="333"/>
      <c r="E17" s="175"/>
    </row>
    <row r="18" spans="1:6" ht="27.95" customHeight="1">
      <c r="A18" s="299" t="s">
        <v>115</v>
      </c>
      <c r="B18" s="296">
        <f>SUM(B19:B20)</f>
        <v>88050</v>
      </c>
      <c r="C18" s="296">
        <f>SUM(C19:C20)</f>
        <v>54087</v>
      </c>
      <c r="D18" s="334"/>
      <c r="E18" s="254"/>
    </row>
    <row r="19" spans="1:6" ht="27.95" customHeight="1">
      <c r="A19" s="301" t="s">
        <v>117</v>
      </c>
      <c r="B19" s="296">
        <v>80900</v>
      </c>
      <c r="C19" s="296"/>
      <c r="D19" s="334"/>
      <c r="E19" s="254"/>
    </row>
    <row r="20" spans="1:6" ht="27.95" customHeight="1">
      <c r="A20" s="301" t="s">
        <v>118</v>
      </c>
      <c r="B20" s="296">
        <v>7150</v>
      </c>
      <c r="C20" s="296">
        <v>54087</v>
      </c>
      <c r="D20" s="334"/>
      <c r="E20" s="254"/>
    </row>
    <row r="21" spans="1:6" ht="27.95" customHeight="1">
      <c r="A21" s="301"/>
      <c r="B21" s="296"/>
      <c r="C21" s="296"/>
      <c r="D21" s="334"/>
      <c r="E21" s="241"/>
    </row>
    <row r="22" spans="1:6" ht="27.95" customHeight="1">
      <c r="A22" s="193"/>
      <c r="B22" s="33"/>
      <c r="C22" s="33"/>
      <c r="D22" s="41"/>
      <c r="E22" s="241"/>
    </row>
    <row r="23" spans="1:6" ht="9.9499999999999993" customHeight="1">
      <c r="A23" s="126"/>
      <c r="B23" s="33"/>
      <c r="C23" s="33"/>
      <c r="D23" s="41"/>
      <c r="E23" s="171"/>
      <c r="F23" s="50"/>
    </row>
    <row r="24" spans="1:6" ht="27.95" customHeight="1" thickBot="1">
      <c r="A24" s="128" t="s">
        <v>4</v>
      </c>
      <c r="B24" s="129">
        <f>B11+B13</f>
        <v>473772</v>
      </c>
      <c r="C24" s="129">
        <f>C11+C13</f>
        <v>438087</v>
      </c>
      <c r="D24" s="182">
        <f>(C24/B24-1)*100</f>
        <v>-7.5321040500493925</v>
      </c>
      <c r="E24" s="177"/>
      <c r="F24" s="51"/>
    </row>
  </sheetData>
  <mergeCells count="1">
    <mergeCell ref="A2:E2"/>
  </mergeCells>
  <phoneticPr fontId="9" type="noConversion"/>
  <printOptions horizontalCentered="1"/>
  <pageMargins left="0.78740157480314965" right="0.78740157480314965" top="0.98425196850393704"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B050"/>
    <pageSetUpPr fitToPage="1"/>
  </sheetPr>
  <dimension ref="A1:G36"/>
  <sheetViews>
    <sheetView showZeros="0" zoomScaleNormal="100" zoomScaleSheetLayoutView="100" workbookViewId="0">
      <pane xSplit="1" ySplit="4" topLeftCell="B5" activePane="bottomRight" state="frozen"/>
      <selection activeCell="F28" sqref="F28"/>
      <selection pane="topRight" activeCell="F28" sqref="F28"/>
      <selection pane="bottomLeft" activeCell="F28" sqref="F28"/>
      <selection pane="bottomRight" activeCell="G20" sqref="G20"/>
    </sheetView>
  </sheetViews>
  <sheetFormatPr defaultRowHeight="14.25"/>
  <cols>
    <col min="1" max="1" width="35.125" style="46" bestFit="1" customWidth="1"/>
    <col min="2" max="4" width="9.625" style="45" customWidth="1"/>
    <col min="5" max="5" width="10.625" style="46" customWidth="1"/>
    <col min="6" max="6" width="9" style="46"/>
    <col min="7" max="7" width="9" style="46" customWidth="1"/>
    <col min="8" max="16384" width="9" style="46"/>
  </cols>
  <sheetData>
    <row r="1" spans="1:7" ht="15" customHeight="1">
      <c r="A1" s="581" t="s">
        <v>1832</v>
      </c>
    </row>
    <row r="2" spans="1:7" ht="22.9" customHeight="1">
      <c r="A2" s="956" t="s">
        <v>1828</v>
      </c>
      <c r="B2" s="957"/>
      <c r="C2" s="957"/>
      <c r="D2" s="957"/>
      <c r="E2" s="957"/>
    </row>
    <row r="3" spans="1:7" ht="15" customHeight="1" thickBot="1">
      <c r="A3" s="53"/>
      <c r="B3" s="49"/>
      <c r="C3" s="49"/>
      <c r="D3" s="958" t="s">
        <v>38</v>
      </c>
      <c r="E3" s="958"/>
    </row>
    <row r="4" spans="1:7" ht="27" customHeight="1">
      <c r="A4" s="184" t="s">
        <v>0</v>
      </c>
      <c r="B4" s="340" t="s">
        <v>264</v>
      </c>
      <c r="C4" s="340" t="s">
        <v>265</v>
      </c>
      <c r="D4" s="119" t="s">
        <v>1</v>
      </c>
      <c r="E4" s="472" t="s">
        <v>421</v>
      </c>
    </row>
    <row r="5" spans="1:7" s="371" customFormat="1" ht="21" customHeight="1">
      <c r="A5" s="366" t="s">
        <v>130</v>
      </c>
      <c r="B5" s="358">
        <f>SUM(B6:B7)</f>
        <v>81</v>
      </c>
      <c r="C5" s="358">
        <f>SUM(C6:C7)</f>
        <v>75</v>
      </c>
      <c r="D5" s="369">
        <f>(C5/B5-1)*100</f>
        <v>-7.4074074074074066</v>
      </c>
      <c r="E5" s="374"/>
    </row>
    <row r="6" spans="1:7" ht="21" customHeight="1">
      <c r="A6" s="578" t="s">
        <v>411</v>
      </c>
      <c r="B6" s="296">
        <v>76</v>
      </c>
      <c r="C6" s="296">
        <v>70</v>
      </c>
      <c r="D6" s="329">
        <f>(C6/B6-1)*100</f>
        <v>-7.8947368421052655</v>
      </c>
      <c r="E6" s="191"/>
    </row>
    <row r="7" spans="1:7" ht="21" customHeight="1">
      <c r="A7" s="578" t="s">
        <v>412</v>
      </c>
      <c r="B7" s="296">
        <v>5</v>
      </c>
      <c r="C7" s="296">
        <v>5</v>
      </c>
      <c r="D7" s="329">
        <f>(C7/B7-1)*100</f>
        <v>0</v>
      </c>
      <c r="E7" s="191"/>
    </row>
    <row r="8" spans="1:7" s="371" customFormat="1" ht="21" customHeight="1">
      <c r="A8" s="366" t="s">
        <v>110</v>
      </c>
      <c r="B8" s="358">
        <f>SUM(B9)</f>
        <v>1</v>
      </c>
      <c r="C8" s="358">
        <f>SUM(C9)</f>
        <v>1</v>
      </c>
      <c r="D8" s="369">
        <f>(C8/B8-1)*100</f>
        <v>0</v>
      </c>
      <c r="E8" s="374"/>
    </row>
    <row r="9" spans="1:7" ht="21" customHeight="1">
      <c r="A9" s="578" t="s">
        <v>413</v>
      </c>
      <c r="B9" s="296">
        <v>1</v>
      </c>
      <c r="C9" s="296">
        <v>1</v>
      </c>
      <c r="D9" s="329">
        <f>(C9/B9-1)*100</f>
        <v>0</v>
      </c>
      <c r="E9" s="191"/>
    </row>
    <row r="10" spans="1:7" s="371" customFormat="1" ht="21" customHeight="1">
      <c r="A10" s="344" t="s">
        <v>111</v>
      </c>
      <c r="B10" s="358">
        <f>SUM(B11:B14)</f>
        <v>371547</v>
      </c>
      <c r="C10" s="358">
        <f>SUM(C11:C13)</f>
        <v>351361</v>
      </c>
      <c r="D10" s="369">
        <f t="shared" ref="D10:D13" si="0">(C10/B10-1)*100</f>
        <v>-5.4329600292829738</v>
      </c>
      <c r="E10" s="370"/>
      <c r="F10" s="373"/>
      <c r="G10" s="373"/>
    </row>
    <row r="11" spans="1:7" ht="21" customHeight="1">
      <c r="A11" s="578" t="s">
        <v>414</v>
      </c>
      <c r="B11" s="296">
        <v>320073</v>
      </c>
      <c r="C11" s="296">
        <v>329861</v>
      </c>
      <c r="D11" s="329">
        <f t="shared" si="0"/>
        <v>3.0580523818003913</v>
      </c>
      <c r="E11" s="172"/>
    </row>
    <row r="12" spans="1:7" ht="21" customHeight="1">
      <c r="A12" s="578" t="s">
        <v>415</v>
      </c>
      <c r="B12" s="296">
        <v>21000</v>
      </c>
      <c r="C12" s="296">
        <v>21000</v>
      </c>
      <c r="D12" s="329">
        <f t="shared" si="0"/>
        <v>0</v>
      </c>
      <c r="E12" s="172"/>
    </row>
    <row r="13" spans="1:7" ht="21" customHeight="1">
      <c r="A13" s="578" t="s">
        <v>416</v>
      </c>
      <c r="B13" s="296">
        <v>474</v>
      </c>
      <c r="C13" s="296">
        <v>500</v>
      </c>
      <c r="D13" s="329">
        <f t="shared" si="0"/>
        <v>5.4852320675105481</v>
      </c>
      <c r="E13" s="127"/>
      <c r="F13" s="50"/>
    </row>
    <row r="14" spans="1:7" ht="21" customHeight="1">
      <c r="A14" s="578" t="s">
        <v>417</v>
      </c>
      <c r="B14" s="296">
        <v>30000</v>
      </c>
      <c r="C14" s="296"/>
      <c r="D14" s="329"/>
      <c r="E14" s="127"/>
      <c r="F14" s="50"/>
    </row>
    <row r="15" spans="1:7" s="371" customFormat="1" ht="21" customHeight="1">
      <c r="A15" s="344" t="s">
        <v>247</v>
      </c>
      <c r="B15" s="358">
        <f>SUM(B16:B17)</f>
        <v>52135</v>
      </c>
      <c r="C15" s="358">
        <f>C17</f>
        <v>1300</v>
      </c>
      <c r="D15" s="369">
        <f>(C15/B15-1)*100</f>
        <v>-97.506473578210418</v>
      </c>
      <c r="E15" s="372"/>
    </row>
    <row r="16" spans="1:7" ht="21" customHeight="1">
      <c r="A16" s="579" t="s">
        <v>426</v>
      </c>
      <c r="B16" s="296">
        <v>50900</v>
      </c>
      <c r="C16" s="296"/>
      <c r="D16" s="329"/>
      <c r="E16" s="171"/>
    </row>
    <row r="17" spans="1:7" ht="21" customHeight="1">
      <c r="A17" s="578" t="s">
        <v>418</v>
      </c>
      <c r="B17" s="296">
        <v>1235</v>
      </c>
      <c r="C17" s="296">
        <v>1300</v>
      </c>
      <c r="D17" s="329">
        <f>(C17/B17-1)*100</f>
        <v>5.2631578947368363</v>
      </c>
      <c r="E17" s="173"/>
    </row>
    <row r="18" spans="1:7" s="371" customFormat="1" ht="21" customHeight="1">
      <c r="A18" s="344" t="s">
        <v>272</v>
      </c>
      <c r="B18" s="358">
        <v>14164</v>
      </c>
      <c r="C18" s="358">
        <f>1200+15973</f>
        <v>17173</v>
      </c>
      <c r="D18" s="369">
        <f>(C18/B18-1)*100</f>
        <v>21.243998870375602</v>
      </c>
      <c r="E18" s="370"/>
    </row>
    <row r="19" spans="1:7" ht="21" customHeight="1">
      <c r="A19" s="368" t="s">
        <v>273</v>
      </c>
      <c r="B19" s="358">
        <v>7606</v>
      </c>
      <c r="C19" s="358"/>
      <c r="D19" s="329"/>
      <c r="E19" s="173"/>
    </row>
    <row r="20" spans="1:7" ht="21" customHeight="1">
      <c r="A20" s="133"/>
      <c r="B20" s="33"/>
      <c r="C20" s="33"/>
      <c r="D20" s="178"/>
      <c r="E20" s="173"/>
    </row>
    <row r="21" spans="1:7" ht="21" customHeight="1">
      <c r="A21" s="135" t="s">
        <v>5</v>
      </c>
      <c r="B21" s="33">
        <f>SUM(B5,B8,B10,B15,B18,B19)</f>
        <v>445534</v>
      </c>
      <c r="C21" s="348">
        <f>SUM(C5,C8,C10,C15,C18,C19)</f>
        <v>369910</v>
      </c>
      <c r="D21" s="178">
        <f>(C21/B21-1)*100</f>
        <v>-16.97378875686255</v>
      </c>
      <c r="E21" s="173"/>
    </row>
    <row r="22" spans="1:7" ht="21" customHeight="1">
      <c r="A22" s="135"/>
      <c r="B22" s="33"/>
      <c r="C22" s="33"/>
      <c r="D22" s="41"/>
      <c r="E22" s="173"/>
      <c r="G22" s="50"/>
    </row>
    <row r="23" spans="1:7" ht="21" customHeight="1">
      <c r="A23" s="136" t="s">
        <v>67</v>
      </c>
      <c r="B23" s="33">
        <f>SUM(B24:B24)</f>
        <v>7150</v>
      </c>
      <c r="C23" s="33">
        <f>SUM(C24:C24)</f>
        <v>54087</v>
      </c>
      <c r="D23" s="41"/>
      <c r="E23" s="173"/>
    </row>
    <row r="24" spans="1:7" ht="21" customHeight="1">
      <c r="A24" s="580" t="s">
        <v>419</v>
      </c>
      <c r="B24" s="296">
        <v>7150</v>
      </c>
      <c r="C24" s="296">
        <v>54087</v>
      </c>
      <c r="D24" s="334"/>
      <c r="E24" s="173"/>
    </row>
    <row r="25" spans="1:7" ht="21" customHeight="1">
      <c r="A25" s="135"/>
      <c r="B25" s="33"/>
      <c r="C25" s="33"/>
      <c r="D25" s="41"/>
      <c r="E25" s="173"/>
    </row>
    <row r="26" spans="1:7" ht="21" customHeight="1">
      <c r="A26" s="120" t="s">
        <v>6</v>
      </c>
      <c r="B26" s="33">
        <f>SUM(B27:B29)</f>
        <v>21088</v>
      </c>
      <c r="C26" s="33">
        <f>SUM(C27:C29)</f>
        <v>14090</v>
      </c>
      <c r="D26" s="41"/>
      <c r="E26" s="181"/>
    </row>
    <row r="27" spans="1:7" ht="21" customHeight="1">
      <c r="A27" s="303" t="s">
        <v>195</v>
      </c>
      <c r="B27" s="296">
        <v>88</v>
      </c>
      <c r="C27" s="296">
        <v>90</v>
      </c>
      <c r="D27" s="334"/>
      <c r="E27" s="332"/>
    </row>
    <row r="28" spans="1:7" ht="21" customHeight="1">
      <c r="A28" s="295" t="s">
        <v>196</v>
      </c>
      <c r="B28" s="335">
        <v>21000</v>
      </c>
      <c r="C28" s="296">
        <v>14000</v>
      </c>
      <c r="D28" s="334"/>
      <c r="E28" s="336"/>
    </row>
    <row r="29" spans="1:7" ht="21" customHeight="1">
      <c r="A29" s="295" t="s">
        <v>197</v>
      </c>
      <c r="B29" s="296"/>
      <c r="C29" s="296"/>
      <c r="D29" s="334"/>
      <c r="E29" s="332"/>
    </row>
    <row r="30" spans="1:7" ht="21" customHeight="1">
      <c r="A30" s="126"/>
      <c r="B30" s="33"/>
      <c r="C30" s="33"/>
      <c r="D30" s="41"/>
      <c r="E30" s="181"/>
      <c r="F30" s="51"/>
    </row>
    <row r="31" spans="1:7" ht="21" customHeight="1" thickBot="1">
      <c r="A31" s="128" t="s">
        <v>7</v>
      </c>
      <c r="B31" s="129">
        <f>SUM(B21,B23,B26)</f>
        <v>473772</v>
      </c>
      <c r="C31" s="129">
        <f>SUM(C21,C23,C26)</f>
        <v>438087</v>
      </c>
      <c r="D31" s="182">
        <f>(C31/B31-1)*100</f>
        <v>-7.5321040500493925</v>
      </c>
      <c r="E31" s="183"/>
      <c r="F31" s="51"/>
    </row>
    <row r="32" spans="1:7" ht="21.75" customHeight="1">
      <c r="A32" s="54"/>
      <c r="B32" s="180"/>
      <c r="C32" s="180"/>
      <c r="D32" s="54"/>
    </row>
    <row r="33" spans="2:3">
      <c r="C33" s="55"/>
    </row>
    <row r="34" spans="2:3">
      <c r="C34" s="55"/>
    </row>
    <row r="35" spans="2:3">
      <c r="B35" s="55"/>
      <c r="C35" s="52"/>
    </row>
    <row r="36" spans="2:3">
      <c r="C36" s="52"/>
    </row>
  </sheetData>
  <mergeCells count="2">
    <mergeCell ref="A2:E2"/>
    <mergeCell ref="D3:E3"/>
  </mergeCells>
  <phoneticPr fontId="21" type="noConversion"/>
  <printOptions horizontalCentered="1"/>
  <pageMargins left="0.78740157480314965" right="0.78740157480314965" top="0.98425196850393704" bottom="0.59055118110236227" header="0.23622047244094491" footer="0.2362204724409449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CCF8-FB67-4F11-AF3D-B3067ABE4750}">
  <sheetPr>
    <tabColor rgb="FF00B050"/>
    <pageSetUpPr fitToPage="1"/>
  </sheetPr>
  <dimension ref="A1:F24"/>
  <sheetViews>
    <sheetView view="pageBreakPreview" zoomScaleNormal="100" zoomScaleSheetLayoutView="100" workbookViewId="0">
      <pane xSplit="1" ySplit="4" topLeftCell="B5" activePane="bottomRight" state="frozen"/>
      <selection activeCell="F28" sqref="F28"/>
      <selection pane="topRight" activeCell="F28" sqref="F28"/>
      <selection pane="bottomLeft" activeCell="F28" sqref="F28"/>
      <selection pane="bottomRight" activeCell="M17" sqref="M17"/>
    </sheetView>
  </sheetViews>
  <sheetFormatPr defaultRowHeight="14.25"/>
  <cols>
    <col min="1" max="1" width="28.875" style="46" customWidth="1"/>
    <col min="2" max="4" width="9.625" style="45" customWidth="1"/>
    <col min="5" max="5" width="12.625" style="45" customWidth="1"/>
    <col min="6" max="16384" width="9" style="46"/>
  </cols>
  <sheetData>
    <row r="1" spans="1:6" ht="15" customHeight="1">
      <c r="A1" s="581" t="s">
        <v>1733</v>
      </c>
      <c r="B1" s="44"/>
    </row>
    <row r="2" spans="1:6" ht="27.95" customHeight="1">
      <c r="A2" s="956" t="s">
        <v>1829</v>
      </c>
      <c r="B2" s="957"/>
      <c r="C2" s="957"/>
      <c r="D2" s="957"/>
      <c r="E2" s="957"/>
    </row>
    <row r="3" spans="1:6" ht="15" customHeight="1" thickBot="1">
      <c r="A3" s="47"/>
      <c r="B3" s="48"/>
      <c r="C3" s="391"/>
      <c r="D3" s="391"/>
      <c r="E3" s="142" t="s">
        <v>10</v>
      </c>
    </row>
    <row r="4" spans="1:6" ht="27.95" customHeight="1">
      <c r="A4" s="728" t="s">
        <v>0</v>
      </c>
      <c r="B4" s="726" t="s">
        <v>264</v>
      </c>
      <c r="C4" s="726" t="s">
        <v>265</v>
      </c>
      <c r="D4" s="170" t="s">
        <v>1</v>
      </c>
      <c r="E4" s="729" t="s">
        <v>60</v>
      </c>
    </row>
    <row r="5" spans="1:6" ht="27.95" customHeight="1">
      <c r="A5" s="339" t="s">
        <v>266</v>
      </c>
      <c r="B5" s="296">
        <v>351802</v>
      </c>
      <c r="C5" s="296">
        <v>350000</v>
      </c>
      <c r="D5" s="329">
        <f t="shared" ref="D5:D9" si="0">(C5/B5-1)*100</f>
        <v>-0.51221994189913911</v>
      </c>
      <c r="E5" s="330"/>
    </row>
    <row r="6" spans="1:6" ht="27.95" customHeight="1">
      <c r="A6" s="339" t="s">
        <v>267</v>
      </c>
      <c r="B6" s="296">
        <v>438</v>
      </c>
      <c r="C6" s="296">
        <v>500</v>
      </c>
      <c r="D6" s="331">
        <f t="shared" si="0"/>
        <v>14.155251141552515</v>
      </c>
      <c r="E6" s="332"/>
    </row>
    <row r="7" spans="1:6" ht="27.95" customHeight="1">
      <c r="A7" s="339" t="s">
        <v>268</v>
      </c>
      <c r="B7" s="296">
        <v>21000</v>
      </c>
      <c r="C7" s="296">
        <v>21000</v>
      </c>
      <c r="D7" s="331">
        <f t="shared" si="0"/>
        <v>0</v>
      </c>
      <c r="E7" s="330"/>
    </row>
    <row r="8" spans="1:6" ht="27.95" customHeight="1">
      <c r="A8" s="339" t="s">
        <v>269</v>
      </c>
      <c r="B8" s="296">
        <v>474</v>
      </c>
      <c r="C8" s="296">
        <v>500</v>
      </c>
      <c r="D8" s="331">
        <f t="shared" si="0"/>
        <v>5.4852320675105481</v>
      </c>
      <c r="E8" s="330"/>
    </row>
    <row r="9" spans="1:6" ht="27.95" customHeight="1">
      <c r="A9" s="339" t="s">
        <v>271</v>
      </c>
      <c r="B9" s="360">
        <v>897</v>
      </c>
      <c r="C9" s="296">
        <v>3000</v>
      </c>
      <c r="D9" s="331">
        <f t="shared" si="0"/>
        <v>234.44816053511707</v>
      </c>
      <c r="E9" s="330"/>
    </row>
    <row r="10" spans="1:6" ht="9.9499999999999993" customHeight="1">
      <c r="A10" s="295"/>
      <c r="B10" s="296"/>
      <c r="C10" s="296"/>
      <c r="D10" s="331"/>
      <c r="E10" s="330"/>
    </row>
    <row r="11" spans="1:6" ht="27.95" customHeight="1">
      <c r="A11" s="123" t="s">
        <v>31</v>
      </c>
      <c r="B11" s="348">
        <f>SUM(B5:B10)</f>
        <v>374611</v>
      </c>
      <c r="C11" s="348">
        <f>SUM(C5:C10)</f>
        <v>375000</v>
      </c>
      <c r="D11" s="179">
        <f>(C11/B11-1)*100</f>
        <v>0.10384105111702624</v>
      </c>
      <c r="E11" s="127"/>
      <c r="F11" s="50"/>
    </row>
    <row r="12" spans="1:6" ht="9.9499999999999993" customHeight="1">
      <c r="A12" s="123"/>
      <c r="B12" s="38"/>
      <c r="C12" s="253"/>
      <c r="D12" s="41"/>
      <c r="E12" s="394"/>
    </row>
    <row r="13" spans="1:6" ht="27.95" customHeight="1">
      <c r="A13" s="126" t="s">
        <v>32</v>
      </c>
      <c r="B13" s="348">
        <f>SUM(B14:B18)</f>
        <v>99161</v>
      </c>
      <c r="C13" s="348">
        <f>SUM(C14:C18)</f>
        <v>63087</v>
      </c>
      <c r="D13" s="41"/>
      <c r="E13" s="174"/>
    </row>
    <row r="14" spans="1:6" s="438" customFormat="1" ht="27.95" customHeight="1">
      <c r="A14" s="435" t="s">
        <v>322</v>
      </c>
      <c r="B14" s="429">
        <v>7606</v>
      </c>
      <c r="C14" s="429"/>
      <c r="D14" s="436"/>
      <c r="E14" s="437"/>
    </row>
    <row r="15" spans="1:6" ht="27.95" customHeight="1">
      <c r="A15" s="299" t="s">
        <v>124</v>
      </c>
      <c r="B15" s="296">
        <v>3505</v>
      </c>
      <c r="C15" s="296">
        <v>9000</v>
      </c>
      <c r="D15" s="333"/>
      <c r="E15" s="175"/>
    </row>
    <row r="16" spans="1:6" ht="27.95" customHeight="1">
      <c r="A16" s="299" t="s">
        <v>15</v>
      </c>
      <c r="B16" s="296"/>
      <c r="C16" s="296"/>
      <c r="D16" s="334"/>
      <c r="E16" s="176"/>
    </row>
    <row r="17" spans="1:6" ht="27.95" customHeight="1">
      <c r="A17" s="299" t="s">
        <v>114</v>
      </c>
      <c r="B17" s="296"/>
      <c r="C17" s="296"/>
      <c r="D17" s="333"/>
      <c r="E17" s="175"/>
    </row>
    <row r="18" spans="1:6" ht="27.95" customHeight="1">
      <c r="A18" s="299" t="s">
        <v>115</v>
      </c>
      <c r="B18" s="296">
        <f>SUM(B19:B20)</f>
        <v>88050</v>
      </c>
      <c r="C18" s="296">
        <f>SUM(C19:C20)</f>
        <v>54087</v>
      </c>
      <c r="D18" s="334"/>
      <c r="E18" s="254"/>
    </row>
    <row r="19" spans="1:6" ht="27.95" customHeight="1">
      <c r="A19" s="301" t="s">
        <v>117</v>
      </c>
      <c r="B19" s="296">
        <v>80900</v>
      </c>
      <c r="C19" s="296"/>
      <c r="D19" s="334"/>
      <c r="E19" s="254"/>
    </row>
    <row r="20" spans="1:6" ht="27.95" customHeight="1">
      <c r="A20" s="301" t="s">
        <v>118</v>
      </c>
      <c r="B20" s="296">
        <v>7150</v>
      </c>
      <c r="C20" s="296">
        <v>54087</v>
      </c>
      <c r="D20" s="334"/>
      <c r="E20" s="254"/>
    </row>
    <row r="21" spans="1:6" ht="27.95" customHeight="1">
      <c r="A21" s="301"/>
      <c r="B21" s="296"/>
      <c r="C21" s="296"/>
      <c r="D21" s="334"/>
      <c r="E21" s="241"/>
    </row>
    <row r="22" spans="1:6" ht="27.95" customHeight="1">
      <c r="A22" s="193"/>
      <c r="B22" s="348"/>
      <c r="C22" s="348"/>
      <c r="D22" s="41"/>
      <c r="E22" s="241"/>
    </row>
    <row r="23" spans="1:6" ht="9.9499999999999993" customHeight="1">
      <c r="A23" s="126"/>
      <c r="B23" s="348"/>
      <c r="C23" s="348"/>
      <c r="D23" s="41"/>
      <c r="E23" s="171"/>
      <c r="F23" s="50"/>
    </row>
    <row r="24" spans="1:6" ht="27.95" customHeight="1" thickBot="1">
      <c r="A24" s="128" t="s">
        <v>4</v>
      </c>
      <c r="B24" s="129">
        <f>B11+B13</f>
        <v>473772</v>
      </c>
      <c r="C24" s="129">
        <f>C11+C13</f>
        <v>438087</v>
      </c>
      <c r="D24" s="182">
        <f>(C24/B24-1)*100</f>
        <v>-7.5321040500493925</v>
      </c>
      <c r="E24" s="177"/>
      <c r="F24" s="51"/>
    </row>
  </sheetData>
  <mergeCells count="1">
    <mergeCell ref="A2:E2"/>
  </mergeCells>
  <phoneticPr fontId="21" type="noConversion"/>
  <printOptions horizontalCentered="1"/>
  <pageMargins left="0.78740157480314965" right="0.78740157480314965" top="0.98425196850393704" bottom="0.59055118110236227"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4F31-D66A-41BF-ADDF-5E5150A6C123}">
  <sheetPr>
    <tabColor rgb="FF00B050"/>
    <pageSetUpPr fitToPage="1"/>
  </sheetPr>
  <dimension ref="A1:G37"/>
  <sheetViews>
    <sheetView showZeros="0" view="pageBreakPreview" zoomScaleNormal="100" zoomScaleSheetLayoutView="100" workbookViewId="0">
      <pane xSplit="1" ySplit="4" topLeftCell="B5" activePane="bottomRight" state="frozen"/>
      <selection activeCell="F28" sqref="F28"/>
      <selection pane="topRight" activeCell="F28" sqref="F28"/>
      <selection pane="bottomLeft" activeCell="F28" sqref="F28"/>
      <selection pane="bottomRight" activeCell="L23" sqref="L23"/>
    </sheetView>
  </sheetViews>
  <sheetFormatPr defaultRowHeight="14.25"/>
  <cols>
    <col min="1" max="1" width="35.125" style="46" bestFit="1" customWidth="1"/>
    <col min="2" max="4" width="9.625" style="45" customWidth="1"/>
    <col min="5" max="5" width="10.625" style="46" customWidth="1"/>
    <col min="6" max="6" width="9" style="46"/>
    <col min="7" max="7" width="9" style="46" customWidth="1"/>
    <col min="8" max="16384" width="9" style="46"/>
  </cols>
  <sheetData>
    <row r="1" spans="1:7" ht="15" customHeight="1">
      <c r="A1" s="581" t="s">
        <v>1833</v>
      </c>
    </row>
    <row r="2" spans="1:7" ht="22.9" customHeight="1">
      <c r="A2" s="956" t="s">
        <v>1830</v>
      </c>
      <c r="B2" s="957"/>
      <c r="C2" s="957"/>
      <c r="D2" s="957"/>
      <c r="E2" s="957"/>
    </row>
    <row r="3" spans="1:7" ht="15" customHeight="1" thickBot="1">
      <c r="A3" s="392"/>
      <c r="B3" s="391"/>
      <c r="C3" s="391"/>
      <c r="D3" s="958" t="s">
        <v>10</v>
      </c>
      <c r="E3" s="958"/>
    </row>
    <row r="4" spans="1:7" ht="27" customHeight="1">
      <c r="A4" s="184" t="s">
        <v>0</v>
      </c>
      <c r="B4" s="726" t="s">
        <v>264</v>
      </c>
      <c r="C4" s="726" t="s">
        <v>265</v>
      </c>
      <c r="D4" s="726" t="s">
        <v>1</v>
      </c>
      <c r="E4" s="729" t="s">
        <v>60</v>
      </c>
    </row>
    <row r="5" spans="1:7" s="371" customFormat="1" ht="21" customHeight="1">
      <c r="A5" s="366" t="s">
        <v>130</v>
      </c>
      <c r="B5" s="358">
        <f>SUM(B6:B7)</f>
        <v>81</v>
      </c>
      <c r="C5" s="358">
        <f>SUM(C6:C7)</f>
        <v>75</v>
      </c>
      <c r="D5" s="464">
        <f>(C5/B5-1)*100</f>
        <v>-7.4074074074074066</v>
      </c>
      <c r="E5" s="374"/>
    </row>
    <row r="6" spans="1:7" ht="21" customHeight="1">
      <c r="A6" s="578" t="s">
        <v>411</v>
      </c>
      <c r="B6" s="296">
        <v>76</v>
      </c>
      <c r="C6" s="296">
        <v>70</v>
      </c>
      <c r="D6" s="329">
        <f>(C6/B6-1)*100</f>
        <v>-7.8947368421052655</v>
      </c>
      <c r="E6" s="396"/>
    </row>
    <row r="7" spans="1:7" ht="21" customHeight="1">
      <c r="A7" s="578" t="s">
        <v>412</v>
      </c>
      <c r="B7" s="296">
        <v>5</v>
      </c>
      <c r="C7" s="296">
        <v>5</v>
      </c>
      <c r="D7" s="329">
        <f>(C7/B7-1)*100</f>
        <v>0</v>
      </c>
      <c r="E7" s="396"/>
    </row>
    <row r="8" spans="1:7" s="371" customFormat="1" ht="21" customHeight="1">
      <c r="A8" s="366" t="s">
        <v>110</v>
      </c>
      <c r="B8" s="358">
        <f>SUM(B9)</f>
        <v>1</v>
      </c>
      <c r="C8" s="358">
        <f>SUM(C9)</f>
        <v>1</v>
      </c>
      <c r="D8" s="464">
        <f>(C8/B8-1)*100</f>
        <v>0</v>
      </c>
      <c r="E8" s="374"/>
    </row>
    <row r="9" spans="1:7" ht="21" customHeight="1">
      <c r="A9" s="578" t="s">
        <v>413</v>
      </c>
      <c r="B9" s="296">
        <v>1</v>
      </c>
      <c r="C9" s="296">
        <v>1</v>
      </c>
      <c r="D9" s="329">
        <f>(C9/B9-1)*100</f>
        <v>0</v>
      </c>
      <c r="E9" s="396"/>
    </row>
    <row r="10" spans="1:7" s="371" customFormat="1" ht="21" customHeight="1">
      <c r="A10" s="344" t="s">
        <v>111</v>
      </c>
      <c r="B10" s="358">
        <f>SUM(B11:B14)</f>
        <v>371547</v>
      </c>
      <c r="C10" s="358">
        <f>SUM(C11:C13)</f>
        <v>351361</v>
      </c>
      <c r="D10" s="464">
        <f t="shared" ref="D10:D13" si="0">(C10/B10-1)*100</f>
        <v>-5.4329600292829738</v>
      </c>
      <c r="E10" s="370"/>
      <c r="F10" s="373"/>
      <c r="G10" s="373"/>
    </row>
    <row r="11" spans="1:7" ht="21" customHeight="1">
      <c r="A11" s="578" t="s">
        <v>414</v>
      </c>
      <c r="B11" s="296">
        <v>320073</v>
      </c>
      <c r="C11" s="296">
        <v>329861</v>
      </c>
      <c r="D11" s="329">
        <f t="shared" si="0"/>
        <v>3.0580523818003913</v>
      </c>
      <c r="E11" s="172"/>
    </row>
    <row r="12" spans="1:7" ht="21" customHeight="1">
      <c r="A12" s="578" t="s">
        <v>415</v>
      </c>
      <c r="B12" s="296">
        <v>21000</v>
      </c>
      <c r="C12" s="296">
        <v>21000</v>
      </c>
      <c r="D12" s="329">
        <f t="shared" si="0"/>
        <v>0</v>
      </c>
      <c r="E12" s="172"/>
    </row>
    <row r="13" spans="1:7" ht="21" customHeight="1">
      <c r="A13" s="578" t="s">
        <v>416</v>
      </c>
      <c r="B13" s="296">
        <v>474</v>
      </c>
      <c r="C13" s="296">
        <v>500</v>
      </c>
      <c r="D13" s="329">
        <f t="shared" si="0"/>
        <v>5.4852320675105481</v>
      </c>
      <c r="E13" s="127"/>
      <c r="F13" s="50"/>
    </row>
    <row r="14" spans="1:7" ht="21" customHeight="1">
      <c r="A14" s="578" t="s">
        <v>417</v>
      </c>
      <c r="B14" s="296">
        <v>30000</v>
      </c>
      <c r="C14" s="296"/>
      <c r="D14" s="329"/>
      <c r="E14" s="127"/>
      <c r="F14" s="50"/>
    </row>
    <row r="15" spans="1:7" s="371" customFormat="1" ht="21" customHeight="1">
      <c r="A15" s="344" t="s">
        <v>247</v>
      </c>
      <c r="B15" s="358">
        <f>SUM(B16:B17)</f>
        <v>52135</v>
      </c>
      <c r="C15" s="358">
        <f>C17</f>
        <v>1300</v>
      </c>
      <c r="D15" s="464">
        <f>(C15/B15-1)*100</f>
        <v>-97.506473578210418</v>
      </c>
      <c r="E15" s="372"/>
    </row>
    <row r="16" spans="1:7" ht="21" customHeight="1">
      <c r="A16" s="579" t="s">
        <v>426</v>
      </c>
      <c r="B16" s="296">
        <v>50900</v>
      </c>
      <c r="C16" s="296"/>
      <c r="D16" s="329"/>
      <c r="E16" s="171"/>
    </row>
    <row r="17" spans="1:7" ht="21" customHeight="1">
      <c r="A17" s="578" t="s">
        <v>418</v>
      </c>
      <c r="B17" s="296">
        <v>1235</v>
      </c>
      <c r="C17" s="296">
        <v>1300</v>
      </c>
      <c r="D17" s="329">
        <f>(C17/B17-1)*100</f>
        <v>5.2631578947368363</v>
      </c>
      <c r="E17" s="394"/>
    </row>
    <row r="18" spans="1:7" s="371" customFormat="1" ht="21" customHeight="1">
      <c r="A18" s="344" t="s">
        <v>272</v>
      </c>
      <c r="B18" s="358">
        <v>14164</v>
      </c>
      <c r="C18" s="358">
        <f>1200+15973</f>
        <v>17173</v>
      </c>
      <c r="D18" s="464">
        <f>(C18/B18-1)*100</f>
        <v>21.243998870375602</v>
      </c>
      <c r="E18" s="370"/>
    </row>
    <row r="19" spans="1:7" ht="21" customHeight="1">
      <c r="A19" s="368" t="s">
        <v>273</v>
      </c>
      <c r="B19" s="358">
        <v>7606</v>
      </c>
      <c r="C19" s="358"/>
      <c r="D19" s="329"/>
      <c r="E19" s="394"/>
    </row>
    <row r="20" spans="1:7" ht="21" customHeight="1">
      <c r="A20" s="133"/>
      <c r="B20" s="348"/>
      <c r="C20" s="348"/>
      <c r="D20" s="178"/>
      <c r="E20" s="394"/>
    </row>
    <row r="21" spans="1:7" ht="21" customHeight="1">
      <c r="A21" s="135" t="s">
        <v>5</v>
      </c>
      <c r="B21" s="348">
        <f>SUM(B5,B8,B10,B15,B18,B19)</f>
        <v>445534</v>
      </c>
      <c r="C21" s="348">
        <f>SUM(C5,C8,C10,C15,C18,C19)</f>
        <v>369910</v>
      </c>
      <c r="D21" s="178">
        <f>(C21/B21-1)*100</f>
        <v>-16.97378875686255</v>
      </c>
      <c r="E21" s="394"/>
    </row>
    <row r="22" spans="1:7" ht="21" customHeight="1">
      <c r="A22" s="135"/>
      <c r="B22" s="348"/>
      <c r="C22" s="348"/>
      <c r="D22" s="41"/>
      <c r="E22" s="394"/>
      <c r="G22" s="50"/>
    </row>
    <row r="23" spans="1:7" ht="21" customHeight="1">
      <c r="A23" s="136" t="s">
        <v>67</v>
      </c>
      <c r="B23" s="348">
        <f>SUM(B24:B24)</f>
        <v>7150</v>
      </c>
      <c r="C23" s="348">
        <f>SUM(C24:C24)</f>
        <v>54087</v>
      </c>
      <c r="D23" s="41"/>
      <c r="E23" s="394"/>
    </row>
    <row r="24" spans="1:7" ht="21" customHeight="1">
      <c r="A24" s="580" t="s">
        <v>419</v>
      </c>
      <c r="B24" s="296">
        <v>7150</v>
      </c>
      <c r="C24" s="296">
        <v>54087</v>
      </c>
      <c r="D24" s="334"/>
      <c r="E24" s="394"/>
    </row>
    <row r="25" spans="1:7" ht="21" customHeight="1">
      <c r="A25" s="135"/>
      <c r="B25" s="348"/>
      <c r="C25" s="348"/>
      <c r="D25" s="41"/>
      <c r="E25" s="394"/>
    </row>
    <row r="26" spans="1:7" ht="21" customHeight="1">
      <c r="A26" s="120" t="s">
        <v>6</v>
      </c>
      <c r="B26" s="348">
        <f>SUM(B27:B30)</f>
        <v>21088</v>
      </c>
      <c r="C26" s="348">
        <f>SUM(C27:C30)</f>
        <v>14090</v>
      </c>
      <c r="D26" s="41"/>
      <c r="E26" s="181"/>
    </row>
    <row r="27" spans="1:7" ht="21" customHeight="1">
      <c r="A27" s="303" t="s">
        <v>122</v>
      </c>
      <c r="B27" s="296">
        <v>88</v>
      </c>
      <c r="C27" s="296">
        <v>90</v>
      </c>
      <c r="D27" s="334"/>
      <c r="E27" s="332"/>
    </row>
    <row r="28" spans="1:7" ht="21" customHeight="1">
      <c r="A28" s="295" t="s">
        <v>196</v>
      </c>
      <c r="B28" s="335">
        <v>21000</v>
      </c>
      <c r="C28" s="296">
        <v>14000</v>
      </c>
      <c r="D28" s="334"/>
      <c r="E28" s="336"/>
    </row>
    <row r="29" spans="1:7" ht="21" customHeight="1">
      <c r="A29" s="339" t="s">
        <v>1831</v>
      </c>
      <c r="B29" s="335"/>
      <c r="C29" s="296"/>
      <c r="D29" s="334"/>
      <c r="E29" s="336"/>
    </row>
    <row r="30" spans="1:7" ht="21" customHeight="1">
      <c r="A30" s="295" t="s">
        <v>197</v>
      </c>
      <c r="B30" s="296"/>
      <c r="C30" s="296"/>
      <c r="D30" s="334"/>
      <c r="E30" s="332"/>
    </row>
    <row r="31" spans="1:7" ht="21" customHeight="1">
      <c r="A31" s="126"/>
      <c r="B31" s="348"/>
      <c r="C31" s="348"/>
      <c r="D31" s="41"/>
      <c r="E31" s="181"/>
      <c r="F31" s="51"/>
    </row>
    <row r="32" spans="1:7" ht="21" customHeight="1" thickBot="1">
      <c r="A32" s="128" t="s">
        <v>7</v>
      </c>
      <c r="B32" s="129">
        <f>SUM(B21,B23,B26)</f>
        <v>473772</v>
      </c>
      <c r="C32" s="129">
        <f>SUM(C21,C23,C26)</f>
        <v>438087</v>
      </c>
      <c r="D32" s="182">
        <f>(C32/B32-1)*100</f>
        <v>-7.5321040500493925</v>
      </c>
      <c r="E32" s="183"/>
      <c r="F32" s="51"/>
    </row>
    <row r="33" spans="1:7" ht="21.75" customHeight="1">
      <c r="A33" s="393"/>
      <c r="B33" s="731"/>
      <c r="C33" s="731"/>
      <c r="D33" s="393"/>
    </row>
    <row r="34" spans="1:7" s="45" customFormat="1">
      <c r="A34" s="46"/>
      <c r="C34" s="55"/>
      <c r="E34" s="46"/>
      <c r="F34" s="46"/>
      <c r="G34" s="46"/>
    </row>
    <row r="35" spans="1:7" s="45" customFormat="1">
      <c r="A35" s="46"/>
      <c r="C35" s="55"/>
      <c r="E35" s="46"/>
      <c r="F35" s="46"/>
      <c r="G35" s="46"/>
    </row>
    <row r="36" spans="1:7" s="45" customFormat="1">
      <c r="A36" s="46"/>
      <c r="B36" s="55"/>
      <c r="C36" s="52"/>
      <c r="E36" s="46"/>
      <c r="F36" s="46"/>
      <c r="G36" s="46"/>
    </row>
    <row r="37" spans="1:7" s="45" customFormat="1">
      <c r="A37" s="46"/>
      <c r="C37" s="52"/>
      <c r="E37" s="46"/>
      <c r="F37" s="46"/>
      <c r="G37" s="46"/>
    </row>
  </sheetData>
  <mergeCells count="2">
    <mergeCell ref="A2:E2"/>
    <mergeCell ref="D3:E3"/>
  </mergeCells>
  <phoneticPr fontId="21" type="noConversion"/>
  <printOptions horizontalCentered="1"/>
  <pageMargins left="0.78740157480314965" right="0.78740157480314965" top="0.98425196850393704" bottom="0.59055118110236227" header="0.23622047244094491" footer="0.23622047244094491"/>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D5C4-6AD8-4499-8235-76EC66D7606B}">
  <sheetPr>
    <tabColor rgb="FF00B050"/>
    <pageSetUpPr fitToPage="1"/>
  </sheetPr>
  <dimension ref="A1:B14"/>
  <sheetViews>
    <sheetView workbookViewId="0">
      <selection activeCell="G7" sqref="G7"/>
    </sheetView>
  </sheetViews>
  <sheetFormatPr defaultRowHeight="14.25"/>
  <cols>
    <col min="1" max="1" width="55.25" style="752" customWidth="1"/>
    <col min="2" max="2" width="28.5" style="752" customWidth="1"/>
    <col min="3" max="4" width="8.125" style="752" bestFit="1" customWidth="1"/>
    <col min="5" max="6" width="10.25" style="752" bestFit="1" customWidth="1"/>
    <col min="7" max="8" width="8.125" style="752" bestFit="1" customWidth="1"/>
    <col min="9" max="9" width="11.625" style="752" bestFit="1" customWidth="1"/>
    <col min="10" max="16384" width="9" style="752"/>
  </cols>
  <sheetData>
    <row r="1" spans="1:2" customFormat="1" ht="23.25" customHeight="1">
      <c r="A1" s="995" t="s">
        <v>1742</v>
      </c>
      <c r="B1" s="28"/>
    </row>
    <row r="2" spans="1:2" customFormat="1" ht="21">
      <c r="A2" s="955" t="s">
        <v>1841</v>
      </c>
      <c r="B2" s="955"/>
    </row>
    <row r="3" spans="1:2" customFormat="1" ht="25.5" customHeight="1">
      <c r="B3" s="749" t="s">
        <v>1649</v>
      </c>
    </row>
    <row r="4" spans="1:2" s="736" customFormat="1" ht="32.25" customHeight="1">
      <c r="A4" s="739" t="s">
        <v>1725</v>
      </c>
      <c r="B4" s="739" t="s">
        <v>529</v>
      </c>
    </row>
    <row r="5" spans="1:2" customFormat="1" ht="32.25" customHeight="1">
      <c r="A5" s="750" t="s">
        <v>1834</v>
      </c>
      <c r="B5" s="740"/>
    </row>
    <row r="6" spans="1:2" customFormat="1" ht="32.25" customHeight="1">
      <c r="A6" s="750" t="s">
        <v>1835</v>
      </c>
      <c r="B6" s="740"/>
    </row>
    <row r="7" spans="1:2" customFormat="1" ht="32.25" customHeight="1">
      <c r="A7" s="750" t="s">
        <v>1836</v>
      </c>
      <c r="B7" s="740"/>
    </row>
    <row r="8" spans="1:2" customFormat="1" ht="32.25" customHeight="1">
      <c r="A8" s="750" t="s">
        <v>1961</v>
      </c>
      <c r="B8" s="740"/>
    </row>
    <row r="9" spans="1:2" customFormat="1" ht="32.25" customHeight="1">
      <c r="A9" s="750" t="s">
        <v>1962</v>
      </c>
      <c r="B9" s="740"/>
    </row>
    <row r="10" spans="1:2" customFormat="1" ht="32.25" customHeight="1">
      <c r="A10" s="750" t="s">
        <v>1837</v>
      </c>
      <c r="B10" s="740"/>
    </row>
    <row r="11" spans="1:2" customFormat="1" ht="32.25" customHeight="1">
      <c r="A11" s="750" t="s">
        <v>1838</v>
      </c>
      <c r="B11" s="740"/>
    </row>
    <row r="12" spans="1:2" customFormat="1" ht="32.25" customHeight="1">
      <c r="A12" s="751" t="s">
        <v>1839</v>
      </c>
      <c r="B12" s="740"/>
    </row>
    <row r="13" spans="1:2" s="745" customFormat="1" ht="32.25" customHeight="1">
      <c r="A13" s="739" t="s">
        <v>1840</v>
      </c>
      <c r="B13" s="739"/>
    </row>
    <row r="14" spans="1:2" s="745" customFormat="1" ht="43.5" customHeight="1">
      <c r="A14" s="959" t="s">
        <v>1726</v>
      </c>
      <c r="B14" s="959"/>
    </row>
  </sheetData>
  <mergeCells count="2">
    <mergeCell ref="A2:B2"/>
    <mergeCell ref="A14:B14"/>
  </mergeCells>
  <phoneticPr fontId="21" type="noConversion"/>
  <pageMargins left="0.70866141732283472" right="0.70866141732283472" top="0.74803149606299213" bottom="0.74803149606299213" header="0.31496062992125984" footer="0.31496062992125984"/>
  <pageSetup paperSize="9" scale="9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6825-2D1E-4918-A666-CD2B81F0FFDC}">
  <sheetPr>
    <tabColor rgb="FF00B050"/>
  </sheetPr>
  <dimension ref="A1:I14"/>
  <sheetViews>
    <sheetView workbookViewId="0">
      <selection activeCell="O9" sqref="O9"/>
    </sheetView>
  </sheetViews>
  <sheetFormatPr defaultRowHeight="14.25"/>
  <cols>
    <col min="1" max="1" width="38.75" customWidth="1"/>
    <col min="2" max="2" width="8.25" bestFit="1" customWidth="1"/>
    <col min="3" max="9" width="10.25" customWidth="1"/>
  </cols>
  <sheetData>
    <row r="1" spans="1:9">
      <c r="A1" s="995" t="s">
        <v>1842</v>
      </c>
      <c r="B1" s="28"/>
      <c r="C1" s="28"/>
      <c r="D1" s="28"/>
      <c r="E1" s="28"/>
      <c r="F1" s="28"/>
      <c r="G1" s="28"/>
      <c r="H1" s="28"/>
    </row>
    <row r="2" spans="1:9" ht="21">
      <c r="A2" s="955" t="s">
        <v>1844</v>
      </c>
      <c r="B2" s="955"/>
      <c r="C2" s="955"/>
      <c r="D2" s="955"/>
      <c r="E2" s="955"/>
      <c r="F2" s="955"/>
      <c r="G2" s="955"/>
      <c r="H2" s="955"/>
      <c r="I2" s="955"/>
    </row>
    <row r="3" spans="1:9">
      <c r="I3" s="753" t="s">
        <v>29</v>
      </c>
    </row>
    <row r="4" spans="1:9" ht="36" customHeight="1">
      <c r="A4" s="739" t="s">
        <v>1725</v>
      </c>
      <c r="B4" s="739" t="s">
        <v>529</v>
      </c>
      <c r="C4" s="739" t="s">
        <v>1808</v>
      </c>
      <c r="D4" s="739" t="s">
        <v>1809</v>
      </c>
      <c r="E4" s="739" t="s">
        <v>1810</v>
      </c>
      <c r="F4" s="739" t="s">
        <v>1843</v>
      </c>
      <c r="G4" s="739" t="s">
        <v>1812</v>
      </c>
      <c r="H4" s="739" t="s">
        <v>1813</v>
      </c>
      <c r="I4" s="739" t="s">
        <v>526</v>
      </c>
    </row>
    <row r="5" spans="1:9" ht="36" customHeight="1">
      <c r="A5" s="750" t="s">
        <v>1834</v>
      </c>
      <c r="B5" s="740"/>
      <c r="C5" s="740"/>
      <c r="D5" s="740"/>
      <c r="E5" s="740"/>
      <c r="F5" s="740"/>
      <c r="G5" s="740"/>
      <c r="H5" s="740"/>
      <c r="I5" s="740"/>
    </row>
    <row r="6" spans="1:9" ht="36" customHeight="1">
      <c r="A6" s="750" t="s">
        <v>1835</v>
      </c>
      <c r="B6" s="740"/>
      <c r="C6" s="740"/>
      <c r="D6" s="740"/>
      <c r="E6" s="740"/>
      <c r="F6" s="740"/>
      <c r="G6" s="740"/>
      <c r="H6" s="740"/>
      <c r="I6" s="740"/>
    </row>
    <row r="7" spans="1:9" ht="36" customHeight="1">
      <c r="A7" s="750" t="s">
        <v>1836</v>
      </c>
      <c r="B7" s="740"/>
      <c r="C7" s="740"/>
      <c r="D7" s="740"/>
      <c r="E7" s="740"/>
      <c r="F7" s="740"/>
      <c r="G7" s="740"/>
      <c r="H7" s="740"/>
      <c r="I7" s="740"/>
    </row>
    <row r="8" spans="1:9" ht="36" customHeight="1">
      <c r="A8" s="750" t="s">
        <v>1961</v>
      </c>
      <c r="B8" s="740"/>
      <c r="C8" s="740"/>
      <c r="D8" s="740"/>
      <c r="E8" s="740"/>
      <c r="F8" s="740"/>
      <c r="G8" s="740"/>
      <c r="H8" s="740"/>
      <c r="I8" s="740"/>
    </row>
    <row r="9" spans="1:9" ht="36" customHeight="1">
      <c r="A9" s="750" t="s">
        <v>1962</v>
      </c>
      <c r="B9" s="740"/>
      <c r="C9" s="740"/>
      <c r="D9" s="740"/>
      <c r="E9" s="740"/>
      <c r="F9" s="740"/>
      <c r="G9" s="740"/>
      <c r="H9" s="740"/>
      <c r="I9" s="740"/>
    </row>
    <row r="10" spans="1:9" ht="36" customHeight="1">
      <c r="A10" s="750" t="s">
        <v>1837</v>
      </c>
      <c r="B10" s="740"/>
      <c r="C10" s="740"/>
      <c r="D10" s="740"/>
      <c r="E10" s="740"/>
      <c r="F10" s="740"/>
      <c r="G10" s="740"/>
      <c r="H10" s="740"/>
      <c r="I10" s="740"/>
    </row>
    <row r="11" spans="1:9" ht="36" customHeight="1">
      <c r="A11" s="750" t="s">
        <v>1838</v>
      </c>
      <c r="B11" s="740"/>
      <c r="C11" s="740"/>
      <c r="D11" s="740"/>
      <c r="E11" s="740"/>
      <c r="F11" s="740"/>
      <c r="G11" s="740"/>
      <c r="H11" s="740"/>
      <c r="I11" s="740"/>
    </row>
    <row r="12" spans="1:9" ht="36" customHeight="1">
      <c r="A12" s="751" t="s">
        <v>1839</v>
      </c>
      <c r="B12" s="740"/>
      <c r="C12" s="740"/>
      <c r="D12" s="740"/>
      <c r="E12" s="740"/>
      <c r="F12" s="740"/>
      <c r="G12" s="740"/>
      <c r="H12" s="740"/>
      <c r="I12" s="740"/>
    </row>
    <row r="13" spans="1:9" ht="36" customHeight="1">
      <c r="A13" s="739" t="s">
        <v>1840</v>
      </c>
      <c r="B13" s="739"/>
      <c r="C13" s="739"/>
      <c r="D13" s="739"/>
      <c r="E13" s="739"/>
      <c r="F13" s="739"/>
      <c r="G13" s="739"/>
      <c r="H13" s="739"/>
      <c r="I13" s="739" t="s">
        <v>521</v>
      </c>
    </row>
    <row r="14" spans="1:9" ht="36" customHeight="1">
      <c r="A14" s="959" t="s">
        <v>1726</v>
      </c>
      <c r="B14" s="959"/>
      <c r="C14" s="959"/>
      <c r="D14" s="959"/>
      <c r="E14" s="959"/>
      <c r="F14" s="959"/>
      <c r="G14" s="959"/>
      <c r="H14" s="959"/>
      <c r="I14" s="960"/>
    </row>
  </sheetData>
  <mergeCells count="2">
    <mergeCell ref="A2:I2"/>
    <mergeCell ref="A14:I14"/>
  </mergeCells>
  <phoneticPr fontId="2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H30"/>
  <sheetViews>
    <sheetView showZeros="0" view="pageBreakPreview" zoomScaleNormal="100" zoomScaleSheetLayoutView="100" workbookViewId="0">
      <pane xSplit="1" ySplit="4" topLeftCell="B5" activePane="bottomRight" state="frozen"/>
      <selection activeCell="F28" sqref="F28"/>
      <selection pane="topRight" activeCell="F28" sqref="F28"/>
      <selection pane="bottomLeft" activeCell="F28" sqref="F28"/>
      <selection pane="bottomRight" activeCell="F17" sqref="F17"/>
    </sheetView>
  </sheetViews>
  <sheetFormatPr defaultRowHeight="14.25"/>
  <cols>
    <col min="1" max="1" width="36.875" style="46" customWidth="1"/>
    <col min="2" max="2" width="11.875" style="46" customWidth="1"/>
    <col min="3" max="3" width="11.875" style="45" customWidth="1"/>
    <col min="4" max="4" width="16.75" style="46" bestFit="1" customWidth="1"/>
    <col min="5" max="5" width="9" style="46"/>
    <col min="6" max="6" width="9" style="46" customWidth="1"/>
    <col min="7" max="16384" width="9" style="46"/>
  </cols>
  <sheetData>
    <row r="1" spans="1:6" ht="15" customHeight="1">
      <c r="A1" s="581" t="s">
        <v>1735</v>
      </c>
      <c r="B1" s="387"/>
    </row>
    <row r="2" spans="1:6" ht="36" customHeight="1">
      <c r="A2" s="909" t="s">
        <v>1845</v>
      </c>
      <c r="B2" s="909"/>
      <c r="C2" s="910"/>
      <c r="D2" s="910"/>
    </row>
    <row r="3" spans="1:6" ht="18" customHeight="1">
      <c r="A3" s="392"/>
      <c r="B3" s="392"/>
      <c r="C3" s="391"/>
      <c r="D3" s="586" t="s">
        <v>285</v>
      </c>
    </row>
    <row r="4" spans="1:6" ht="37.5" customHeight="1">
      <c r="A4" s="754" t="s">
        <v>337</v>
      </c>
      <c r="B4" s="755" t="s">
        <v>365</v>
      </c>
      <c r="C4" s="756" t="s">
        <v>366</v>
      </c>
      <c r="D4" s="727" t="s">
        <v>421</v>
      </c>
    </row>
    <row r="5" spans="1:6" s="371" customFormat="1" ht="27.95" customHeight="1">
      <c r="A5" s="774" t="s">
        <v>1851</v>
      </c>
      <c r="B5" s="761">
        <f>B6</f>
        <v>0</v>
      </c>
      <c r="C5" s="761">
        <f>C6</f>
        <v>3000</v>
      </c>
      <c r="D5" s="775"/>
    </row>
    <row r="6" spans="1:6" ht="27.95" customHeight="1">
      <c r="A6" s="763" t="s">
        <v>284</v>
      </c>
      <c r="B6" s="763"/>
      <c r="C6" s="764">
        <v>3000</v>
      </c>
      <c r="D6" s="776"/>
    </row>
    <row r="7" spans="1:6" ht="27.95" customHeight="1">
      <c r="A7" s="774" t="s">
        <v>1852</v>
      </c>
      <c r="B7" s="777"/>
      <c r="C7" s="764"/>
      <c r="D7" s="727"/>
    </row>
    <row r="8" spans="1:6" s="371" customFormat="1" ht="27.95" customHeight="1">
      <c r="A8" s="778" t="s">
        <v>1850</v>
      </c>
      <c r="B8" s="761">
        <v>0</v>
      </c>
      <c r="C8" s="761">
        <f>C5+C7</f>
        <v>3000</v>
      </c>
      <c r="D8" s="775"/>
    </row>
    <row r="9" spans="1:6" s="371" customFormat="1" ht="27.95" customHeight="1">
      <c r="A9" s="774" t="s">
        <v>1853</v>
      </c>
      <c r="B9" s="777">
        <v>290</v>
      </c>
      <c r="C9" s="761">
        <v>200</v>
      </c>
      <c r="D9" s="775"/>
    </row>
    <row r="10" spans="1:6" ht="27.95" customHeight="1">
      <c r="A10" s="774" t="s">
        <v>1854</v>
      </c>
      <c r="B10" s="779"/>
      <c r="C10" s="764"/>
      <c r="D10" s="727"/>
    </row>
    <row r="11" spans="1:6" ht="27.95" customHeight="1">
      <c r="A11" s="774"/>
      <c r="B11" s="779"/>
      <c r="C11" s="764"/>
      <c r="D11" s="727"/>
    </row>
    <row r="12" spans="1:6" ht="27.95" customHeight="1">
      <c r="A12" s="780" t="s">
        <v>286</v>
      </c>
      <c r="B12" s="771">
        <f>SUM(B8,B9:B10)</f>
        <v>290</v>
      </c>
      <c r="C12" s="771">
        <f>SUM(C8,C9:C10)</f>
        <v>3200</v>
      </c>
      <c r="D12" s="727"/>
    </row>
    <row r="14" spans="1:6" ht="9.9499999999999993" customHeight="1">
      <c r="A14" s="393"/>
      <c r="B14" s="393"/>
      <c r="C14" s="395"/>
    </row>
    <row r="15" spans="1:6" ht="25.15" customHeight="1">
      <c r="C15" s="55"/>
    </row>
    <row r="16" spans="1:6" ht="9.9499999999999993" customHeight="1">
      <c r="C16" s="55"/>
      <c r="F16" s="50"/>
    </row>
    <row r="17" spans="1:8" ht="25.15" customHeight="1">
      <c r="C17" s="52"/>
    </row>
    <row r="18" spans="1:8" ht="25.15" customHeight="1">
      <c r="C18" s="52"/>
    </row>
    <row r="19" spans="1:8" ht="9.9499999999999993" customHeight="1"/>
    <row r="20" spans="1:8" ht="25.15" customHeight="1"/>
    <row r="21" spans="1:8" ht="25.15" customHeight="1"/>
    <row r="22" spans="1:8" ht="25.15" customHeight="1"/>
    <row r="23" spans="1:8" ht="25.15" customHeight="1"/>
    <row r="24" spans="1:8" ht="9.9499999999999993" customHeight="1">
      <c r="E24" s="51"/>
    </row>
    <row r="25" spans="1:8" ht="25.15" customHeight="1">
      <c r="E25" s="51"/>
    </row>
    <row r="26" spans="1:8" ht="21.75" customHeight="1"/>
    <row r="27" spans="1:8" s="45" customFormat="1">
      <c r="A27" s="46"/>
      <c r="B27" s="46"/>
      <c r="D27" s="46"/>
      <c r="E27" s="46"/>
      <c r="F27" s="46"/>
      <c r="G27" s="46"/>
      <c r="H27" s="46"/>
    </row>
    <row r="28" spans="1:8" s="45" customFormat="1">
      <c r="A28" s="46"/>
      <c r="B28" s="46"/>
      <c r="D28" s="46"/>
      <c r="E28" s="46"/>
      <c r="F28" s="46"/>
      <c r="G28" s="46"/>
      <c r="H28" s="46"/>
    </row>
    <row r="29" spans="1:8" s="45" customFormat="1">
      <c r="A29" s="46"/>
      <c r="B29" s="46"/>
      <c r="D29" s="46"/>
      <c r="E29" s="46"/>
      <c r="F29" s="46"/>
      <c r="G29" s="46"/>
      <c r="H29" s="46"/>
    </row>
    <row r="30" spans="1:8" s="45" customFormat="1">
      <c r="A30" s="46"/>
      <c r="B30" s="46"/>
      <c r="D30" s="46"/>
      <c r="E30" s="46"/>
      <c r="F30" s="46"/>
      <c r="G30" s="46"/>
      <c r="H30" s="46"/>
    </row>
  </sheetData>
  <mergeCells count="1">
    <mergeCell ref="A2:D2"/>
  </mergeCells>
  <phoneticPr fontId="56" type="noConversion"/>
  <printOptions horizontalCentered="1"/>
  <pageMargins left="0.78740157480314965" right="0.78740157480314965" top="0.98425196850393704" bottom="0.59055118110236227" header="0.23622047244094491" footer="0.2362204724409449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1879-243F-4A65-8141-ECCA904C369C}">
  <sheetPr>
    <tabColor rgb="FF00B050"/>
    <pageSetUpPr fitToPage="1"/>
  </sheetPr>
  <dimension ref="A1:H31"/>
  <sheetViews>
    <sheetView showZeros="0" zoomScaleNormal="100" zoomScaleSheetLayoutView="100" workbookViewId="0">
      <pane xSplit="1" ySplit="4" topLeftCell="B5" activePane="bottomRight" state="frozen"/>
      <selection activeCell="F28" sqref="F28"/>
      <selection pane="topRight" activeCell="F28" sqref="F28"/>
      <selection pane="bottomLeft" activeCell="F28" sqref="F28"/>
      <selection pane="bottomRight" activeCell="N18" sqref="N18"/>
    </sheetView>
  </sheetViews>
  <sheetFormatPr defaultRowHeight="14.25"/>
  <cols>
    <col min="1" max="1" width="36.875" style="46" customWidth="1"/>
    <col min="2" max="2" width="11.875" style="46" customWidth="1"/>
    <col min="3" max="3" width="11.875" style="45" customWidth="1"/>
    <col min="4" max="4" width="16.75" style="46" bestFit="1" customWidth="1"/>
    <col min="5" max="5" width="9" style="46"/>
    <col min="6" max="6" width="9" style="46" customWidth="1"/>
    <col min="7" max="16384" width="9" style="46"/>
  </cols>
  <sheetData>
    <row r="1" spans="1:5" ht="15" customHeight="1">
      <c r="A1" s="581" t="s">
        <v>1857</v>
      </c>
      <c r="B1" s="465"/>
    </row>
    <row r="2" spans="1:5" ht="36" customHeight="1">
      <c r="A2" s="909" t="s">
        <v>1846</v>
      </c>
      <c r="B2" s="909"/>
      <c r="C2" s="910"/>
      <c r="D2" s="910"/>
    </row>
    <row r="3" spans="1:5" ht="18" customHeight="1">
      <c r="A3" s="392"/>
      <c r="B3" s="392"/>
      <c r="C3" s="391"/>
      <c r="D3" s="586" t="s">
        <v>285</v>
      </c>
    </row>
    <row r="4" spans="1:5" ht="37.5" customHeight="1">
      <c r="A4" s="754" t="s">
        <v>337</v>
      </c>
      <c r="B4" s="755" t="s">
        <v>346</v>
      </c>
      <c r="C4" s="756" t="s">
        <v>265</v>
      </c>
      <c r="D4" s="727" t="s">
        <v>60</v>
      </c>
    </row>
    <row r="5" spans="1:5" s="371" customFormat="1" ht="27.95" customHeight="1">
      <c r="A5" s="759" t="s">
        <v>1847</v>
      </c>
      <c r="B5" s="760">
        <f>B6</f>
        <v>290</v>
      </c>
      <c r="C5" s="761">
        <f>+C6+C7</f>
        <v>2200</v>
      </c>
      <c r="D5" s="762"/>
    </row>
    <row r="6" spans="1:5" ht="27.95" customHeight="1">
      <c r="A6" s="763" t="s">
        <v>287</v>
      </c>
      <c r="B6" s="764">
        <v>290</v>
      </c>
      <c r="C6" s="764">
        <v>200</v>
      </c>
      <c r="D6" s="765"/>
      <c r="E6" s="50"/>
    </row>
    <row r="7" spans="1:5" ht="27.95" customHeight="1">
      <c r="A7" s="763" t="s">
        <v>290</v>
      </c>
      <c r="B7" s="763"/>
      <c r="C7" s="764">
        <v>2000</v>
      </c>
      <c r="D7" s="766" t="s">
        <v>289</v>
      </c>
      <c r="E7" s="50"/>
    </row>
    <row r="8" spans="1:5" s="371" customFormat="1" ht="27.95" customHeight="1">
      <c r="A8" s="759" t="s">
        <v>1848</v>
      </c>
      <c r="B8" s="767"/>
      <c r="C8" s="761">
        <f>C9</f>
        <v>1000</v>
      </c>
      <c r="D8" s="762"/>
      <c r="E8" s="373"/>
    </row>
    <row r="9" spans="1:5" ht="27.95" customHeight="1">
      <c r="A9" s="768" t="s">
        <v>432</v>
      </c>
      <c r="B9" s="763"/>
      <c r="C9" s="764">
        <v>1000</v>
      </c>
      <c r="D9" s="769" t="s">
        <v>301</v>
      </c>
      <c r="E9" s="50"/>
    </row>
    <row r="10" spans="1:5" ht="27.95" customHeight="1">
      <c r="A10" s="781" t="s">
        <v>1849</v>
      </c>
      <c r="B10" s="760">
        <f>B5+B7</f>
        <v>290</v>
      </c>
      <c r="C10" s="760">
        <f>C5+C8</f>
        <v>3200</v>
      </c>
      <c r="D10" s="769"/>
      <c r="E10" s="50"/>
    </row>
    <row r="11" spans="1:5" ht="27.95" customHeight="1">
      <c r="A11" s="770" t="s">
        <v>1855</v>
      </c>
      <c r="B11" s="763"/>
      <c r="C11" s="764"/>
      <c r="D11" s="758"/>
    </row>
    <row r="12" spans="1:5" s="371" customFormat="1" ht="27.95" customHeight="1">
      <c r="A12" s="770" t="s">
        <v>1856</v>
      </c>
      <c r="B12" s="771"/>
      <c r="C12" s="761"/>
      <c r="D12" s="772"/>
    </row>
    <row r="13" spans="1:5" ht="27.95" customHeight="1">
      <c r="A13" s="773" t="s">
        <v>288</v>
      </c>
      <c r="B13" s="757">
        <f>B10+B11+B12</f>
        <v>290</v>
      </c>
      <c r="C13" s="757">
        <f>C10+C11+C12</f>
        <v>3200</v>
      </c>
      <c r="D13" s="758"/>
    </row>
    <row r="15" spans="1:5" ht="9.9499999999999993" customHeight="1">
      <c r="A15" s="393"/>
      <c r="B15" s="393"/>
      <c r="C15" s="731"/>
    </row>
    <row r="16" spans="1:5" ht="25.15" customHeight="1">
      <c r="C16" s="55"/>
    </row>
    <row r="17" spans="1:8" ht="9.9499999999999993" customHeight="1">
      <c r="C17" s="55"/>
      <c r="F17" s="50"/>
    </row>
    <row r="18" spans="1:8" ht="25.15" customHeight="1">
      <c r="C18" s="52"/>
    </row>
    <row r="19" spans="1:8" ht="25.15" customHeight="1">
      <c r="C19" s="52"/>
    </row>
    <row r="20" spans="1:8" ht="9.9499999999999993" customHeight="1"/>
    <row r="21" spans="1:8" ht="25.15" customHeight="1"/>
    <row r="22" spans="1:8" ht="25.15" customHeight="1"/>
    <row r="23" spans="1:8" ht="25.15" customHeight="1"/>
    <row r="24" spans="1:8" ht="25.15" customHeight="1"/>
    <row r="25" spans="1:8" ht="9.9499999999999993" customHeight="1">
      <c r="E25" s="51"/>
    </row>
    <row r="26" spans="1:8" ht="25.15" customHeight="1">
      <c r="E26" s="51"/>
    </row>
    <row r="27" spans="1:8" ht="21.75" customHeight="1"/>
    <row r="28" spans="1:8" s="45" customFormat="1">
      <c r="A28" s="46"/>
      <c r="B28" s="46"/>
      <c r="D28" s="46"/>
      <c r="E28" s="46"/>
      <c r="F28" s="46"/>
      <c r="G28" s="46"/>
      <c r="H28" s="46"/>
    </row>
    <row r="29" spans="1:8" s="45" customFormat="1">
      <c r="A29" s="46"/>
      <c r="B29" s="46"/>
      <c r="D29" s="46"/>
      <c r="E29" s="46"/>
      <c r="F29" s="46"/>
      <c r="G29" s="46"/>
      <c r="H29" s="46"/>
    </row>
    <row r="30" spans="1:8" s="45" customFormat="1">
      <c r="A30" s="46"/>
      <c r="B30" s="46"/>
      <c r="D30" s="46"/>
      <c r="E30" s="46"/>
      <c r="F30" s="46"/>
      <c r="G30" s="46"/>
      <c r="H30" s="46"/>
    </row>
    <row r="31" spans="1:8" s="45" customFormat="1">
      <c r="A31" s="46"/>
      <c r="B31" s="46"/>
      <c r="D31" s="46"/>
      <c r="E31" s="46"/>
      <c r="F31" s="46"/>
      <c r="G31" s="46"/>
      <c r="H31" s="46"/>
    </row>
  </sheetData>
  <mergeCells count="1">
    <mergeCell ref="A2:D2"/>
  </mergeCells>
  <phoneticPr fontId="21" type="noConversion"/>
  <printOptions horizontalCentered="1"/>
  <pageMargins left="0.78740157480314965" right="0.78740157480314965" top="0.98425196850393704" bottom="0.59055118110236227" header="0.23622047244094491" footer="0.2362204724409449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8944-4C5B-4293-A9B0-4AF2CA2E7940}">
  <sheetPr>
    <tabColor rgb="FF00B050"/>
    <pageSetUpPr fitToPage="1"/>
  </sheetPr>
  <dimension ref="A1:H30"/>
  <sheetViews>
    <sheetView showZeros="0" view="pageBreakPreview" zoomScaleNormal="100" zoomScaleSheetLayoutView="100" workbookViewId="0">
      <pane xSplit="1" ySplit="4" topLeftCell="B5" activePane="bottomRight" state="frozen"/>
      <selection activeCell="F28" sqref="F28"/>
      <selection pane="topRight" activeCell="F28" sqref="F28"/>
      <selection pane="bottomLeft" activeCell="F28" sqref="F28"/>
      <selection pane="bottomRight" activeCell="M20" sqref="M20"/>
    </sheetView>
  </sheetViews>
  <sheetFormatPr defaultRowHeight="14.25"/>
  <cols>
    <col min="1" max="1" width="36.875" style="46" customWidth="1"/>
    <col min="2" max="2" width="11.875" style="46" customWidth="1"/>
    <col min="3" max="3" width="11.875" style="45" customWidth="1"/>
    <col min="4" max="4" width="16.75" style="46" bestFit="1" customWidth="1"/>
    <col min="5" max="5" width="9" style="46"/>
    <col min="6" max="6" width="9" style="46" customWidth="1"/>
    <col min="7" max="16384" width="9" style="46"/>
  </cols>
  <sheetData>
    <row r="1" spans="1:6" ht="15" customHeight="1">
      <c r="A1" s="581" t="s">
        <v>1860</v>
      </c>
      <c r="B1" s="465"/>
    </row>
    <row r="2" spans="1:6" ht="36" customHeight="1">
      <c r="A2" s="909" t="s">
        <v>1858</v>
      </c>
      <c r="B2" s="909"/>
      <c r="C2" s="910"/>
      <c r="D2" s="910"/>
    </row>
    <row r="3" spans="1:6" ht="18" customHeight="1">
      <c r="A3" s="392"/>
      <c r="B3" s="392"/>
      <c r="C3" s="391"/>
      <c r="D3" s="586" t="s">
        <v>285</v>
      </c>
    </row>
    <row r="4" spans="1:6" ht="37.5" customHeight="1">
      <c r="A4" s="754" t="s">
        <v>337</v>
      </c>
      <c r="B4" s="755" t="s">
        <v>346</v>
      </c>
      <c r="C4" s="756" t="s">
        <v>265</v>
      </c>
      <c r="D4" s="727" t="s">
        <v>60</v>
      </c>
    </row>
    <row r="5" spans="1:6" s="371" customFormat="1" ht="27.95" customHeight="1">
      <c r="A5" s="774" t="s">
        <v>1851</v>
      </c>
      <c r="B5" s="761">
        <f>B6</f>
        <v>0</v>
      </c>
      <c r="C5" s="761">
        <f>C6</f>
        <v>3000</v>
      </c>
      <c r="D5" s="775"/>
    </row>
    <row r="6" spans="1:6" ht="27.95" customHeight="1">
      <c r="A6" s="763" t="s">
        <v>284</v>
      </c>
      <c r="B6" s="763"/>
      <c r="C6" s="764">
        <v>3000</v>
      </c>
      <c r="D6" s="776"/>
    </row>
    <row r="7" spans="1:6" ht="27.95" customHeight="1">
      <c r="A7" s="774" t="s">
        <v>1852</v>
      </c>
      <c r="B7" s="777"/>
      <c r="C7" s="764"/>
      <c r="D7" s="727"/>
    </row>
    <row r="8" spans="1:6" s="371" customFormat="1" ht="27.95" customHeight="1">
      <c r="A8" s="778" t="s">
        <v>1850</v>
      </c>
      <c r="B8" s="761">
        <v>0</v>
      </c>
      <c r="C8" s="761">
        <f>C5+C7</f>
        <v>3000</v>
      </c>
      <c r="D8" s="775"/>
    </row>
    <row r="9" spans="1:6" s="371" customFormat="1" ht="27.95" customHeight="1">
      <c r="A9" s="774" t="s">
        <v>1853</v>
      </c>
      <c r="B9" s="777">
        <v>290</v>
      </c>
      <c r="C9" s="761">
        <v>200</v>
      </c>
      <c r="D9" s="775"/>
    </row>
    <row r="10" spans="1:6" ht="27.95" customHeight="1">
      <c r="A10" s="774" t="s">
        <v>1854</v>
      </c>
      <c r="B10" s="779"/>
      <c r="C10" s="764"/>
      <c r="D10" s="727"/>
    </row>
    <row r="11" spans="1:6" ht="27.95" customHeight="1">
      <c r="A11" s="774"/>
      <c r="B11" s="779"/>
      <c r="C11" s="764"/>
      <c r="D11" s="727"/>
    </row>
    <row r="12" spans="1:6" ht="27.95" customHeight="1">
      <c r="A12" s="780" t="s">
        <v>286</v>
      </c>
      <c r="B12" s="771">
        <f>SUM(B8,B9:B10)</f>
        <v>290</v>
      </c>
      <c r="C12" s="771">
        <f>SUM(C8,C9:C10)</f>
        <v>3200</v>
      </c>
      <c r="D12" s="727"/>
    </row>
    <row r="14" spans="1:6" ht="9.9499999999999993" customHeight="1">
      <c r="A14" s="393"/>
      <c r="B14" s="393"/>
      <c r="C14" s="731"/>
    </row>
    <row r="15" spans="1:6" ht="25.15" customHeight="1">
      <c r="C15" s="55"/>
    </row>
    <row r="16" spans="1:6" ht="9.9499999999999993" customHeight="1">
      <c r="C16" s="55"/>
      <c r="F16" s="50"/>
    </row>
    <row r="17" spans="1:8" ht="25.15" customHeight="1">
      <c r="C17" s="52"/>
    </row>
    <row r="18" spans="1:8" ht="25.15" customHeight="1">
      <c r="C18" s="52"/>
    </row>
    <row r="19" spans="1:8" ht="9.9499999999999993" customHeight="1"/>
    <row r="20" spans="1:8" ht="25.15" customHeight="1"/>
    <row r="21" spans="1:8" ht="25.15" customHeight="1"/>
    <row r="22" spans="1:8" ht="25.15" customHeight="1"/>
    <row r="23" spans="1:8" ht="25.15" customHeight="1"/>
    <row r="24" spans="1:8" ht="9.9499999999999993" customHeight="1">
      <c r="E24" s="51"/>
    </row>
    <row r="25" spans="1:8" ht="25.15" customHeight="1">
      <c r="E25" s="51"/>
    </row>
    <row r="26" spans="1:8" ht="21.75" customHeight="1"/>
    <row r="27" spans="1:8" s="45" customFormat="1">
      <c r="A27" s="46"/>
      <c r="B27" s="46"/>
      <c r="D27" s="46"/>
      <c r="E27" s="46"/>
      <c r="F27" s="46"/>
      <c r="G27" s="46"/>
      <c r="H27" s="46"/>
    </row>
    <row r="28" spans="1:8" s="45" customFormat="1">
      <c r="A28" s="46"/>
      <c r="B28" s="46"/>
      <c r="D28" s="46"/>
      <c r="E28" s="46"/>
      <c r="F28" s="46"/>
      <c r="G28" s="46"/>
      <c r="H28" s="46"/>
    </row>
    <row r="29" spans="1:8" s="45" customFormat="1">
      <c r="A29" s="46"/>
      <c r="B29" s="46"/>
      <c r="D29" s="46"/>
      <c r="E29" s="46"/>
      <c r="F29" s="46"/>
      <c r="G29" s="46"/>
      <c r="H29" s="46"/>
    </row>
    <row r="30" spans="1:8" s="45" customFormat="1">
      <c r="A30" s="46"/>
      <c r="B30" s="46"/>
      <c r="D30" s="46"/>
      <c r="E30" s="46"/>
      <c r="F30" s="46"/>
      <c r="G30" s="46"/>
      <c r="H30" s="46"/>
    </row>
  </sheetData>
  <mergeCells count="1">
    <mergeCell ref="A2:D2"/>
  </mergeCells>
  <phoneticPr fontId="21" type="noConversion"/>
  <printOptions horizontalCentered="1"/>
  <pageMargins left="0.78740157480314965" right="0.78740157480314965" top="0.98425196850393704" bottom="0.59055118110236227" header="0.23622047244094491" footer="0.2362204724409449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2E88-972B-4DAC-8558-2C5F17A3495A}">
  <sheetPr>
    <tabColor rgb="FF00B050"/>
    <pageSetUpPr fitToPage="1"/>
  </sheetPr>
  <dimension ref="A1:H31"/>
  <sheetViews>
    <sheetView showZeros="0" zoomScaleNormal="100" zoomScaleSheetLayoutView="100" workbookViewId="0">
      <pane xSplit="1" ySplit="4" topLeftCell="B5" activePane="bottomRight" state="frozen"/>
      <selection activeCell="F28" sqref="F28"/>
      <selection pane="topRight" activeCell="F28" sqref="F28"/>
      <selection pane="bottomLeft" activeCell="F28" sqref="F28"/>
      <selection pane="bottomRight" activeCell="F8" sqref="F8"/>
    </sheetView>
  </sheetViews>
  <sheetFormatPr defaultRowHeight="14.25"/>
  <cols>
    <col min="1" max="1" width="36.875" style="46" customWidth="1"/>
    <col min="2" max="2" width="11.875" style="46" customWidth="1"/>
    <col min="3" max="3" width="11.875" style="45" customWidth="1"/>
    <col min="4" max="4" width="16.75" style="46" bestFit="1" customWidth="1"/>
    <col min="5" max="5" width="9" style="46"/>
    <col min="6" max="6" width="9" style="46" customWidth="1"/>
    <col min="7" max="16384" width="9" style="46"/>
  </cols>
  <sheetData>
    <row r="1" spans="1:5" ht="15" customHeight="1">
      <c r="A1" s="581" t="s">
        <v>1861</v>
      </c>
      <c r="B1" s="465"/>
    </row>
    <row r="2" spans="1:5" ht="36" customHeight="1">
      <c r="A2" s="909" t="s">
        <v>1859</v>
      </c>
      <c r="B2" s="909"/>
      <c r="C2" s="910"/>
      <c r="D2" s="910"/>
    </row>
    <row r="3" spans="1:5" ht="18" customHeight="1">
      <c r="A3" s="392"/>
      <c r="B3" s="392"/>
      <c r="C3" s="391"/>
      <c r="D3" s="586" t="s">
        <v>285</v>
      </c>
    </row>
    <row r="4" spans="1:5" ht="37.5" customHeight="1">
      <c r="A4" s="754" t="s">
        <v>337</v>
      </c>
      <c r="B4" s="755" t="s">
        <v>346</v>
      </c>
      <c r="C4" s="756" t="s">
        <v>265</v>
      </c>
      <c r="D4" s="727" t="s">
        <v>60</v>
      </c>
    </row>
    <row r="5" spans="1:5" s="371" customFormat="1" ht="27.95" customHeight="1">
      <c r="A5" s="759" t="s">
        <v>1847</v>
      </c>
      <c r="B5" s="760">
        <f>B6</f>
        <v>290</v>
      </c>
      <c r="C5" s="761">
        <f>+C6+C7</f>
        <v>2200</v>
      </c>
      <c r="D5" s="762"/>
    </row>
    <row r="6" spans="1:5" ht="27.95" customHeight="1">
      <c r="A6" s="763" t="s">
        <v>287</v>
      </c>
      <c r="B6" s="764">
        <v>290</v>
      </c>
      <c r="C6" s="764">
        <v>200</v>
      </c>
      <c r="D6" s="765"/>
      <c r="E6" s="50"/>
    </row>
    <row r="7" spans="1:5" ht="27.95" customHeight="1">
      <c r="A7" s="763" t="s">
        <v>290</v>
      </c>
      <c r="B7" s="763"/>
      <c r="C7" s="764">
        <v>2000</v>
      </c>
      <c r="D7" s="766" t="s">
        <v>289</v>
      </c>
      <c r="E7" s="50"/>
    </row>
    <row r="8" spans="1:5" s="371" customFormat="1" ht="27.95" customHeight="1">
      <c r="A8" s="759" t="s">
        <v>1848</v>
      </c>
      <c r="B8" s="767"/>
      <c r="C8" s="761">
        <f>C9</f>
        <v>1000</v>
      </c>
      <c r="D8" s="762"/>
      <c r="E8" s="373"/>
    </row>
    <row r="9" spans="1:5" ht="27.95" customHeight="1">
      <c r="A9" s="768" t="s">
        <v>432</v>
      </c>
      <c r="B9" s="763"/>
      <c r="C9" s="764">
        <v>1000</v>
      </c>
      <c r="D9" s="769" t="s">
        <v>301</v>
      </c>
      <c r="E9" s="50"/>
    </row>
    <row r="10" spans="1:5" ht="27.95" customHeight="1">
      <c r="A10" s="781" t="s">
        <v>1849</v>
      </c>
      <c r="B10" s="760">
        <f>B5+B8</f>
        <v>290</v>
      </c>
      <c r="C10" s="760">
        <f>C5+C8</f>
        <v>3200</v>
      </c>
      <c r="D10" s="769"/>
      <c r="E10" s="50"/>
    </row>
    <row r="11" spans="1:5" ht="27.95" customHeight="1">
      <c r="A11" s="770" t="s">
        <v>1855</v>
      </c>
      <c r="B11" s="763"/>
      <c r="C11" s="764"/>
      <c r="D11" s="758"/>
    </row>
    <row r="12" spans="1:5" s="371" customFormat="1" ht="27.95" customHeight="1">
      <c r="A12" s="770" t="s">
        <v>1856</v>
      </c>
      <c r="B12" s="771"/>
      <c r="C12" s="761"/>
      <c r="D12" s="772"/>
    </row>
    <row r="13" spans="1:5" ht="27.95" customHeight="1">
      <c r="A13" s="773" t="s">
        <v>288</v>
      </c>
      <c r="B13" s="757">
        <f>B10+B11+B12</f>
        <v>290</v>
      </c>
      <c r="C13" s="757">
        <f>C10+C11+C12</f>
        <v>3200</v>
      </c>
      <c r="D13" s="758"/>
    </row>
    <row r="15" spans="1:5" ht="9.9499999999999993" customHeight="1">
      <c r="A15" s="393"/>
      <c r="B15" s="393"/>
      <c r="C15" s="731"/>
    </row>
    <row r="16" spans="1:5" ht="25.15" customHeight="1">
      <c r="C16" s="55"/>
    </row>
    <row r="17" spans="1:8" ht="9.9499999999999993" customHeight="1">
      <c r="C17" s="55"/>
      <c r="F17" s="50"/>
    </row>
    <row r="18" spans="1:8" ht="25.15" customHeight="1">
      <c r="C18" s="52"/>
    </row>
    <row r="19" spans="1:8" ht="25.15" customHeight="1">
      <c r="C19" s="52"/>
    </row>
    <row r="20" spans="1:8" ht="9.9499999999999993" customHeight="1"/>
    <row r="21" spans="1:8" ht="25.15" customHeight="1"/>
    <row r="22" spans="1:8" ht="25.15" customHeight="1"/>
    <row r="23" spans="1:8" ht="25.15" customHeight="1"/>
    <row r="24" spans="1:8" ht="25.15" customHeight="1"/>
    <row r="25" spans="1:8" ht="9.9499999999999993" customHeight="1">
      <c r="E25" s="51"/>
    </row>
    <row r="26" spans="1:8" ht="25.15" customHeight="1">
      <c r="E26" s="51"/>
    </row>
    <row r="27" spans="1:8" ht="21.75" customHeight="1"/>
    <row r="28" spans="1:8" s="45" customFormat="1">
      <c r="A28" s="46"/>
      <c r="B28" s="46"/>
      <c r="D28" s="46"/>
      <c r="E28" s="46"/>
      <c r="F28" s="46"/>
      <c r="G28" s="46"/>
      <c r="H28" s="46"/>
    </row>
    <row r="29" spans="1:8" s="45" customFormat="1">
      <c r="A29" s="46"/>
      <c r="B29" s="46"/>
      <c r="D29" s="46"/>
      <c r="E29" s="46"/>
      <c r="F29" s="46"/>
      <c r="G29" s="46"/>
      <c r="H29" s="46"/>
    </row>
    <row r="30" spans="1:8" s="45" customFormat="1">
      <c r="A30" s="46"/>
      <c r="B30" s="46"/>
      <c r="D30" s="46"/>
      <c r="E30" s="46"/>
      <c r="F30" s="46"/>
      <c r="G30" s="46"/>
      <c r="H30" s="46"/>
    </row>
    <row r="31" spans="1:8" s="45" customFormat="1">
      <c r="A31" s="46"/>
      <c r="B31" s="46"/>
      <c r="D31" s="46"/>
      <c r="E31" s="46"/>
      <c r="F31" s="46"/>
      <c r="G31" s="46"/>
      <c r="H31" s="46"/>
    </row>
  </sheetData>
  <mergeCells count="1">
    <mergeCell ref="A2:D2"/>
  </mergeCells>
  <phoneticPr fontId="21" type="noConversion"/>
  <printOptions horizontalCentered="1"/>
  <pageMargins left="0.78740157480314965" right="0.78740157480314965" top="0.98425196850393704" bottom="0.59055118110236227" header="0.23622047244094491" footer="0.23622047244094491"/>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9051E-3142-4997-9E9F-A0201F62BAD2}">
  <sheetPr>
    <tabColor rgb="FF00B050"/>
    <pageSetUpPr fitToPage="1"/>
  </sheetPr>
  <dimension ref="A1:E14"/>
  <sheetViews>
    <sheetView workbookViewId="0">
      <selection activeCell="J4" sqref="J4"/>
    </sheetView>
  </sheetViews>
  <sheetFormatPr defaultRowHeight="14.25"/>
  <cols>
    <col min="1" max="1" width="22.875" customWidth="1"/>
    <col min="2" max="2" width="10" customWidth="1"/>
    <col min="3" max="3" width="22.875" customWidth="1"/>
    <col min="4" max="4" width="22.75" customWidth="1"/>
    <col min="5" max="5" width="13.125" customWidth="1"/>
  </cols>
  <sheetData>
    <row r="1" spans="1:5" ht="24.75" customHeight="1">
      <c r="A1" s="996" t="s">
        <v>1727</v>
      </c>
      <c r="B1" s="782"/>
      <c r="C1" s="782"/>
      <c r="D1" s="782"/>
      <c r="E1" s="783"/>
    </row>
    <row r="2" spans="1:5" ht="48.75" customHeight="1">
      <c r="A2" s="961" t="s">
        <v>1868</v>
      </c>
      <c r="B2" s="962"/>
      <c r="C2" s="962"/>
      <c r="D2" s="962"/>
      <c r="E2" s="962"/>
    </row>
    <row r="3" spans="1:5" ht="34.5" customHeight="1">
      <c r="A3" s="784"/>
      <c r="B3" s="785"/>
      <c r="C3" s="785"/>
      <c r="D3" s="785"/>
      <c r="E3" s="785" t="s">
        <v>29</v>
      </c>
    </row>
    <row r="4" spans="1:5" ht="26.25" customHeight="1">
      <c r="A4" s="963" t="s">
        <v>1862</v>
      </c>
      <c r="B4" s="964" t="s">
        <v>1863</v>
      </c>
      <c r="C4" s="965" t="s">
        <v>1864</v>
      </c>
      <c r="D4" s="965"/>
      <c r="E4" s="965"/>
    </row>
    <row r="5" spans="1:5" ht="27">
      <c r="A5" s="963"/>
      <c r="B5" s="964"/>
      <c r="C5" s="786" t="s">
        <v>1865</v>
      </c>
      <c r="D5" s="787" t="s">
        <v>1866</v>
      </c>
      <c r="E5" s="748" t="s">
        <v>1867</v>
      </c>
    </row>
    <row r="6" spans="1:5" ht="40.5" customHeight="1">
      <c r="A6" s="788" t="s">
        <v>1808</v>
      </c>
      <c r="B6" s="789"/>
      <c r="C6" s="789"/>
      <c r="D6" s="789"/>
      <c r="E6" s="789"/>
    </row>
    <row r="7" spans="1:5" ht="40.5" customHeight="1">
      <c r="A7" s="788" t="s">
        <v>1809</v>
      </c>
      <c r="B7" s="789"/>
      <c r="C7" s="789"/>
      <c r="D7" s="789"/>
      <c r="E7" s="789"/>
    </row>
    <row r="8" spans="1:5" ht="40.5" customHeight="1">
      <c r="A8" s="788" t="s">
        <v>1810</v>
      </c>
      <c r="B8" s="789"/>
      <c r="C8" s="789"/>
      <c r="D8" s="789"/>
      <c r="E8" s="789"/>
    </row>
    <row r="9" spans="1:5" ht="40.5" customHeight="1">
      <c r="A9" s="788" t="s">
        <v>1811</v>
      </c>
      <c r="B9" s="789"/>
      <c r="C9" s="789"/>
      <c r="D9" s="789"/>
      <c r="E9" s="789"/>
    </row>
    <row r="10" spans="1:5" ht="40.5" customHeight="1">
      <c r="A10" s="788" t="s">
        <v>1812</v>
      </c>
      <c r="B10" s="789"/>
      <c r="C10" s="789"/>
      <c r="D10" s="789"/>
      <c r="E10" s="789"/>
    </row>
    <row r="11" spans="1:5" ht="40.5" customHeight="1">
      <c r="A11" s="788" t="s">
        <v>1813</v>
      </c>
      <c r="B11" s="789"/>
      <c r="C11" s="789"/>
      <c r="D11" s="789"/>
      <c r="E11" s="789"/>
    </row>
    <row r="12" spans="1:5" ht="40.5" customHeight="1">
      <c r="A12" s="788" t="s">
        <v>526</v>
      </c>
      <c r="B12" s="789"/>
      <c r="C12" s="789"/>
      <c r="D12" s="789"/>
      <c r="E12" s="789"/>
    </row>
    <row r="13" spans="1:5" ht="40.5" customHeight="1">
      <c r="A13" s="790" t="s">
        <v>1863</v>
      </c>
      <c r="B13" s="791"/>
      <c r="C13" s="791"/>
      <c r="D13" s="791"/>
      <c r="E13" s="791"/>
    </row>
    <row r="14" spans="1:5" ht="48" customHeight="1">
      <c r="A14" s="966" t="s">
        <v>1958</v>
      </c>
      <c r="B14" s="967"/>
      <c r="C14" s="967"/>
      <c r="D14" s="967"/>
      <c r="E14" s="967"/>
    </row>
  </sheetData>
  <mergeCells count="5">
    <mergeCell ref="A2:E2"/>
    <mergeCell ref="A4:A5"/>
    <mergeCell ref="B4:B5"/>
    <mergeCell ref="C4:E4"/>
    <mergeCell ref="A14:E14"/>
  </mergeCells>
  <phoneticPr fontId="21" type="noConversion"/>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F21"/>
  <sheetViews>
    <sheetView view="pageBreakPreview" zoomScaleNormal="100" zoomScaleSheetLayoutView="100" workbookViewId="0">
      <selection activeCell="L15" sqref="L15"/>
    </sheetView>
  </sheetViews>
  <sheetFormatPr defaultColWidth="7.875" defaultRowHeight="12.75"/>
  <cols>
    <col min="1" max="1" width="27.75" style="466" bestFit="1" customWidth="1"/>
    <col min="2" max="2" width="10.625" style="466" customWidth="1"/>
    <col min="3" max="3" width="10.625" style="414" customWidth="1"/>
    <col min="4" max="4" width="10.625" style="448" customWidth="1"/>
    <col min="5" max="6" width="10.875" style="466" customWidth="1"/>
    <col min="7" max="16384" width="7.875" style="466"/>
  </cols>
  <sheetData>
    <row r="1" spans="1:6" ht="14.25">
      <c r="A1" s="582" t="s">
        <v>1872</v>
      </c>
    </row>
    <row r="2" spans="1:6" ht="25.5" customHeight="1">
      <c r="A2" s="912" t="s">
        <v>1869</v>
      </c>
      <c r="B2" s="913"/>
      <c r="C2" s="913"/>
      <c r="D2" s="913"/>
      <c r="E2" s="913"/>
      <c r="F2" s="471"/>
    </row>
    <row r="3" spans="1:6" ht="25.35" customHeight="1">
      <c r="A3" s="469"/>
      <c r="B3" s="469"/>
      <c r="C3" s="443"/>
      <c r="D3" s="447"/>
      <c r="E3" s="584" t="s">
        <v>77</v>
      </c>
      <c r="F3" s="469"/>
    </row>
    <row r="4" spans="1:6" s="453" customFormat="1" ht="32.25" customHeight="1">
      <c r="A4" s="730" t="s">
        <v>345</v>
      </c>
      <c r="B4" s="849" t="s">
        <v>346</v>
      </c>
      <c r="C4" s="850" t="s">
        <v>347</v>
      </c>
      <c r="D4" s="849" t="s">
        <v>348</v>
      </c>
      <c r="E4" s="851" t="s">
        <v>60</v>
      </c>
      <c r="F4" s="493"/>
    </row>
    <row r="5" spans="1:6" s="453" customFormat="1" ht="24.95" customHeight="1">
      <c r="A5" s="852" t="s">
        <v>326</v>
      </c>
      <c r="B5" s="853">
        <f>B6+B12</f>
        <v>54626</v>
      </c>
      <c r="C5" s="853">
        <f>C6+C12</f>
        <v>53684</v>
      </c>
      <c r="D5" s="854">
        <f t="shared" ref="D5" si="0">(C5/B5-1)*100</f>
        <v>-1.7244535569142849</v>
      </c>
      <c r="E5" s="855"/>
      <c r="F5" s="454"/>
    </row>
    <row r="6" spans="1:6" ht="24.95" customHeight="1">
      <c r="A6" s="852" t="s">
        <v>324</v>
      </c>
      <c r="B6" s="853">
        <f>SUM(B7:B11)</f>
        <v>21574</v>
      </c>
      <c r="C6" s="853">
        <f>SUM(C7:C11)</f>
        <v>17337</v>
      </c>
      <c r="D6" s="854">
        <f>(C6/B6-1)*100</f>
        <v>-19.6393807360712</v>
      </c>
      <c r="E6" s="856"/>
      <c r="F6" s="457"/>
    </row>
    <row r="7" spans="1:6" ht="24.95" customHeight="1">
      <c r="A7" s="857" t="s">
        <v>397</v>
      </c>
      <c r="B7" s="858">
        <v>9386</v>
      </c>
      <c r="C7" s="859">
        <v>3784</v>
      </c>
      <c r="D7" s="860">
        <f t="shared" ref="D7:D17" si="1">(C7/B7-1)*100</f>
        <v>-59.684636692946945</v>
      </c>
      <c r="E7" s="861"/>
      <c r="F7" s="456"/>
    </row>
    <row r="8" spans="1:6" ht="24.95" customHeight="1">
      <c r="A8" s="857" t="s">
        <v>398</v>
      </c>
      <c r="B8" s="858">
        <v>1167</v>
      </c>
      <c r="C8" s="859">
        <v>1062</v>
      </c>
      <c r="D8" s="860">
        <f t="shared" si="1"/>
        <v>-8.9974293059125969</v>
      </c>
      <c r="E8" s="861"/>
      <c r="F8" s="456"/>
    </row>
    <row r="9" spans="1:6" ht="24.95" customHeight="1">
      <c r="A9" s="857" t="s">
        <v>399</v>
      </c>
      <c r="B9" s="858">
        <v>10957</v>
      </c>
      <c r="C9" s="859">
        <v>12446</v>
      </c>
      <c r="D9" s="860">
        <f t="shared" si="1"/>
        <v>13.589486173222598</v>
      </c>
      <c r="E9" s="861"/>
      <c r="F9" s="456"/>
    </row>
    <row r="10" spans="1:6" ht="24.95" customHeight="1">
      <c r="A10" s="857" t="s">
        <v>400</v>
      </c>
      <c r="B10" s="858">
        <v>11</v>
      </c>
      <c r="C10" s="859">
        <v>5</v>
      </c>
      <c r="D10" s="860">
        <f t="shared" si="1"/>
        <v>-54.54545454545454</v>
      </c>
      <c r="E10" s="861"/>
      <c r="F10" s="456"/>
    </row>
    <row r="11" spans="1:6" ht="24.95" customHeight="1">
      <c r="A11" s="857" t="s">
        <v>401</v>
      </c>
      <c r="B11" s="858">
        <v>53</v>
      </c>
      <c r="C11" s="859">
        <v>40</v>
      </c>
      <c r="D11" s="860">
        <f t="shared" si="1"/>
        <v>-24.528301886792448</v>
      </c>
      <c r="E11" s="861"/>
      <c r="F11" s="456"/>
    </row>
    <row r="12" spans="1:6" ht="24.95" customHeight="1">
      <c r="A12" s="852" t="s">
        <v>325</v>
      </c>
      <c r="B12" s="853">
        <f>SUM(B13:B17)</f>
        <v>33052</v>
      </c>
      <c r="C12" s="853">
        <f>SUM(C13:C17)</f>
        <v>36347</v>
      </c>
      <c r="D12" s="854">
        <f t="shared" si="1"/>
        <v>9.9691395376981795</v>
      </c>
      <c r="E12" s="861"/>
      <c r="F12" s="456"/>
    </row>
    <row r="13" spans="1:6" ht="24.95" customHeight="1">
      <c r="A13" s="857" t="s">
        <v>397</v>
      </c>
      <c r="B13" s="858">
        <v>19625</v>
      </c>
      <c r="C13" s="859">
        <v>19741</v>
      </c>
      <c r="D13" s="860">
        <f t="shared" si="1"/>
        <v>0.59108280254775991</v>
      </c>
      <c r="E13" s="861"/>
      <c r="F13" s="456"/>
    </row>
    <row r="14" spans="1:6" ht="24.95" customHeight="1">
      <c r="A14" s="857" t="s">
        <v>398</v>
      </c>
      <c r="B14" s="858">
        <v>8</v>
      </c>
      <c r="C14" s="859">
        <v>6</v>
      </c>
      <c r="D14" s="860">
        <f t="shared" si="1"/>
        <v>-25</v>
      </c>
      <c r="E14" s="861"/>
      <c r="F14" s="456"/>
    </row>
    <row r="15" spans="1:6" ht="24.95" customHeight="1">
      <c r="A15" s="857" t="s">
        <v>399</v>
      </c>
      <c r="B15" s="858">
        <v>13023</v>
      </c>
      <c r="C15" s="859">
        <v>16400</v>
      </c>
      <c r="D15" s="860">
        <f t="shared" si="1"/>
        <v>25.931045074099668</v>
      </c>
      <c r="E15" s="861"/>
      <c r="F15" s="456"/>
    </row>
    <row r="16" spans="1:6" ht="24.95" customHeight="1">
      <c r="A16" s="857" t="s">
        <v>400</v>
      </c>
      <c r="B16" s="861"/>
      <c r="C16" s="859"/>
      <c r="D16" s="860"/>
      <c r="E16" s="861"/>
      <c r="F16" s="456"/>
    </row>
    <row r="17" spans="1:6" ht="24.95" customHeight="1">
      <c r="A17" s="857" t="s">
        <v>401</v>
      </c>
      <c r="B17" s="858">
        <v>396</v>
      </c>
      <c r="C17" s="859">
        <v>200</v>
      </c>
      <c r="D17" s="860">
        <f t="shared" si="1"/>
        <v>-49.494949494949495</v>
      </c>
      <c r="E17" s="861"/>
      <c r="F17" s="456"/>
    </row>
    <row r="18" spans="1:6" ht="12.75" customHeight="1"/>
    <row r="19" spans="1:6" ht="12.75" customHeight="1"/>
    <row r="20" spans="1:6" ht="12.75" customHeight="1"/>
    <row r="21" spans="1:6" ht="12.75" customHeight="1">
      <c r="B21" s="414"/>
      <c r="E21" s="414"/>
      <c r="F21" s="414"/>
    </row>
  </sheetData>
  <mergeCells count="1">
    <mergeCell ref="A2:E2"/>
  </mergeCells>
  <phoneticPr fontId="56" type="noConversion"/>
  <printOptions horizontalCentered="1"/>
  <pageMargins left="0.78740157480314965" right="0.78740157480314965" top="0.98425196850393704" bottom="0.59055118110236227"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7FD9A-548E-4C3B-ACB4-E898F8F22794}">
  <sheetPr>
    <tabColor rgb="FF00B050"/>
  </sheetPr>
  <dimension ref="A1:F15"/>
  <sheetViews>
    <sheetView view="pageBreakPreview" zoomScaleNormal="100" zoomScaleSheetLayoutView="100" workbookViewId="0">
      <selection activeCell="R27" sqref="R27"/>
    </sheetView>
  </sheetViews>
  <sheetFormatPr defaultColWidth="7.875" defaultRowHeight="12.75"/>
  <cols>
    <col min="1" max="1" width="27.75" style="466" bestFit="1" customWidth="1"/>
    <col min="2" max="2" width="10.625" style="466" customWidth="1"/>
    <col min="3" max="3" width="10.625" style="414" customWidth="1"/>
    <col min="4" max="4" width="10.625" style="448" customWidth="1"/>
    <col min="5" max="6" width="10.875" style="466" customWidth="1"/>
    <col min="7" max="16384" width="7.875" style="466"/>
  </cols>
  <sheetData>
    <row r="1" spans="1:6" ht="14.25">
      <c r="A1" s="582" t="s">
        <v>1871</v>
      </c>
    </row>
    <row r="2" spans="1:6" ht="25.5" customHeight="1">
      <c r="A2" s="912" t="s">
        <v>1870</v>
      </c>
      <c r="B2" s="913"/>
      <c r="C2" s="913"/>
      <c r="D2" s="913"/>
      <c r="E2" s="913"/>
      <c r="F2" s="471"/>
    </row>
    <row r="3" spans="1:6" ht="25.35" customHeight="1">
      <c r="A3" s="469"/>
      <c r="B3" s="469"/>
      <c r="C3" s="443"/>
      <c r="D3" s="447"/>
      <c r="E3" s="584" t="s">
        <v>10</v>
      </c>
      <c r="F3" s="469"/>
    </row>
    <row r="4" spans="1:6" s="453" customFormat="1" ht="32.25" customHeight="1">
      <c r="A4" s="730" t="s">
        <v>345</v>
      </c>
      <c r="B4" s="849" t="s">
        <v>346</v>
      </c>
      <c r="C4" s="850" t="s">
        <v>347</v>
      </c>
      <c r="D4" s="849" t="s">
        <v>348</v>
      </c>
      <c r="E4" s="851" t="s">
        <v>60</v>
      </c>
      <c r="F4" s="493"/>
    </row>
    <row r="5" spans="1:6" s="440" customFormat="1" ht="24.95" customHeight="1">
      <c r="A5" s="852" t="s">
        <v>327</v>
      </c>
      <c r="B5" s="852">
        <f>B6+B9</f>
        <v>46871</v>
      </c>
      <c r="C5" s="852">
        <f>C6+C9</f>
        <v>51388</v>
      </c>
      <c r="D5" s="862">
        <f t="shared" ref="D5" si="0">(C5/B5-1)*100</f>
        <v>9.6370890315973678</v>
      </c>
      <c r="E5" s="855"/>
      <c r="F5" s="449"/>
    </row>
    <row r="6" spans="1:6" ht="24.95" customHeight="1">
      <c r="A6" s="852" t="s">
        <v>328</v>
      </c>
      <c r="B6" s="863">
        <f>SUM(B7:B8)</f>
        <v>12959</v>
      </c>
      <c r="C6" s="863">
        <f>SUM(C7:C8)</f>
        <v>15024</v>
      </c>
      <c r="D6" s="862">
        <f>(C6/B6-1)*100</f>
        <v>15.934871517864035</v>
      </c>
      <c r="E6" s="856"/>
      <c r="F6" s="457"/>
    </row>
    <row r="7" spans="1:6" ht="24.95" customHeight="1">
      <c r="A7" s="857" t="s">
        <v>402</v>
      </c>
      <c r="B7" s="858">
        <v>12942</v>
      </c>
      <c r="C7" s="859">
        <v>15004</v>
      </c>
      <c r="D7" s="864">
        <f t="shared" ref="D7:D11" si="1">(C7/B7-1)*100</f>
        <v>15.932622469479218</v>
      </c>
      <c r="E7" s="861"/>
      <c r="F7" s="456"/>
    </row>
    <row r="8" spans="1:6" ht="24.95" customHeight="1">
      <c r="A8" s="857" t="s">
        <v>403</v>
      </c>
      <c r="B8" s="858">
        <v>17</v>
      </c>
      <c r="C8" s="859">
        <v>20</v>
      </c>
      <c r="D8" s="864">
        <f t="shared" si="1"/>
        <v>17.647058823529417</v>
      </c>
      <c r="E8" s="861"/>
      <c r="F8" s="456"/>
    </row>
    <row r="9" spans="1:6" ht="24.95" customHeight="1">
      <c r="A9" s="852" t="s">
        <v>329</v>
      </c>
      <c r="B9" s="863">
        <f>SUM(B10:B11)</f>
        <v>33912</v>
      </c>
      <c r="C9" s="863">
        <f>SUM(C10:C11)</f>
        <v>36364</v>
      </c>
      <c r="D9" s="862">
        <f t="shared" si="1"/>
        <v>7.2304788865298342</v>
      </c>
      <c r="E9" s="861"/>
      <c r="F9" s="456"/>
    </row>
    <row r="10" spans="1:6" ht="24.95" customHeight="1">
      <c r="A10" s="857" t="s">
        <v>402</v>
      </c>
      <c r="B10" s="858">
        <v>33803</v>
      </c>
      <c r="C10" s="859">
        <v>36264</v>
      </c>
      <c r="D10" s="864">
        <f t="shared" si="1"/>
        <v>7.280418897730967</v>
      </c>
      <c r="E10" s="861"/>
      <c r="F10" s="456"/>
    </row>
    <row r="11" spans="1:6" ht="24.95" customHeight="1">
      <c r="A11" s="857" t="s">
        <v>403</v>
      </c>
      <c r="B11" s="858">
        <v>109</v>
      </c>
      <c r="C11" s="859">
        <v>100</v>
      </c>
      <c r="D11" s="864">
        <f t="shared" si="1"/>
        <v>-8.2568807339449499</v>
      </c>
      <c r="E11" s="861"/>
      <c r="F11" s="456"/>
    </row>
    <row r="12" spans="1:6" ht="12.75" customHeight="1"/>
    <row r="13" spans="1:6" ht="12.75" customHeight="1"/>
    <row r="14" spans="1:6" ht="12.75" customHeight="1"/>
    <row r="15" spans="1:6" ht="12.75" customHeight="1">
      <c r="B15" s="414"/>
      <c r="E15" s="414"/>
      <c r="F15" s="414"/>
    </row>
  </sheetData>
  <mergeCells count="1">
    <mergeCell ref="A2:E2"/>
  </mergeCells>
  <phoneticPr fontId="21" type="noConversion"/>
  <printOptions horizontalCentered="1"/>
  <pageMargins left="0.78740157480314965" right="0.78740157480314965" top="0.98425196850393704" bottom="0.59055118110236227"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D19"/>
  <sheetViews>
    <sheetView view="pageBreakPreview" zoomScaleNormal="100" zoomScaleSheetLayoutView="100" workbookViewId="0">
      <selection activeCell="S14" sqref="S14"/>
    </sheetView>
  </sheetViews>
  <sheetFormatPr defaultColWidth="7.875" defaultRowHeight="12.75"/>
  <cols>
    <col min="1" max="1" width="33.75" style="466" customWidth="1"/>
    <col min="2" max="2" width="16" style="466" customWidth="1"/>
    <col min="3" max="3" width="20.875" style="466" customWidth="1"/>
    <col min="4" max="4" width="10.875" style="466" customWidth="1"/>
    <col min="5" max="16384" width="7.875" style="466"/>
  </cols>
  <sheetData>
    <row r="1" spans="1:4" ht="14.25">
      <c r="A1" s="582" t="s">
        <v>1874</v>
      </c>
    </row>
    <row r="2" spans="1:4" ht="25.5" customHeight="1">
      <c r="A2" s="912" t="s">
        <v>1873</v>
      </c>
      <c r="B2" s="912"/>
      <c r="C2" s="912"/>
      <c r="D2" s="471"/>
    </row>
    <row r="3" spans="1:4" ht="25.35" customHeight="1">
      <c r="A3" s="469"/>
      <c r="B3" s="469"/>
      <c r="C3" s="584" t="s">
        <v>77</v>
      </c>
      <c r="D3" s="469"/>
    </row>
    <row r="4" spans="1:4" s="497" customFormat="1" ht="39" customHeight="1">
      <c r="A4" s="484" t="s">
        <v>335</v>
      </c>
      <c r="B4" s="485" t="s">
        <v>349</v>
      </c>
      <c r="C4" s="485" t="s">
        <v>60</v>
      </c>
      <c r="D4" s="496"/>
    </row>
    <row r="5" spans="1:4" s="497" customFormat="1" ht="39" customHeight="1">
      <c r="A5" s="500" t="s">
        <v>352</v>
      </c>
      <c r="B5" s="501">
        <f>SUM(B6:B7)</f>
        <v>80618</v>
      </c>
      <c r="C5" s="502"/>
      <c r="D5" s="496"/>
    </row>
    <row r="6" spans="1:4" s="499" customFormat="1" ht="39" customHeight="1">
      <c r="A6" s="503" t="s">
        <v>350</v>
      </c>
      <c r="B6" s="504">
        <v>80486</v>
      </c>
      <c r="C6" s="505"/>
      <c r="D6" s="496"/>
    </row>
    <row r="7" spans="1:4" s="499" customFormat="1" ht="39" customHeight="1">
      <c r="A7" s="503" t="s">
        <v>351</v>
      </c>
      <c r="B7" s="504">
        <v>132</v>
      </c>
      <c r="C7" s="505"/>
      <c r="D7" s="496"/>
    </row>
    <row r="8" spans="1:4" s="497" customFormat="1" ht="39" customHeight="1">
      <c r="A8" s="506" t="s">
        <v>353</v>
      </c>
      <c r="B8" s="507">
        <f>SUM(B9:B10)</f>
        <v>2296</v>
      </c>
      <c r="C8" s="508"/>
      <c r="D8" s="498"/>
    </row>
    <row r="9" spans="1:4" s="499" customFormat="1" ht="39" customHeight="1">
      <c r="A9" s="503" t="s">
        <v>350</v>
      </c>
      <c r="B9" s="504">
        <v>2313</v>
      </c>
      <c r="C9" s="508"/>
      <c r="D9" s="498"/>
    </row>
    <row r="10" spans="1:4" s="499" customFormat="1" ht="39" customHeight="1">
      <c r="A10" s="503" t="s">
        <v>351</v>
      </c>
      <c r="B10" s="504">
        <v>-17</v>
      </c>
      <c r="C10" s="508"/>
      <c r="D10" s="498"/>
    </row>
    <row r="11" spans="1:4" s="497" customFormat="1" ht="39" customHeight="1">
      <c r="A11" s="506" t="s">
        <v>354</v>
      </c>
      <c r="B11" s="507">
        <f>SUM(B12:B14)</f>
        <v>82914</v>
      </c>
      <c r="C11" s="505"/>
      <c r="D11" s="496"/>
    </row>
    <row r="12" spans="1:4" s="499" customFormat="1" ht="39" customHeight="1">
      <c r="A12" s="503" t="s">
        <v>350</v>
      </c>
      <c r="B12" s="504">
        <f>B6+B9</f>
        <v>82799</v>
      </c>
      <c r="C12" s="505"/>
      <c r="D12" s="496"/>
    </row>
    <row r="13" spans="1:4" s="499" customFormat="1" ht="39" customHeight="1">
      <c r="A13" s="503" t="s">
        <v>351</v>
      </c>
      <c r="B13" s="504">
        <f>B7+B10</f>
        <v>115</v>
      </c>
      <c r="C13" s="505"/>
      <c r="D13" s="496"/>
    </row>
    <row r="14" spans="1:4" s="499" customFormat="1" ht="39" customHeight="1">
      <c r="A14" s="509"/>
      <c r="B14" s="510"/>
      <c r="C14" s="511"/>
      <c r="D14" s="496"/>
    </row>
    <row r="15" spans="1:4" ht="12.75" customHeight="1">
      <c r="A15" s="445"/>
      <c r="B15" s="445"/>
      <c r="C15" s="445"/>
    </row>
    <row r="16" spans="1:4" ht="12.75" customHeight="1"/>
    <row r="17" spans="2:4" ht="12.75" customHeight="1"/>
    <row r="18" spans="2:4" ht="12.75" customHeight="1"/>
    <row r="19" spans="2:4" ht="12.75" customHeight="1">
      <c r="B19" s="414"/>
      <c r="C19" s="414"/>
      <c r="D19" s="414"/>
    </row>
  </sheetData>
  <mergeCells count="1">
    <mergeCell ref="A2:C2"/>
  </mergeCells>
  <phoneticPr fontId="56" type="noConversion"/>
  <printOptions horizontalCentered="1"/>
  <pageMargins left="0.78740157480314965" right="0.78740157480314965" top="0.98425196850393704" bottom="0.59055118110236227"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6E0E-C2F4-42B3-8C1A-5D2D9406D6D3}">
  <sheetPr>
    <tabColor rgb="FF00B050"/>
    <pageSetUpPr fitToPage="1"/>
  </sheetPr>
  <dimension ref="A1:E18"/>
  <sheetViews>
    <sheetView workbookViewId="0">
      <selection activeCell="E25" sqref="E25:F25"/>
    </sheetView>
  </sheetViews>
  <sheetFormatPr defaultRowHeight="14.25"/>
  <cols>
    <col min="1" max="1" width="12.5" customWidth="1"/>
    <col min="2" max="5" width="22.25" bestFit="1" customWidth="1"/>
  </cols>
  <sheetData>
    <row r="1" spans="1:5">
      <c r="A1" s="995" t="s">
        <v>1755</v>
      </c>
    </row>
    <row r="2" spans="1:5" ht="21">
      <c r="A2" s="929" t="s">
        <v>1886</v>
      </c>
      <c r="B2" s="929"/>
      <c r="C2" s="929"/>
      <c r="D2" s="929"/>
      <c r="E2" s="929"/>
    </row>
    <row r="3" spans="1:5" ht="35.25" customHeight="1">
      <c r="B3" s="732"/>
      <c r="C3" s="732"/>
      <c r="D3" s="732"/>
      <c r="E3" s="753" t="s">
        <v>1649</v>
      </c>
    </row>
    <row r="4" spans="1:5" s="745" customFormat="1" ht="35.25" customHeight="1">
      <c r="A4" s="739" t="s">
        <v>1875</v>
      </c>
      <c r="B4" s="739" t="s">
        <v>508</v>
      </c>
      <c r="C4" s="739" t="s">
        <v>1887</v>
      </c>
      <c r="D4" s="739" t="s">
        <v>518</v>
      </c>
      <c r="E4" s="739" t="s">
        <v>519</v>
      </c>
    </row>
    <row r="5" spans="1:5" s="745" customFormat="1" ht="20.100000000000001" customHeight="1">
      <c r="A5" s="739" t="s">
        <v>1814</v>
      </c>
      <c r="B5" s="792">
        <f>B6+B7</f>
        <v>605729</v>
      </c>
      <c r="C5" s="792">
        <f t="shared" ref="C5:E5" si="0">C6+C7</f>
        <v>81800</v>
      </c>
      <c r="D5" s="792">
        <f t="shared" si="0"/>
        <v>687700</v>
      </c>
      <c r="E5" s="792">
        <f t="shared" si="0"/>
        <v>687529</v>
      </c>
    </row>
    <row r="6" spans="1:5" ht="20.100000000000001" customHeight="1">
      <c r="A6" s="748" t="s">
        <v>1876</v>
      </c>
      <c r="B6" s="793">
        <v>605729</v>
      </c>
      <c r="C6" s="793">
        <v>81800</v>
      </c>
      <c r="D6" s="793">
        <v>687700</v>
      </c>
      <c r="E6" s="793">
        <v>687529</v>
      </c>
    </row>
    <row r="7" spans="1:5" ht="20.100000000000001" customHeight="1">
      <c r="A7" s="794" t="s">
        <v>1877</v>
      </c>
      <c r="B7" s="792">
        <v>0</v>
      </c>
      <c r="C7" s="792">
        <v>0</v>
      </c>
      <c r="D7" s="792">
        <v>0</v>
      </c>
      <c r="E7" s="792">
        <v>0</v>
      </c>
    </row>
    <row r="8" spans="1:5" ht="20.100000000000001" customHeight="1">
      <c r="A8" s="795" t="s">
        <v>1878</v>
      </c>
      <c r="B8" s="796"/>
      <c r="C8" s="796"/>
      <c r="D8" s="796"/>
      <c r="E8" s="796"/>
    </row>
    <row r="9" spans="1:5" ht="20.100000000000001" customHeight="1">
      <c r="A9" s="795" t="s">
        <v>1879</v>
      </c>
      <c r="B9" s="796"/>
      <c r="C9" s="796"/>
      <c r="D9" s="796"/>
      <c r="E9" s="796"/>
    </row>
    <row r="10" spans="1:5">
      <c r="A10" s="795" t="s">
        <v>1880</v>
      </c>
      <c r="B10" s="796"/>
      <c r="C10" s="796"/>
      <c r="D10" s="796"/>
      <c r="E10" s="796"/>
    </row>
    <row r="11" spans="1:5" ht="20.100000000000001" customHeight="1">
      <c r="A11" s="795" t="s">
        <v>1881</v>
      </c>
      <c r="B11" s="797"/>
      <c r="C11" s="797"/>
      <c r="D11" s="797"/>
      <c r="E11" s="797"/>
    </row>
    <row r="12" spans="1:5" ht="20.100000000000001" customHeight="1">
      <c r="A12" s="795" t="s">
        <v>1882</v>
      </c>
      <c r="B12" s="797"/>
      <c r="C12" s="797"/>
      <c r="D12" s="797"/>
      <c r="E12" s="797"/>
    </row>
    <row r="13" spans="1:5" ht="20.100000000000001" customHeight="1">
      <c r="A13" s="795" t="s">
        <v>1883</v>
      </c>
      <c r="B13" s="797"/>
      <c r="C13" s="797"/>
      <c r="D13" s="797"/>
      <c r="E13" s="797"/>
    </row>
    <row r="14" spans="1:5">
      <c r="A14" s="795" t="s">
        <v>1888</v>
      </c>
      <c r="B14" s="797"/>
      <c r="C14" s="797"/>
      <c r="D14" s="797"/>
      <c r="E14" s="797"/>
    </row>
    <row r="15" spans="1:5" ht="20.100000000000001" customHeight="1">
      <c r="A15" s="968" t="s">
        <v>1885</v>
      </c>
      <c r="B15" s="969"/>
      <c r="C15" s="969"/>
      <c r="D15" s="969"/>
      <c r="E15" s="969"/>
    </row>
    <row r="18" spans="4:4">
      <c r="D18" s="798"/>
    </row>
  </sheetData>
  <mergeCells count="2">
    <mergeCell ref="A2:E2"/>
    <mergeCell ref="A15:E15"/>
  </mergeCells>
  <phoneticPr fontId="21" type="noConversion"/>
  <pageMargins left="0.70866141732283472" right="0.70866141732283472" top="0.74803149606299213" bottom="0.74803149606299213" header="0.31496062992125984" footer="0.31496062992125984"/>
  <pageSetup paperSize="9" scale="8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F15"/>
  <sheetViews>
    <sheetView zoomScaleNormal="100" zoomScaleSheetLayoutView="130" workbookViewId="0">
      <selection activeCell="N20" sqref="N20"/>
    </sheetView>
  </sheetViews>
  <sheetFormatPr defaultRowHeight="14.25"/>
  <cols>
    <col min="1" max="1" width="22.375" style="601" customWidth="1"/>
    <col min="2" max="5" width="17.625" style="601" bestFit="1" customWidth="1"/>
    <col min="6" max="16384" width="9" style="601"/>
  </cols>
  <sheetData>
    <row r="1" spans="1:6" ht="19.5" customHeight="1">
      <c r="A1" s="682" t="s">
        <v>1896</v>
      </c>
      <c r="B1" s="682"/>
      <c r="C1" s="682"/>
      <c r="D1" s="624"/>
      <c r="E1" s="624"/>
    </row>
    <row r="2" spans="1:6" ht="24">
      <c r="A2" s="930" t="s">
        <v>1889</v>
      </c>
      <c r="B2" s="930"/>
      <c r="C2" s="930"/>
      <c r="D2" s="930"/>
      <c r="E2" s="930"/>
    </row>
    <row r="3" spans="1:6" ht="23.25" customHeight="1">
      <c r="A3" s="624"/>
      <c r="B3" s="624"/>
      <c r="C3" s="624"/>
      <c r="D3" s="624"/>
      <c r="E3" s="625" t="s">
        <v>29</v>
      </c>
    </row>
    <row r="4" spans="1:6" ht="29.25" customHeight="1">
      <c r="A4" s="626" t="s">
        <v>507</v>
      </c>
      <c r="B4" s="802" t="s">
        <v>1893</v>
      </c>
      <c r="C4" s="799" t="s">
        <v>1890</v>
      </c>
      <c r="D4" s="802" t="s">
        <v>1894</v>
      </c>
      <c r="E4" s="802" t="s">
        <v>1895</v>
      </c>
    </row>
    <row r="5" spans="1:6" ht="24.95" customHeight="1">
      <c r="A5" s="626" t="s">
        <v>1892</v>
      </c>
      <c r="B5" s="803">
        <f>B6+B7</f>
        <v>217902.946142</v>
      </c>
      <c r="C5" s="803">
        <f t="shared" ref="C5:E5" si="0">C6+C7</f>
        <v>900</v>
      </c>
      <c r="D5" s="803">
        <f t="shared" si="0"/>
        <v>218900</v>
      </c>
      <c r="E5" s="803">
        <f t="shared" si="0"/>
        <v>218803</v>
      </c>
    </row>
    <row r="6" spans="1:6" ht="24.95" customHeight="1">
      <c r="A6" s="748" t="s">
        <v>1876</v>
      </c>
      <c r="B6" s="801">
        <v>217902.946142</v>
      </c>
      <c r="C6" s="801">
        <v>900</v>
      </c>
      <c r="D6" s="801">
        <v>218900</v>
      </c>
      <c r="E6" s="804">
        <v>218803</v>
      </c>
    </row>
    <row r="7" spans="1:6" ht="24.95" customHeight="1">
      <c r="A7" s="794" t="s">
        <v>1877</v>
      </c>
      <c r="B7" s="800">
        <v>0</v>
      </c>
      <c r="C7" s="800">
        <v>0</v>
      </c>
      <c r="D7" s="800">
        <v>0</v>
      </c>
      <c r="E7" s="800">
        <v>0</v>
      </c>
    </row>
    <row r="8" spans="1:6" ht="24.95" customHeight="1">
      <c r="A8" s="795" t="s">
        <v>1878</v>
      </c>
      <c r="B8" s="796"/>
      <c r="C8" s="796"/>
      <c r="D8" s="796"/>
      <c r="E8" s="796"/>
    </row>
    <row r="9" spans="1:6" ht="24.95" customHeight="1">
      <c r="A9" s="795" t="s">
        <v>1879</v>
      </c>
      <c r="B9" s="796"/>
      <c r="C9" s="796"/>
      <c r="D9" s="796"/>
      <c r="E9" s="796"/>
    </row>
    <row r="10" spans="1:6" ht="24.95" customHeight="1">
      <c r="A10" s="795" t="s">
        <v>1880</v>
      </c>
      <c r="B10" s="796"/>
      <c r="C10" s="796"/>
      <c r="D10" s="796"/>
      <c r="E10" s="796"/>
    </row>
    <row r="11" spans="1:6" ht="24.95" customHeight="1">
      <c r="A11" s="795" t="s">
        <v>1881</v>
      </c>
      <c r="B11" s="796"/>
      <c r="C11" s="796"/>
      <c r="D11" s="796"/>
      <c r="E11" s="796"/>
      <c r="F11" s="681"/>
    </row>
    <row r="12" spans="1:6" ht="24.95" customHeight="1">
      <c r="A12" s="795" t="s">
        <v>1882</v>
      </c>
      <c r="B12" s="797"/>
      <c r="C12" s="797"/>
      <c r="D12" s="797"/>
      <c r="E12" s="797"/>
    </row>
    <row r="13" spans="1:6" ht="24.95" customHeight="1">
      <c r="A13" s="795" t="s">
        <v>1883</v>
      </c>
      <c r="B13" s="797"/>
      <c r="C13" s="797"/>
      <c r="D13" s="797"/>
      <c r="E13" s="797"/>
    </row>
    <row r="14" spans="1:6" ht="24.95" customHeight="1">
      <c r="A14" s="795" t="s">
        <v>1897</v>
      </c>
      <c r="B14" s="797"/>
      <c r="C14" s="797"/>
      <c r="D14" s="797"/>
      <c r="E14" s="797"/>
    </row>
    <row r="15" spans="1:6" s="805" customFormat="1" ht="24.95" customHeight="1">
      <c r="A15" s="970" t="s">
        <v>1885</v>
      </c>
      <c r="B15" s="971"/>
      <c r="C15" s="971"/>
      <c r="D15" s="971"/>
      <c r="E15" s="971"/>
    </row>
  </sheetData>
  <mergeCells count="2">
    <mergeCell ref="A2:E2"/>
    <mergeCell ref="A15:E15"/>
  </mergeCells>
  <phoneticPr fontId="21" type="noConversion"/>
  <pageMargins left="0.70866141732283472" right="0.70866141732283472" top="0.74803149606299213" bottom="0.74803149606299213" header="0.31496062992125984" footer="0.31496062992125984"/>
  <pageSetup paperSize="9" scale="8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F15"/>
  <sheetViews>
    <sheetView zoomScaleNormal="100" zoomScaleSheetLayoutView="130" workbookViewId="0">
      <selection activeCell="H11" sqref="H11"/>
    </sheetView>
  </sheetViews>
  <sheetFormatPr defaultRowHeight="14.25"/>
  <cols>
    <col min="1" max="1" width="22.375" style="601" customWidth="1"/>
    <col min="2" max="5" width="17.625" style="601" bestFit="1" customWidth="1"/>
    <col min="6" max="16384" width="9" style="601"/>
  </cols>
  <sheetData>
    <row r="1" spans="1:6">
      <c r="A1" s="866" t="s">
        <v>1960</v>
      </c>
      <c r="B1" s="682"/>
      <c r="C1" s="682"/>
      <c r="D1" s="624"/>
      <c r="E1" s="624"/>
    </row>
    <row r="2" spans="1:6" ht="24">
      <c r="A2" s="930" t="s">
        <v>1898</v>
      </c>
      <c r="B2" s="930"/>
      <c r="C2" s="930"/>
      <c r="D2" s="930"/>
      <c r="E2" s="930"/>
    </row>
    <row r="3" spans="1:6">
      <c r="A3" s="624"/>
      <c r="B3" s="624"/>
      <c r="C3" s="624"/>
      <c r="D3" s="624"/>
      <c r="E3" s="625" t="s">
        <v>29</v>
      </c>
    </row>
    <row r="4" spans="1:6" ht="42.75" customHeight="1">
      <c r="A4" s="626" t="s">
        <v>507</v>
      </c>
      <c r="B4" s="806" t="s">
        <v>1899</v>
      </c>
      <c r="C4" s="802" t="s">
        <v>1902</v>
      </c>
      <c r="D4" s="802" t="s">
        <v>1900</v>
      </c>
      <c r="E4" s="802" t="s">
        <v>1901</v>
      </c>
    </row>
    <row r="5" spans="1:6" ht="24.95" customHeight="1">
      <c r="A5" s="739" t="s">
        <v>1814</v>
      </c>
      <c r="B5" s="810">
        <f>B6+B7</f>
        <v>387826.2</v>
      </c>
      <c r="C5" s="810">
        <f t="shared" ref="C5:E5" si="0">C6+C7</f>
        <v>80900</v>
      </c>
      <c r="D5" s="810">
        <f t="shared" si="0"/>
        <v>468800</v>
      </c>
      <c r="E5" s="810">
        <f t="shared" si="0"/>
        <v>468726</v>
      </c>
    </row>
    <row r="6" spans="1:6" ht="24.95" customHeight="1">
      <c r="A6" s="748" t="s">
        <v>1876</v>
      </c>
      <c r="B6" s="808">
        <v>387826.2</v>
      </c>
      <c r="C6" s="808">
        <v>80900</v>
      </c>
      <c r="D6" s="808">
        <v>468800</v>
      </c>
      <c r="E6" s="811">
        <v>468726</v>
      </c>
    </row>
    <row r="7" spans="1:6" ht="24.95" customHeight="1">
      <c r="A7" s="794" t="s">
        <v>1877</v>
      </c>
      <c r="B7" s="809">
        <v>0</v>
      </c>
      <c r="C7" s="809">
        <v>0</v>
      </c>
      <c r="D7" s="809">
        <v>0</v>
      </c>
      <c r="E7" s="809">
        <v>0</v>
      </c>
    </row>
    <row r="8" spans="1:6" ht="24.95" customHeight="1">
      <c r="A8" s="795" t="s">
        <v>1878</v>
      </c>
      <c r="B8" s="807"/>
      <c r="C8" s="807"/>
      <c r="D8" s="807"/>
      <c r="E8" s="807"/>
    </row>
    <row r="9" spans="1:6" ht="24.95" customHeight="1">
      <c r="A9" s="795" t="s">
        <v>1879</v>
      </c>
      <c r="B9" s="796"/>
      <c r="C9" s="796"/>
      <c r="D9" s="796"/>
      <c r="E9" s="796"/>
    </row>
    <row r="10" spans="1:6" ht="24.95" customHeight="1">
      <c r="A10" s="795" t="s">
        <v>1880</v>
      </c>
      <c r="B10" s="796"/>
      <c r="C10" s="796"/>
      <c r="D10" s="796"/>
      <c r="E10" s="796"/>
    </row>
    <row r="11" spans="1:6" ht="24.95" customHeight="1">
      <c r="A11" s="795" t="s">
        <v>1881</v>
      </c>
      <c r="B11" s="796"/>
      <c r="C11" s="796"/>
      <c r="D11" s="796"/>
      <c r="E11" s="796"/>
      <c r="F11" s="681"/>
    </row>
    <row r="12" spans="1:6" ht="24.95" customHeight="1">
      <c r="A12" s="795" t="s">
        <v>1882</v>
      </c>
      <c r="B12" s="797"/>
      <c r="C12" s="797"/>
      <c r="D12" s="797"/>
      <c r="E12" s="797"/>
    </row>
    <row r="13" spans="1:6" ht="24.95" customHeight="1">
      <c r="A13" s="795" t="s">
        <v>1883</v>
      </c>
      <c r="B13" s="797"/>
      <c r="C13" s="797"/>
      <c r="D13" s="797"/>
      <c r="E13" s="797"/>
    </row>
    <row r="14" spans="1:6" ht="24.95" customHeight="1">
      <c r="A14" s="795" t="s">
        <v>1884</v>
      </c>
      <c r="B14" s="797"/>
      <c r="C14" s="797"/>
      <c r="D14" s="797"/>
      <c r="E14" s="797"/>
    </row>
    <row r="15" spans="1:6" ht="24.95" customHeight="1">
      <c r="A15" s="968" t="s">
        <v>1885</v>
      </c>
      <c r="B15" s="969"/>
      <c r="C15" s="969"/>
      <c r="D15" s="969"/>
      <c r="E15" s="969"/>
    </row>
  </sheetData>
  <mergeCells count="2">
    <mergeCell ref="A2:E2"/>
    <mergeCell ref="A15:E15"/>
  </mergeCells>
  <phoneticPr fontId="21" type="noConversion"/>
  <pageMargins left="0.70866141732283472" right="0.70866141732283472" top="0.74803149606299213" bottom="0.74803149606299213" header="0.31496062992125984" footer="0.31496062992125984"/>
  <pageSetup paperSize="9" scale="8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A3E14-FDC2-4E13-96EB-F80E095ABCE8}">
  <sheetPr>
    <tabColor rgb="FF00B050"/>
    <pageSetUpPr fitToPage="1"/>
  </sheetPr>
  <dimension ref="A1:H16"/>
  <sheetViews>
    <sheetView workbookViewId="0">
      <selection activeCell="R13" sqref="R13"/>
    </sheetView>
  </sheetViews>
  <sheetFormatPr defaultRowHeight="14.25"/>
  <cols>
    <col min="1" max="8" width="12.875" customWidth="1"/>
  </cols>
  <sheetData>
    <row r="1" spans="1:8">
      <c r="A1" s="997" t="s">
        <v>1903</v>
      </c>
      <c r="B1" s="813"/>
      <c r="C1" s="813"/>
      <c r="D1" s="813"/>
      <c r="E1" s="813"/>
      <c r="F1" s="813"/>
      <c r="G1" s="813"/>
      <c r="H1" s="813"/>
    </row>
    <row r="2" spans="1:8" ht="27">
      <c r="A2" s="972" t="s">
        <v>1912</v>
      </c>
      <c r="B2" s="972"/>
      <c r="C2" s="972"/>
      <c r="D2" s="972"/>
      <c r="E2" s="972"/>
      <c r="F2" s="972"/>
      <c r="G2" s="972"/>
      <c r="H2" s="972"/>
    </row>
    <row r="3" spans="1:8">
      <c r="A3" s="814"/>
      <c r="B3" s="815"/>
      <c r="C3" s="815"/>
      <c r="D3" s="816"/>
      <c r="E3" s="816"/>
      <c r="F3" s="816"/>
      <c r="G3" s="816"/>
      <c r="H3" s="817" t="s">
        <v>1649</v>
      </c>
    </row>
    <row r="4" spans="1:8" ht="33.75" customHeight="1">
      <c r="A4" s="973" t="s">
        <v>1862</v>
      </c>
      <c r="B4" s="974" t="s">
        <v>1891</v>
      </c>
      <c r="C4" s="975" t="s">
        <v>1904</v>
      </c>
      <c r="D4" s="976"/>
      <c r="E4" s="977"/>
      <c r="F4" s="974" t="s">
        <v>1905</v>
      </c>
      <c r="G4" s="974"/>
      <c r="H4" s="974"/>
    </row>
    <row r="5" spans="1:8" ht="27">
      <c r="A5" s="973"/>
      <c r="B5" s="974"/>
      <c r="C5" s="818" t="s">
        <v>1906</v>
      </c>
      <c r="D5" s="818" t="s">
        <v>1907</v>
      </c>
      <c r="E5" s="818" t="s">
        <v>1908</v>
      </c>
      <c r="F5" s="818" t="s">
        <v>1906</v>
      </c>
      <c r="G5" s="818" t="s">
        <v>1909</v>
      </c>
      <c r="H5" s="818" t="s">
        <v>1910</v>
      </c>
    </row>
    <row r="6" spans="1:8" ht="25.5" customHeight="1">
      <c r="A6" s="794" t="s">
        <v>494</v>
      </c>
      <c r="B6" s="819">
        <f>B7+B8</f>
        <v>104500</v>
      </c>
      <c r="C6" s="819">
        <f t="shared" ref="C6:H6" si="0">C7+C8</f>
        <v>16450</v>
      </c>
      <c r="D6" s="819">
        <f t="shared" si="0"/>
        <v>900</v>
      </c>
      <c r="E6" s="819">
        <f t="shared" si="0"/>
        <v>15550</v>
      </c>
      <c r="F6" s="819">
        <f t="shared" si="0"/>
        <v>88050</v>
      </c>
      <c r="G6" s="819">
        <f t="shared" si="0"/>
        <v>80900</v>
      </c>
      <c r="H6" s="819">
        <f t="shared" si="0"/>
        <v>7150</v>
      </c>
    </row>
    <row r="7" spans="1:8" ht="25.5" customHeight="1">
      <c r="A7" s="820" t="s">
        <v>1876</v>
      </c>
      <c r="B7" s="807">
        <f>C7+F7</f>
        <v>104500</v>
      </c>
      <c r="C7" s="807">
        <f>D7+E7</f>
        <v>16450</v>
      </c>
      <c r="D7" s="807">
        <v>900</v>
      </c>
      <c r="E7" s="807">
        <v>15550</v>
      </c>
      <c r="F7" s="807">
        <f>G7+H7</f>
        <v>88050</v>
      </c>
      <c r="G7" s="807">
        <v>80900</v>
      </c>
      <c r="H7" s="807">
        <v>7150</v>
      </c>
    </row>
    <row r="8" spans="1:8" s="745" customFormat="1" ht="25.5" customHeight="1">
      <c r="A8" s="794" t="s">
        <v>1877</v>
      </c>
      <c r="B8" s="807">
        <v>0</v>
      </c>
      <c r="C8" s="807">
        <v>0</v>
      </c>
      <c r="D8" s="807">
        <v>0</v>
      </c>
      <c r="E8" s="807">
        <v>0</v>
      </c>
      <c r="F8" s="807">
        <v>0</v>
      </c>
      <c r="G8" s="807">
        <v>0</v>
      </c>
      <c r="H8" s="807">
        <v>0</v>
      </c>
    </row>
    <row r="9" spans="1:8" ht="25.5" customHeight="1">
      <c r="A9" s="795" t="s">
        <v>1878</v>
      </c>
      <c r="B9" s="821"/>
      <c r="C9" s="821"/>
      <c r="D9" s="821"/>
      <c r="E9" s="821"/>
      <c r="F9" s="821"/>
      <c r="G9" s="821"/>
      <c r="H9" s="821"/>
    </row>
    <row r="10" spans="1:8" ht="25.5" customHeight="1">
      <c r="A10" s="795" t="s">
        <v>1879</v>
      </c>
      <c r="B10" s="821"/>
      <c r="C10" s="821"/>
      <c r="D10" s="821"/>
      <c r="E10" s="821"/>
      <c r="F10" s="821"/>
      <c r="G10" s="821"/>
      <c r="H10" s="821"/>
    </row>
    <row r="11" spans="1:8" ht="25.5" customHeight="1">
      <c r="A11" s="795" t="s">
        <v>1880</v>
      </c>
      <c r="B11" s="821"/>
      <c r="C11" s="821"/>
      <c r="D11" s="821"/>
      <c r="E11" s="821"/>
      <c r="F11" s="821"/>
      <c r="G11" s="821"/>
      <c r="H11" s="821"/>
    </row>
    <row r="12" spans="1:8" ht="25.5" customHeight="1">
      <c r="A12" s="795" t="s">
        <v>1881</v>
      </c>
      <c r="B12" s="821"/>
      <c r="C12" s="821"/>
      <c r="D12" s="821"/>
      <c r="E12" s="821"/>
      <c r="F12" s="821"/>
      <c r="G12" s="821"/>
      <c r="H12" s="821"/>
    </row>
    <row r="13" spans="1:8" ht="25.5" customHeight="1">
      <c r="A13" s="795" t="s">
        <v>1882</v>
      </c>
      <c r="B13" s="821"/>
      <c r="C13" s="821"/>
      <c r="D13" s="821"/>
      <c r="E13" s="821"/>
      <c r="F13" s="821"/>
      <c r="G13" s="821"/>
      <c r="H13" s="821"/>
    </row>
    <row r="14" spans="1:8" ht="25.5" customHeight="1">
      <c r="A14" s="795" t="s">
        <v>1883</v>
      </c>
      <c r="B14" s="821"/>
      <c r="C14" s="821"/>
      <c r="D14" s="821"/>
      <c r="E14" s="821"/>
      <c r="F14" s="821"/>
      <c r="G14" s="821"/>
      <c r="H14" s="821"/>
    </row>
    <row r="15" spans="1:8" ht="25.5" customHeight="1">
      <c r="A15" s="795" t="s">
        <v>1888</v>
      </c>
      <c r="B15" s="821"/>
      <c r="C15" s="821"/>
      <c r="D15" s="821"/>
      <c r="E15" s="821"/>
      <c r="F15" s="821"/>
      <c r="G15" s="821"/>
      <c r="H15" s="821"/>
    </row>
    <row r="16" spans="1:8" s="732" customFormat="1" ht="25.5" customHeight="1">
      <c r="A16" s="968" t="s">
        <v>1911</v>
      </c>
      <c r="B16" s="969"/>
      <c r="C16" s="969"/>
      <c r="D16" s="969"/>
      <c r="E16" s="969"/>
      <c r="F16" s="969"/>
      <c r="G16" s="969"/>
      <c r="H16" s="969"/>
    </row>
  </sheetData>
  <mergeCells count="6">
    <mergeCell ref="A16:H16"/>
    <mergeCell ref="A2:H2"/>
    <mergeCell ref="A4:A5"/>
    <mergeCell ref="B4:B5"/>
    <mergeCell ref="C4:E4"/>
    <mergeCell ref="F4:H4"/>
  </mergeCells>
  <phoneticPr fontId="9"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L10"/>
  <sheetViews>
    <sheetView view="pageBreakPreview" zoomScaleNormal="100" zoomScaleSheetLayoutView="100" workbookViewId="0">
      <selection activeCell="M28" sqref="M28"/>
    </sheetView>
  </sheetViews>
  <sheetFormatPr defaultRowHeight="14.25"/>
  <cols>
    <col min="1" max="1" width="7.125" style="601" customWidth="1"/>
    <col min="2" max="2" width="11.625" style="601" bestFit="1" customWidth="1"/>
    <col min="3" max="3" width="9.5" style="601" customWidth="1"/>
    <col min="4" max="4" width="47.375" style="601" customWidth="1"/>
    <col min="5" max="5" width="27" style="661" customWidth="1"/>
    <col min="6" max="6" width="15" style="601" bestFit="1" customWidth="1"/>
    <col min="7" max="7" width="10.25" style="601" bestFit="1" customWidth="1"/>
    <col min="8" max="8" width="10.5" style="601" bestFit="1" customWidth="1"/>
    <col min="9" max="9" width="11.375" style="601" bestFit="1" customWidth="1"/>
    <col min="10" max="10" width="11.625" style="601" bestFit="1" customWidth="1"/>
    <col min="11" max="11" width="19.25" style="601" bestFit="1" customWidth="1"/>
    <col min="12" max="12" width="11.25" style="601" customWidth="1"/>
    <col min="13" max="16384" width="9" style="601"/>
  </cols>
  <sheetData>
    <row r="1" spans="1:12" ht="21" customHeight="1">
      <c r="A1" s="664" t="s">
        <v>1913</v>
      </c>
      <c r="B1" s="633"/>
      <c r="C1" s="633"/>
      <c r="D1" s="633"/>
      <c r="E1" s="663"/>
      <c r="F1" s="633"/>
      <c r="G1" s="633"/>
      <c r="H1" s="633"/>
      <c r="I1" s="633"/>
      <c r="J1" s="633"/>
    </row>
    <row r="2" spans="1:12" ht="24">
      <c r="A2" s="931" t="s">
        <v>600</v>
      </c>
      <c r="B2" s="931"/>
      <c r="C2" s="931"/>
      <c r="D2" s="931"/>
      <c r="E2" s="931"/>
      <c r="F2" s="931"/>
      <c r="G2" s="931"/>
      <c r="H2" s="931"/>
      <c r="I2" s="931"/>
      <c r="J2" s="931"/>
      <c r="K2" s="931"/>
      <c r="L2" s="931"/>
    </row>
    <row r="3" spans="1:12" ht="24" customHeight="1">
      <c r="A3" s="633"/>
      <c r="B3" s="633"/>
      <c r="C3" s="633"/>
      <c r="D3" s="633"/>
      <c r="E3" s="663"/>
      <c r="F3" s="633"/>
      <c r="G3" s="633"/>
      <c r="H3" s="633"/>
      <c r="I3" s="633"/>
      <c r="J3" s="633" t="s">
        <v>521</v>
      </c>
      <c r="L3" s="633" t="s">
        <v>29</v>
      </c>
    </row>
    <row r="4" spans="1:12" s="659" customFormat="1" ht="30" customHeight="1">
      <c r="A4" s="660" t="s">
        <v>566</v>
      </c>
      <c r="B4" s="660" t="s">
        <v>511</v>
      </c>
      <c r="C4" s="660" t="s">
        <v>567</v>
      </c>
      <c r="D4" s="660" t="s">
        <v>512</v>
      </c>
      <c r="E4" s="660" t="s">
        <v>599</v>
      </c>
      <c r="F4" s="660" t="s">
        <v>568</v>
      </c>
      <c r="G4" s="660" t="s">
        <v>513</v>
      </c>
      <c r="H4" s="660" t="s">
        <v>569</v>
      </c>
      <c r="I4" s="660" t="s">
        <v>570</v>
      </c>
      <c r="J4" s="660" t="s">
        <v>571</v>
      </c>
      <c r="K4" s="660" t="s">
        <v>514</v>
      </c>
      <c r="L4" s="660" t="s">
        <v>572</v>
      </c>
    </row>
    <row r="5" spans="1:12" s="634" customFormat="1" ht="30" customHeight="1">
      <c r="A5" s="676">
        <v>1</v>
      </c>
      <c r="B5" s="675" t="s">
        <v>573</v>
      </c>
      <c r="C5" s="675" t="s">
        <v>574</v>
      </c>
      <c r="D5" s="665" t="s">
        <v>575</v>
      </c>
      <c r="E5" s="665" t="s">
        <v>605</v>
      </c>
      <c r="F5" s="675" t="s">
        <v>576</v>
      </c>
      <c r="G5" s="675" t="s">
        <v>577</v>
      </c>
      <c r="H5" s="674">
        <v>10900</v>
      </c>
      <c r="I5" s="675" t="s">
        <v>578</v>
      </c>
      <c r="J5" s="675" t="s">
        <v>579</v>
      </c>
      <c r="K5" s="675" t="s">
        <v>580</v>
      </c>
      <c r="L5" s="675" t="s">
        <v>581</v>
      </c>
    </row>
    <row r="6" spans="1:12" s="634" customFormat="1" ht="30" customHeight="1">
      <c r="A6" s="676">
        <v>2</v>
      </c>
      <c r="B6" s="675" t="s">
        <v>582</v>
      </c>
      <c r="C6" s="675" t="s">
        <v>583</v>
      </c>
      <c r="D6" s="665" t="s">
        <v>584</v>
      </c>
      <c r="E6" s="665" t="s">
        <v>604</v>
      </c>
      <c r="F6" s="675" t="s">
        <v>585</v>
      </c>
      <c r="G6" s="675" t="s">
        <v>586</v>
      </c>
      <c r="H6" s="674">
        <v>40000</v>
      </c>
      <c r="I6" s="675" t="s">
        <v>587</v>
      </c>
      <c r="J6" s="675" t="s">
        <v>579</v>
      </c>
      <c r="K6" s="675" t="s">
        <v>580</v>
      </c>
      <c r="L6" s="675" t="s">
        <v>581</v>
      </c>
    </row>
    <row r="7" spans="1:12" s="634" customFormat="1" ht="30" customHeight="1">
      <c r="A7" s="676">
        <v>3</v>
      </c>
      <c r="B7" s="675" t="s">
        <v>588</v>
      </c>
      <c r="C7" s="675" t="s">
        <v>589</v>
      </c>
      <c r="D7" s="665" t="s">
        <v>590</v>
      </c>
      <c r="E7" s="665" t="s">
        <v>603</v>
      </c>
      <c r="F7" s="675" t="s">
        <v>591</v>
      </c>
      <c r="G7" s="675" t="s">
        <v>586</v>
      </c>
      <c r="H7" s="674">
        <v>900</v>
      </c>
      <c r="I7" s="675" t="s">
        <v>592</v>
      </c>
      <c r="J7" s="675" t="s">
        <v>579</v>
      </c>
      <c r="K7" s="675" t="s">
        <v>593</v>
      </c>
      <c r="L7" s="675" t="s">
        <v>581</v>
      </c>
    </row>
    <row r="8" spans="1:12" s="634" customFormat="1" ht="30" customHeight="1">
      <c r="A8" s="676">
        <v>4</v>
      </c>
      <c r="B8" s="675" t="s">
        <v>594</v>
      </c>
      <c r="C8" s="675" t="s">
        <v>595</v>
      </c>
      <c r="D8" s="665" t="s">
        <v>596</v>
      </c>
      <c r="E8" s="665" t="s">
        <v>606</v>
      </c>
      <c r="F8" s="675" t="s">
        <v>597</v>
      </c>
      <c r="G8" s="675" t="s">
        <v>598</v>
      </c>
      <c r="H8" s="674">
        <v>30000</v>
      </c>
      <c r="I8" s="675" t="s">
        <v>515</v>
      </c>
      <c r="J8" s="675" t="s">
        <v>579</v>
      </c>
      <c r="K8" s="675" t="s">
        <v>580</v>
      </c>
      <c r="L8" s="675" t="s">
        <v>581</v>
      </c>
    </row>
    <row r="9" spans="1:12" s="634" customFormat="1" ht="30" customHeight="1">
      <c r="A9" s="673"/>
      <c r="B9" s="673"/>
      <c r="C9" s="672"/>
      <c r="D9" s="671" t="s">
        <v>602</v>
      </c>
      <c r="E9" s="662"/>
      <c r="F9" s="670"/>
      <c r="G9" s="669"/>
      <c r="H9" s="826">
        <f>SUM(H5:H8)</f>
        <v>81800</v>
      </c>
      <c r="I9" s="667"/>
      <c r="J9" s="667"/>
      <c r="K9" s="666"/>
      <c r="L9" s="666"/>
    </row>
    <row r="10" spans="1:12">
      <c r="A10" s="679"/>
    </row>
  </sheetData>
  <mergeCells count="1">
    <mergeCell ref="A2:L2"/>
  </mergeCells>
  <phoneticPr fontId="21" type="noConversion"/>
  <pageMargins left="0.70866141732283472" right="0.70866141732283472" top="0.74803149606299213" bottom="0.74803149606299213" header="0.31496062992125984" footer="0.31496062992125984"/>
  <pageSetup paperSize="9" scale="6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FA66F-B9D3-4931-828A-12CDC5FEF2BA}">
  <sheetPr>
    <tabColor rgb="FF00B050"/>
    <pageSetUpPr fitToPage="1"/>
  </sheetPr>
  <dimension ref="A1:H16"/>
  <sheetViews>
    <sheetView workbookViewId="0">
      <selection activeCell="K8" sqref="K8:L9"/>
    </sheetView>
  </sheetViews>
  <sheetFormatPr defaultRowHeight="14.25"/>
  <cols>
    <col min="1" max="1" width="17.875" customWidth="1"/>
    <col min="2" max="3" width="12" bestFit="1" customWidth="1"/>
    <col min="4" max="4" width="14.125" bestFit="1" customWidth="1"/>
    <col min="5" max="5" width="13.125" customWidth="1"/>
    <col min="6" max="6" width="11" bestFit="1" customWidth="1"/>
    <col min="7" max="8" width="14.125" bestFit="1" customWidth="1"/>
  </cols>
  <sheetData>
    <row r="1" spans="1:8" ht="21" customHeight="1">
      <c r="A1" s="997" t="s">
        <v>1914</v>
      </c>
      <c r="B1" s="812"/>
      <c r="C1" s="812"/>
      <c r="D1" s="812"/>
      <c r="E1" s="812"/>
      <c r="F1" s="812"/>
      <c r="G1" s="812"/>
      <c r="H1" s="812"/>
    </row>
    <row r="2" spans="1:8" ht="27">
      <c r="A2" s="980" t="s">
        <v>1923</v>
      </c>
      <c r="B2" s="980"/>
      <c r="C2" s="980"/>
      <c r="D2" s="980"/>
      <c r="E2" s="980"/>
      <c r="F2" s="980"/>
      <c r="G2" s="980"/>
      <c r="H2" s="980"/>
    </row>
    <row r="3" spans="1:8">
      <c r="A3" s="814"/>
      <c r="B3" s="814"/>
      <c r="C3" s="814"/>
      <c r="D3" s="814"/>
      <c r="E3" s="814"/>
      <c r="G3" s="822"/>
      <c r="H3" s="822" t="s">
        <v>1649</v>
      </c>
    </row>
    <row r="4" spans="1:8" s="823" customFormat="1" ht="20.25" customHeight="1">
      <c r="A4" s="981" t="s">
        <v>1862</v>
      </c>
      <c r="B4" s="981" t="s">
        <v>1891</v>
      </c>
      <c r="C4" s="982" t="s">
        <v>1915</v>
      </c>
      <c r="D4" s="982"/>
      <c r="E4" s="982"/>
      <c r="F4" s="982" t="s">
        <v>1916</v>
      </c>
      <c r="G4" s="982"/>
      <c r="H4" s="982"/>
    </row>
    <row r="5" spans="1:8" s="823" customFormat="1" ht="20.25" customHeight="1">
      <c r="A5" s="981"/>
      <c r="B5" s="981"/>
      <c r="C5" s="794" t="s">
        <v>1917</v>
      </c>
      <c r="D5" s="794" t="s">
        <v>1918</v>
      </c>
      <c r="E5" s="794" t="s">
        <v>1919</v>
      </c>
      <c r="F5" s="794" t="s">
        <v>1917</v>
      </c>
      <c r="G5" s="794" t="s">
        <v>1920</v>
      </c>
      <c r="H5" s="794" t="s">
        <v>1921</v>
      </c>
    </row>
    <row r="6" spans="1:8" ht="33.75" customHeight="1">
      <c r="A6" s="794" t="s">
        <v>494</v>
      </c>
      <c r="B6" s="796">
        <f>B7+B8</f>
        <v>44456</v>
      </c>
      <c r="C6" s="796">
        <f t="shared" ref="C6:H6" si="0">C7+C8</f>
        <v>22700</v>
      </c>
      <c r="D6" s="796">
        <f t="shared" si="0"/>
        <v>15550</v>
      </c>
      <c r="E6" s="796">
        <f t="shared" si="0"/>
        <v>7150</v>
      </c>
      <c r="F6" s="796">
        <f t="shared" si="0"/>
        <v>21756</v>
      </c>
      <c r="G6" s="796">
        <f t="shared" si="0"/>
        <v>7592</v>
      </c>
      <c r="H6" s="796">
        <f t="shared" si="0"/>
        <v>14164</v>
      </c>
    </row>
    <row r="7" spans="1:8" ht="33.75" customHeight="1">
      <c r="A7" s="820" t="s">
        <v>1876</v>
      </c>
      <c r="B7" s="824">
        <f>C7+F7</f>
        <v>44456</v>
      </c>
      <c r="C7" s="824">
        <f>D7+E7</f>
        <v>22700</v>
      </c>
      <c r="D7" s="824">
        <v>15550</v>
      </c>
      <c r="E7" s="824">
        <v>7150</v>
      </c>
      <c r="F7" s="824">
        <f>G7+H7</f>
        <v>21756</v>
      </c>
      <c r="G7" s="824">
        <v>7592</v>
      </c>
      <c r="H7" s="824">
        <v>14164</v>
      </c>
    </row>
    <row r="8" spans="1:8" ht="24.95" customHeight="1">
      <c r="A8" s="794" t="s">
        <v>1877</v>
      </c>
      <c r="B8" s="796">
        <v>0</v>
      </c>
      <c r="C8" s="796">
        <v>0</v>
      </c>
      <c r="D8" s="796">
        <v>0</v>
      </c>
      <c r="E8" s="796">
        <v>0</v>
      </c>
      <c r="F8" s="796">
        <v>0</v>
      </c>
      <c r="G8" s="796">
        <v>0</v>
      </c>
      <c r="H8" s="796">
        <v>0</v>
      </c>
    </row>
    <row r="9" spans="1:8" ht="24.95" customHeight="1">
      <c r="A9" s="795" t="s">
        <v>1878</v>
      </c>
      <c r="B9" s="796"/>
      <c r="C9" s="796"/>
      <c r="D9" s="796"/>
      <c r="E9" s="796"/>
      <c r="F9" s="796"/>
      <c r="G9" s="796"/>
      <c r="H9" s="796"/>
    </row>
    <row r="10" spans="1:8" ht="24.95" customHeight="1">
      <c r="A10" s="795" t="s">
        <v>1879</v>
      </c>
      <c r="B10" s="796"/>
      <c r="C10" s="796"/>
      <c r="D10" s="796"/>
      <c r="E10" s="796"/>
      <c r="F10" s="796"/>
      <c r="G10" s="796"/>
      <c r="H10" s="796"/>
    </row>
    <row r="11" spans="1:8" ht="24.95" customHeight="1">
      <c r="A11" s="795" t="s">
        <v>1880</v>
      </c>
      <c r="B11" s="797"/>
      <c r="C11" s="797"/>
      <c r="D11" s="797"/>
      <c r="E11" s="797"/>
      <c r="F11" s="797"/>
      <c r="G11" s="797"/>
      <c r="H11" s="797"/>
    </row>
    <row r="12" spans="1:8" ht="24.95" customHeight="1">
      <c r="A12" s="795" t="s">
        <v>1881</v>
      </c>
      <c r="B12" s="797"/>
      <c r="C12" s="797"/>
      <c r="D12" s="797"/>
      <c r="E12" s="797"/>
      <c r="F12" s="797"/>
      <c r="G12" s="797"/>
      <c r="H12" s="797"/>
    </row>
    <row r="13" spans="1:8" ht="24.95" customHeight="1">
      <c r="A13" s="795" t="s">
        <v>1882</v>
      </c>
      <c r="B13" s="797"/>
      <c r="C13" s="797"/>
      <c r="D13" s="797"/>
      <c r="E13" s="797"/>
      <c r="F13" s="797"/>
      <c r="G13" s="797"/>
      <c r="H13" s="797"/>
    </row>
    <row r="14" spans="1:8" ht="24.95" customHeight="1">
      <c r="A14" s="795" t="s">
        <v>1883</v>
      </c>
      <c r="B14" s="797"/>
      <c r="C14" s="797"/>
      <c r="D14" s="797"/>
      <c r="E14" s="797"/>
      <c r="F14" s="797"/>
      <c r="G14" s="797"/>
      <c r="H14" s="797"/>
    </row>
    <row r="15" spans="1:8" ht="24.95" customHeight="1">
      <c r="A15" s="795" t="s">
        <v>1888</v>
      </c>
      <c r="B15" s="797"/>
      <c r="C15" s="797"/>
      <c r="D15" s="797"/>
      <c r="E15" s="797"/>
      <c r="F15" s="797"/>
      <c r="G15" s="797"/>
      <c r="H15" s="797"/>
    </row>
    <row r="16" spans="1:8" ht="33.75" customHeight="1">
      <c r="A16" s="978" t="s">
        <v>1922</v>
      </c>
      <c r="B16" s="979"/>
      <c r="C16" s="979"/>
      <c r="D16" s="979"/>
      <c r="E16" s="979"/>
      <c r="F16" s="979"/>
      <c r="G16" s="825"/>
      <c r="H16" s="825"/>
    </row>
  </sheetData>
  <mergeCells count="6">
    <mergeCell ref="A16:F16"/>
    <mergeCell ref="A2:H2"/>
    <mergeCell ref="A4:A5"/>
    <mergeCell ref="B4:B5"/>
    <mergeCell ref="C4:E4"/>
    <mergeCell ref="F4:H4"/>
  </mergeCells>
  <phoneticPr fontId="2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FF8A-5D3B-41C5-A6B2-4D0BB16BC3C4}">
  <sheetPr>
    <tabColor rgb="FF00B050"/>
  </sheetPr>
  <dimension ref="A1:B18"/>
  <sheetViews>
    <sheetView workbookViewId="0">
      <selection activeCell="J8" sqref="J8"/>
    </sheetView>
  </sheetViews>
  <sheetFormatPr defaultRowHeight="14.25"/>
  <cols>
    <col min="1" max="1" width="63" style="752" bestFit="1" customWidth="1"/>
    <col min="2" max="2" width="12.625" style="838" customWidth="1"/>
  </cols>
  <sheetData>
    <row r="1" spans="1:2">
      <c r="A1" s="998" t="s">
        <v>1924</v>
      </c>
      <c r="B1" s="827"/>
    </row>
    <row r="2" spans="1:2" ht="27">
      <c r="A2" s="983" t="s">
        <v>1939</v>
      </c>
      <c r="B2" s="983"/>
    </row>
    <row r="3" spans="1:2">
      <c r="A3" s="828"/>
      <c r="B3" s="829" t="s">
        <v>1649</v>
      </c>
    </row>
    <row r="4" spans="1:2" ht="26.25" customHeight="1">
      <c r="A4" s="830" t="s">
        <v>495</v>
      </c>
      <c r="B4" s="831" t="s">
        <v>493</v>
      </c>
    </row>
    <row r="5" spans="1:2" ht="26.25" customHeight="1">
      <c r="A5" s="832" t="s">
        <v>1925</v>
      </c>
      <c r="B5" s="833">
        <v>687529</v>
      </c>
    </row>
    <row r="6" spans="1:2" ht="26.25" customHeight="1">
      <c r="A6" s="834" t="s">
        <v>1926</v>
      </c>
      <c r="B6" s="833">
        <f>B7+B8</f>
        <v>93346</v>
      </c>
    </row>
    <row r="7" spans="1:2" ht="26.25" customHeight="1">
      <c r="A7" s="835" t="s">
        <v>1927</v>
      </c>
      <c r="B7" s="836">
        <v>0</v>
      </c>
    </row>
    <row r="8" spans="1:2" ht="26.25" customHeight="1">
      <c r="A8" s="835" t="s">
        <v>1928</v>
      </c>
      <c r="B8" s="836">
        <f>39259+54087</f>
        <v>93346</v>
      </c>
    </row>
    <row r="9" spans="1:2" ht="26.25" customHeight="1">
      <c r="A9" s="834" t="s">
        <v>1929</v>
      </c>
      <c r="B9" s="837">
        <f>B10+B11+B12</f>
        <v>93346</v>
      </c>
    </row>
    <row r="10" spans="1:2" ht="26.25" customHeight="1">
      <c r="A10" s="835" t="s">
        <v>1930</v>
      </c>
      <c r="B10" s="836">
        <v>0</v>
      </c>
    </row>
    <row r="11" spans="1:2" ht="26.25" customHeight="1">
      <c r="A11" s="835" t="s">
        <v>1931</v>
      </c>
      <c r="B11" s="836">
        <v>0</v>
      </c>
    </row>
    <row r="12" spans="1:2" ht="26.25" customHeight="1">
      <c r="A12" s="835" t="s">
        <v>1932</v>
      </c>
      <c r="B12" s="836">
        <f>B13+B14</f>
        <v>93346</v>
      </c>
    </row>
    <row r="13" spans="1:2" ht="26.25" customHeight="1">
      <c r="A13" s="835" t="s">
        <v>1933</v>
      </c>
      <c r="B13" s="836">
        <f>39259+54087</f>
        <v>93346</v>
      </c>
    </row>
    <row r="14" spans="1:2" ht="26.25" customHeight="1">
      <c r="A14" s="835" t="s">
        <v>1934</v>
      </c>
      <c r="B14" s="836">
        <v>0</v>
      </c>
    </row>
    <row r="15" spans="1:2" ht="26.25" customHeight="1">
      <c r="A15" s="834" t="s">
        <v>1935</v>
      </c>
      <c r="B15" s="833">
        <f>B5+B6-B9</f>
        <v>687529</v>
      </c>
    </row>
    <row r="16" spans="1:2" ht="26.25" customHeight="1">
      <c r="A16" s="834" t="s">
        <v>1936</v>
      </c>
      <c r="B16" s="833">
        <f>B17</f>
        <v>24603</v>
      </c>
    </row>
    <row r="17" spans="1:2" ht="26.25" customHeight="1">
      <c r="A17" s="835" t="s">
        <v>1937</v>
      </c>
      <c r="B17" s="836">
        <f>7430+17173</f>
        <v>24603</v>
      </c>
    </row>
    <row r="18" spans="1:2" ht="26.25" customHeight="1">
      <c r="A18" s="984" t="s">
        <v>1938</v>
      </c>
      <c r="B18" s="984"/>
    </row>
  </sheetData>
  <mergeCells count="2">
    <mergeCell ref="A2:B2"/>
    <mergeCell ref="A18:B18"/>
  </mergeCells>
  <phoneticPr fontId="21"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53A04-E0DD-4B71-BA1A-612ECB174BEC}">
  <sheetPr>
    <tabColor rgb="FF00B050"/>
  </sheetPr>
  <dimension ref="A1:B21"/>
  <sheetViews>
    <sheetView workbookViewId="0">
      <selection activeCell="I9" sqref="I9"/>
    </sheetView>
  </sheetViews>
  <sheetFormatPr defaultRowHeight="14.25"/>
  <cols>
    <col min="1" max="1" width="59.625" bestFit="1" customWidth="1"/>
    <col min="2" max="2" width="14.375" customWidth="1"/>
  </cols>
  <sheetData>
    <row r="1" spans="1:2">
      <c r="A1" s="999" t="s">
        <v>1940</v>
      </c>
      <c r="B1" s="839"/>
    </row>
    <row r="2" spans="1:2" ht="27">
      <c r="A2" s="983" t="s">
        <v>1956</v>
      </c>
      <c r="B2" s="983"/>
    </row>
    <row r="3" spans="1:2">
      <c r="A3" s="840"/>
      <c r="B3" s="841" t="s">
        <v>29</v>
      </c>
    </row>
    <row r="4" spans="1:2" ht="30" customHeight="1">
      <c r="A4" s="842" t="s">
        <v>495</v>
      </c>
      <c r="B4" s="842" t="s">
        <v>493</v>
      </c>
    </row>
    <row r="5" spans="1:2" ht="30" customHeight="1">
      <c r="A5" s="843" t="s">
        <v>1941</v>
      </c>
      <c r="B5" s="844">
        <v>687529</v>
      </c>
    </row>
    <row r="6" spans="1:2" ht="30" customHeight="1">
      <c r="A6" s="845" t="s">
        <v>1926</v>
      </c>
      <c r="B6" s="844">
        <f>B7+B8</f>
        <v>93346</v>
      </c>
    </row>
    <row r="7" spans="1:2" ht="30" customHeight="1">
      <c r="A7" s="846" t="s">
        <v>1942</v>
      </c>
      <c r="B7" s="847"/>
    </row>
    <row r="8" spans="1:2" ht="30" customHeight="1">
      <c r="A8" s="846" t="s">
        <v>1943</v>
      </c>
      <c r="B8" s="848">
        <f>39259+54087</f>
        <v>93346</v>
      </c>
    </row>
    <row r="9" spans="1:2" ht="30" customHeight="1">
      <c r="A9" s="845" t="s">
        <v>1929</v>
      </c>
      <c r="B9" s="844">
        <f>B10+B11+B12+B15</f>
        <v>93346</v>
      </c>
    </row>
    <row r="10" spans="1:2" ht="30" customHeight="1">
      <c r="A10" s="846" t="s">
        <v>1944</v>
      </c>
      <c r="B10" s="847">
        <v>0</v>
      </c>
    </row>
    <row r="11" spans="1:2" ht="30" customHeight="1">
      <c r="A11" s="846" t="s">
        <v>1945</v>
      </c>
      <c r="B11" s="847">
        <v>0</v>
      </c>
    </row>
    <row r="12" spans="1:2" ht="30" customHeight="1">
      <c r="A12" s="846" t="s">
        <v>1946</v>
      </c>
      <c r="B12" s="847">
        <v>0</v>
      </c>
    </row>
    <row r="13" spans="1:2" ht="30" customHeight="1">
      <c r="A13" s="846" t="s">
        <v>1947</v>
      </c>
      <c r="B13" s="847">
        <v>0</v>
      </c>
    </row>
    <row r="14" spans="1:2" ht="30" customHeight="1">
      <c r="A14" s="846" t="s">
        <v>1948</v>
      </c>
      <c r="B14" s="847">
        <v>0</v>
      </c>
    </row>
    <row r="15" spans="1:2" ht="30" customHeight="1">
      <c r="A15" s="846" t="s">
        <v>1949</v>
      </c>
      <c r="B15" s="848">
        <f>B16+B17</f>
        <v>93346</v>
      </c>
    </row>
    <row r="16" spans="1:2" ht="30" customHeight="1">
      <c r="A16" s="846" t="s">
        <v>1950</v>
      </c>
      <c r="B16" s="848">
        <f>39259+54087</f>
        <v>93346</v>
      </c>
    </row>
    <row r="17" spans="1:2" ht="30" customHeight="1">
      <c r="A17" s="846" t="s">
        <v>1951</v>
      </c>
      <c r="B17" s="847">
        <v>0</v>
      </c>
    </row>
    <row r="18" spans="1:2" ht="30" customHeight="1">
      <c r="A18" s="834" t="s">
        <v>1952</v>
      </c>
      <c r="B18" s="844">
        <f>B5+B6-B12-B15</f>
        <v>687529</v>
      </c>
    </row>
    <row r="19" spans="1:2" ht="30" customHeight="1">
      <c r="A19" s="834" t="s">
        <v>1953</v>
      </c>
      <c r="B19" s="845">
        <f>B20</f>
        <v>24603</v>
      </c>
    </row>
    <row r="20" spans="1:2" ht="30" customHeight="1">
      <c r="A20" s="846" t="s">
        <v>1954</v>
      </c>
      <c r="B20" s="846">
        <f>7430+17173</f>
        <v>24603</v>
      </c>
    </row>
    <row r="21" spans="1:2" ht="30" customHeight="1">
      <c r="A21" s="985" t="s">
        <v>1955</v>
      </c>
      <c r="B21" s="985"/>
    </row>
  </sheetData>
  <mergeCells count="2">
    <mergeCell ref="A2:B2"/>
    <mergeCell ref="A21:B21"/>
  </mergeCells>
  <phoneticPr fontId="2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A2"/>
  <sheetViews>
    <sheetView workbookViewId="0">
      <selection activeCell="E2" sqref="E2"/>
    </sheetView>
  </sheetViews>
  <sheetFormatPr defaultRowHeight="14.25"/>
  <cols>
    <col min="1" max="1" width="109.625" style="686" customWidth="1"/>
    <col min="2" max="16384" width="9" style="686"/>
  </cols>
  <sheetData>
    <row r="1" spans="1:1" ht="49.5" customHeight="1">
      <c r="A1" s="647" t="s">
        <v>1957</v>
      </c>
    </row>
    <row r="2" spans="1:1" ht="406.5" customHeight="1">
      <c r="A2" s="865" t="s">
        <v>1959</v>
      </c>
    </row>
  </sheetData>
  <phoneticPr fontId="21" type="noConversion"/>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F59"/>
  <sheetViews>
    <sheetView view="pageBreakPreview" zoomScale="85" zoomScaleNormal="100" zoomScaleSheetLayoutView="85" workbookViewId="0">
      <pane xSplit="1" ySplit="4" topLeftCell="B32" activePane="bottomRight" state="frozen"/>
      <selection activeCell="I54" sqref="I54"/>
      <selection pane="topRight" activeCell="I54" sqref="I54"/>
      <selection pane="bottomLeft" activeCell="I54" sqref="I54"/>
      <selection pane="bottomRight" activeCell="L21" sqref="L21"/>
    </sheetView>
  </sheetViews>
  <sheetFormatPr defaultRowHeight="15"/>
  <cols>
    <col min="1" max="1" width="40.5" style="406" customWidth="1"/>
    <col min="2" max="2" width="11.375" style="407" customWidth="1"/>
    <col min="3" max="3" width="22.25" style="405" customWidth="1"/>
    <col min="4" max="4" width="12.75" style="596" customWidth="1"/>
    <col min="5" max="5" width="43.75" style="408" customWidth="1"/>
    <col min="6" max="6" width="15.25" style="403" customWidth="1"/>
    <col min="7" max="16384" width="9" style="403"/>
  </cols>
  <sheetData>
    <row r="1" spans="1:6" s="402" customFormat="1" ht="14.25">
      <c r="A1" s="574"/>
      <c r="B1" s="400"/>
      <c r="C1" s="401"/>
      <c r="D1" s="590"/>
      <c r="E1" s="408"/>
    </row>
    <row r="2" spans="1:6" s="402" customFormat="1" ht="33" customHeight="1">
      <c r="A2" s="993" t="s">
        <v>315</v>
      </c>
      <c r="B2" s="993"/>
      <c r="C2" s="993"/>
      <c r="D2" s="993"/>
      <c r="E2" s="993"/>
    </row>
    <row r="3" spans="1:6" ht="14.25">
      <c r="A3" s="403"/>
      <c r="B3" s="404"/>
      <c r="D3" s="994" t="s">
        <v>429</v>
      </c>
      <c r="E3" s="994"/>
    </row>
    <row r="4" spans="1:6" s="412" customFormat="1" ht="24.95" customHeight="1">
      <c r="A4" s="575" t="s">
        <v>219</v>
      </c>
      <c r="B4" s="410" t="s">
        <v>220</v>
      </c>
      <c r="C4" s="576" t="s">
        <v>300</v>
      </c>
      <c r="D4" s="591" t="s">
        <v>382</v>
      </c>
      <c r="E4" s="411" t="s">
        <v>424</v>
      </c>
    </row>
    <row r="5" spans="1:6" s="529" customFormat="1" ht="24.95" customHeight="1">
      <c r="A5" s="577" t="s">
        <v>316</v>
      </c>
      <c r="B5" s="531"/>
      <c r="C5" s="527"/>
      <c r="D5" s="531">
        <f>SUM(D6,D19,D23)</f>
        <v>209281.481</v>
      </c>
      <c r="E5" s="528"/>
    </row>
    <row r="6" spans="1:6" s="534" customFormat="1" ht="24.95" customHeight="1">
      <c r="A6" s="530" t="s">
        <v>221</v>
      </c>
      <c r="B6" s="531"/>
      <c r="C6" s="527"/>
      <c r="D6" s="531">
        <f>SUM(D7,D10:D18)</f>
        <v>139549</v>
      </c>
      <c r="E6" s="532"/>
      <c r="F6" s="533"/>
    </row>
    <row r="7" spans="1:6" s="538" customFormat="1" ht="24.95" customHeight="1">
      <c r="A7" s="535" t="s">
        <v>222</v>
      </c>
      <c r="B7" s="536">
        <f>SUM(B8:B9)</f>
        <v>8682</v>
      </c>
      <c r="C7" s="537"/>
      <c r="D7" s="536">
        <f>SUM(D8:D9)</f>
        <v>37619</v>
      </c>
      <c r="E7" s="532"/>
      <c r="F7" s="533"/>
    </row>
    <row r="8" spans="1:6" s="538" customFormat="1" ht="24.95" customHeight="1">
      <c r="A8" s="539" t="s">
        <v>223</v>
      </c>
      <c r="B8" s="540">
        <v>1060</v>
      </c>
      <c r="C8" s="541">
        <v>4.21</v>
      </c>
      <c r="D8" s="536">
        <v>4463</v>
      </c>
      <c r="E8" s="532"/>
      <c r="F8" s="533"/>
    </row>
    <row r="9" spans="1:6" s="538" customFormat="1" ht="24.95" customHeight="1">
      <c r="A9" s="542" t="s">
        <v>224</v>
      </c>
      <c r="B9" s="540">
        <v>7622</v>
      </c>
      <c r="C9" s="541">
        <v>4.3499999999999996</v>
      </c>
      <c r="D9" s="536">
        <v>33156</v>
      </c>
      <c r="E9" s="532" t="s">
        <v>301</v>
      </c>
      <c r="F9" s="533"/>
    </row>
    <row r="10" spans="1:6" s="538" customFormat="1" ht="24.95" customHeight="1">
      <c r="A10" s="535" t="s">
        <v>225</v>
      </c>
      <c r="B10" s="540">
        <v>8682</v>
      </c>
      <c r="C10" s="541">
        <v>0.35</v>
      </c>
      <c r="D10" s="536">
        <v>3039</v>
      </c>
      <c r="E10" s="532"/>
      <c r="F10" s="533"/>
    </row>
    <row r="11" spans="1:6" s="538" customFormat="1" ht="24.95" customHeight="1">
      <c r="A11" s="535" t="s">
        <v>226</v>
      </c>
      <c r="B11" s="540">
        <v>29</v>
      </c>
      <c r="C11" s="541">
        <v>17.8</v>
      </c>
      <c r="D11" s="536">
        <v>516</v>
      </c>
      <c r="E11" s="543"/>
      <c r="F11" s="533"/>
    </row>
    <row r="12" spans="1:6" s="538" customFormat="1" ht="24.95" customHeight="1">
      <c r="A12" s="544" t="s">
        <v>227</v>
      </c>
      <c r="B12" s="540">
        <v>1060</v>
      </c>
      <c r="C12" s="541">
        <v>3.7</v>
      </c>
      <c r="D12" s="536">
        <v>3922</v>
      </c>
      <c r="E12" s="543"/>
      <c r="F12" s="533"/>
    </row>
    <row r="13" spans="1:6" s="538" customFormat="1" ht="24.95" customHeight="1">
      <c r="A13" s="544" t="s">
        <v>228</v>
      </c>
      <c r="B13" s="540">
        <v>7463</v>
      </c>
      <c r="C13" s="541">
        <v>3.6</v>
      </c>
      <c r="D13" s="536">
        <v>26867</v>
      </c>
      <c r="E13" s="543"/>
      <c r="F13" s="533"/>
    </row>
    <row r="14" spans="1:6" s="538" customFormat="1" ht="30" customHeight="1">
      <c r="A14" s="535" t="s">
        <v>302</v>
      </c>
      <c r="B14" s="540">
        <v>8682</v>
      </c>
      <c r="C14" s="541">
        <v>4.9000000000000004</v>
      </c>
      <c r="D14" s="536">
        <v>42542</v>
      </c>
      <c r="E14" s="543" t="s">
        <v>313</v>
      </c>
      <c r="F14" s="533"/>
    </row>
    <row r="15" spans="1:6" s="538" customFormat="1" ht="24.95" customHeight="1">
      <c r="A15" s="545" t="s">
        <v>303</v>
      </c>
      <c r="B15" s="546">
        <v>318</v>
      </c>
      <c r="C15" s="541">
        <v>0.42</v>
      </c>
      <c r="D15" s="536">
        <v>134</v>
      </c>
      <c r="E15" s="532"/>
      <c r="F15" s="533"/>
    </row>
    <row r="16" spans="1:6" s="538" customFormat="1" ht="24.95" customHeight="1">
      <c r="A16" s="535" t="s">
        <v>304</v>
      </c>
      <c r="B16" s="540">
        <v>2945</v>
      </c>
      <c r="C16" s="541">
        <v>0.48</v>
      </c>
      <c r="D16" s="536">
        <v>1414</v>
      </c>
      <c r="E16" s="532"/>
      <c r="F16" s="533"/>
    </row>
    <row r="17" spans="1:6" s="538" customFormat="1" ht="30" customHeight="1">
      <c r="A17" s="535" t="s">
        <v>305</v>
      </c>
      <c r="B17" s="540">
        <v>335</v>
      </c>
      <c r="C17" s="541">
        <v>3.03</v>
      </c>
      <c r="D17" s="536">
        <v>1015</v>
      </c>
      <c r="E17" s="532" t="s">
        <v>295</v>
      </c>
      <c r="F17" s="533"/>
    </row>
    <row r="18" spans="1:6" s="538" customFormat="1" ht="30" customHeight="1">
      <c r="A18" s="547" t="s">
        <v>306</v>
      </c>
      <c r="B18" s="540">
        <v>4282</v>
      </c>
      <c r="C18" s="541">
        <v>5.25</v>
      </c>
      <c r="D18" s="536">
        <v>22481</v>
      </c>
      <c r="E18" s="532" t="s">
        <v>307</v>
      </c>
      <c r="F18" s="533"/>
    </row>
    <row r="19" spans="1:6" s="534" customFormat="1" ht="24.95" customHeight="1">
      <c r="A19" s="530" t="s">
        <v>229</v>
      </c>
      <c r="B19" s="531"/>
      <c r="C19" s="527"/>
      <c r="D19" s="531">
        <v>2825</v>
      </c>
      <c r="E19" s="532"/>
      <c r="F19" s="533"/>
    </row>
    <row r="20" spans="1:6" s="538" customFormat="1" ht="24.95" customHeight="1">
      <c r="A20" s="544" t="s">
        <v>230</v>
      </c>
      <c r="B20" s="548">
        <v>791</v>
      </c>
      <c r="C20" s="549">
        <v>1.07</v>
      </c>
      <c r="D20" s="536">
        <f>B20*C20</f>
        <v>846.37</v>
      </c>
      <c r="E20" s="532" t="s">
        <v>143</v>
      </c>
      <c r="F20" s="533"/>
    </row>
    <row r="21" spans="1:6" s="538" customFormat="1" ht="24.95" customHeight="1">
      <c r="A21" s="544" t="s">
        <v>231</v>
      </c>
      <c r="B21" s="548">
        <v>269</v>
      </c>
      <c r="C21" s="549">
        <v>2.5</v>
      </c>
      <c r="D21" s="536">
        <f>B21*C21</f>
        <v>672.5</v>
      </c>
      <c r="E21" s="532"/>
      <c r="F21" s="533"/>
    </row>
    <row r="22" spans="1:6" s="538" customFormat="1" ht="24.95" customHeight="1">
      <c r="A22" s="544" t="s">
        <v>232</v>
      </c>
      <c r="B22" s="548">
        <v>2177</v>
      </c>
      <c r="C22" s="549">
        <v>0.6</v>
      </c>
      <c r="D22" s="536">
        <f>B22*C22</f>
        <v>1306.2</v>
      </c>
      <c r="E22" s="532" t="s">
        <v>314</v>
      </c>
      <c r="F22" s="533"/>
    </row>
    <row r="23" spans="1:6" s="534" customFormat="1" ht="24.95" customHeight="1">
      <c r="A23" s="530" t="s">
        <v>233</v>
      </c>
      <c r="B23" s="531"/>
      <c r="C23" s="527"/>
      <c r="D23" s="531">
        <f>SUM(D24,D25,D42,D44,D50,D54:D55)</f>
        <v>66907.481</v>
      </c>
      <c r="E23" s="532"/>
      <c r="F23" s="533"/>
    </row>
    <row r="24" spans="1:6" s="534" customFormat="1" ht="24.95" customHeight="1">
      <c r="A24" s="550" t="s">
        <v>234</v>
      </c>
      <c r="B24" s="551">
        <v>5700</v>
      </c>
      <c r="C24" s="552">
        <v>0.4</v>
      </c>
      <c r="D24" s="531">
        <v>2200</v>
      </c>
      <c r="E24" s="532" t="s">
        <v>301</v>
      </c>
      <c r="F24" s="533"/>
    </row>
    <row r="25" spans="1:6" s="534" customFormat="1" ht="24.95" customHeight="1">
      <c r="A25" s="550" t="s">
        <v>235</v>
      </c>
      <c r="B25" s="531"/>
      <c r="C25" s="527"/>
      <c r="D25" s="531">
        <f>SUM(D26,D27,D31,D36,D39)</f>
        <v>6991.4809999999998</v>
      </c>
      <c r="E25" s="532"/>
      <c r="F25" s="533"/>
    </row>
    <row r="26" spans="1:6" s="557" customFormat="1" ht="36">
      <c r="A26" s="553" t="s">
        <v>236</v>
      </c>
      <c r="B26" s="554">
        <v>398</v>
      </c>
      <c r="C26" s="555">
        <v>0.12</v>
      </c>
      <c r="D26" s="536">
        <f>B26*C26</f>
        <v>47.76</v>
      </c>
      <c r="E26" s="556" t="s">
        <v>297</v>
      </c>
      <c r="F26" s="533"/>
    </row>
    <row r="27" spans="1:6" s="538" customFormat="1" ht="24.95" customHeight="1">
      <c r="A27" s="553" t="s">
        <v>237</v>
      </c>
      <c r="B27" s="536"/>
      <c r="C27" s="537"/>
      <c r="D27" s="536">
        <f>SUM(D28:D30)</f>
        <v>5774.366</v>
      </c>
      <c r="E27" s="532"/>
      <c r="F27" s="533"/>
    </row>
    <row r="28" spans="1:6" s="538" customFormat="1" ht="24.95" customHeight="1">
      <c r="A28" s="558" t="s">
        <v>238</v>
      </c>
      <c r="B28" s="559">
        <v>49244</v>
      </c>
      <c r="C28" s="555">
        <v>7.0999999999999994E-2</v>
      </c>
      <c r="D28" s="536">
        <v>3496</v>
      </c>
      <c r="E28" s="990" t="s">
        <v>298</v>
      </c>
      <c r="F28" s="533"/>
    </row>
    <row r="29" spans="1:6" s="538" customFormat="1" ht="24.95" customHeight="1">
      <c r="A29" s="558" t="s">
        <v>239</v>
      </c>
      <c r="B29" s="559">
        <v>23026</v>
      </c>
      <c r="C29" s="555">
        <v>9.0999999999999998E-2</v>
      </c>
      <c r="D29" s="536">
        <f>B29*C29</f>
        <v>2095.366</v>
      </c>
      <c r="E29" s="991"/>
      <c r="F29" s="533"/>
    </row>
    <row r="30" spans="1:6" s="538" customFormat="1" ht="24.95" customHeight="1">
      <c r="A30" s="558" t="s">
        <v>383</v>
      </c>
      <c r="B30" s="559">
        <v>229</v>
      </c>
      <c r="C30" s="555">
        <v>0.8</v>
      </c>
      <c r="D30" s="536">
        <v>183</v>
      </c>
      <c r="E30" s="532" t="s">
        <v>299</v>
      </c>
      <c r="F30" s="533"/>
    </row>
    <row r="31" spans="1:6" s="538" customFormat="1" ht="24.95" customHeight="1">
      <c r="A31" s="553" t="s">
        <v>384</v>
      </c>
      <c r="B31" s="536"/>
      <c r="C31" s="537"/>
      <c r="D31" s="536">
        <f>SUM(D32:D35)</f>
        <v>352.52499999999998</v>
      </c>
      <c r="E31" s="532"/>
      <c r="F31" s="533"/>
    </row>
    <row r="32" spans="1:6" s="557" customFormat="1" ht="24.95" customHeight="1">
      <c r="A32" s="558" t="s">
        <v>308</v>
      </c>
      <c r="B32" s="560">
        <v>81</v>
      </c>
      <c r="C32" s="537">
        <v>0.1</v>
      </c>
      <c r="D32" s="592">
        <f>B32*C32</f>
        <v>8.1</v>
      </c>
      <c r="E32" s="561"/>
      <c r="F32" s="533"/>
    </row>
    <row r="33" spans="1:6" s="557" customFormat="1" ht="24.95" customHeight="1">
      <c r="A33" s="558" t="s">
        <v>309</v>
      </c>
      <c r="B33" s="560">
        <v>2011</v>
      </c>
      <c r="C33" s="537">
        <v>0.05</v>
      </c>
      <c r="D33" s="592">
        <f>B33*C33</f>
        <v>100.55000000000001</v>
      </c>
      <c r="E33" s="561"/>
      <c r="F33" s="533"/>
    </row>
    <row r="34" spans="1:6" s="557" customFormat="1" ht="24.95" customHeight="1">
      <c r="A34" s="558" t="s">
        <v>310</v>
      </c>
      <c r="B34" s="560">
        <v>1536</v>
      </c>
      <c r="C34" s="537">
        <v>0.125</v>
      </c>
      <c r="D34" s="592">
        <f>B34*C34</f>
        <v>192</v>
      </c>
      <c r="E34" s="561"/>
      <c r="F34" s="533"/>
    </row>
    <row r="35" spans="1:6" s="557" customFormat="1" ht="24.95" customHeight="1">
      <c r="A35" s="558" t="s">
        <v>311</v>
      </c>
      <c r="B35" s="560">
        <v>830</v>
      </c>
      <c r="C35" s="537">
        <v>6.25E-2</v>
      </c>
      <c r="D35" s="592">
        <f>B35*C35</f>
        <v>51.875</v>
      </c>
      <c r="E35" s="561"/>
      <c r="F35" s="533"/>
    </row>
    <row r="36" spans="1:6" s="538" customFormat="1" ht="24.95" customHeight="1">
      <c r="A36" s="553" t="s">
        <v>385</v>
      </c>
      <c r="B36" s="536"/>
      <c r="C36" s="537"/>
      <c r="D36" s="536">
        <f>SUM(D37:D38)</f>
        <v>263</v>
      </c>
      <c r="E36" s="532"/>
      <c r="F36" s="533"/>
    </row>
    <row r="37" spans="1:6" s="538" customFormat="1" ht="24.95" customHeight="1">
      <c r="A37" s="558" t="s">
        <v>240</v>
      </c>
      <c r="B37" s="560">
        <v>1148</v>
      </c>
      <c r="C37" s="562">
        <v>0.2</v>
      </c>
      <c r="D37" s="536">
        <v>230</v>
      </c>
      <c r="E37" s="532"/>
      <c r="F37" s="533"/>
    </row>
    <row r="38" spans="1:6" s="538" customFormat="1" ht="24.95" customHeight="1">
      <c r="A38" s="558" t="s">
        <v>387</v>
      </c>
      <c r="B38" s="560">
        <v>204</v>
      </c>
      <c r="C38" s="562">
        <v>0.16</v>
      </c>
      <c r="D38" s="536">
        <v>33</v>
      </c>
      <c r="E38" s="543" t="s">
        <v>312</v>
      </c>
      <c r="F38" s="533"/>
    </row>
    <row r="39" spans="1:6" s="538" customFormat="1" ht="24.95" customHeight="1">
      <c r="A39" s="553" t="s">
        <v>386</v>
      </c>
      <c r="B39" s="536"/>
      <c r="C39" s="537"/>
      <c r="D39" s="536">
        <f>SUM(D40:D41)</f>
        <v>553.82999999999993</v>
      </c>
      <c r="E39" s="532"/>
      <c r="F39" s="533"/>
    </row>
    <row r="40" spans="1:6" s="538" customFormat="1" ht="24.95" customHeight="1">
      <c r="A40" s="558" t="s">
        <v>240</v>
      </c>
      <c r="B40" s="560">
        <v>114</v>
      </c>
      <c r="C40" s="562">
        <v>0.2</v>
      </c>
      <c r="D40" s="536">
        <f>B40*C40</f>
        <v>22.8</v>
      </c>
      <c r="E40" s="988" t="s">
        <v>296</v>
      </c>
      <c r="F40" s="533"/>
    </row>
    <row r="41" spans="1:6" s="538" customFormat="1" ht="24.95" customHeight="1">
      <c r="A41" s="558" t="s">
        <v>241</v>
      </c>
      <c r="B41" s="560">
        <v>1713</v>
      </c>
      <c r="C41" s="562">
        <v>0.31</v>
      </c>
      <c r="D41" s="536">
        <f>B41*C41</f>
        <v>531.03</v>
      </c>
      <c r="E41" s="989"/>
      <c r="F41" s="533"/>
    </row>
    <row r="42" spans="1:6" s="534" customFormat="1" ht="24.95" customHeight="1">
      <c r="A42" s="550" t="s">
        <v>242</v>
      </c>
      <c r="B42" s="531"/>
      <c r="C42" s="527"/>
      <c r="D42" s="531">
        <f>D43</f>
        <v>183</v>
      </c>
      <c r="E42" s="532"/>
      <c r="F42" s="533"/>
    </row>
    <row r="43" spans="1:6" s="538" customFormat="1" ht="24.95" customHeight="1">
      <c r="A43" s="553" t="s">
        <v>243</v>
      </c>
      <c r="B43" s="563">
        <v>183</v>
      </c>
      <c r="C43" s="555">
        <v>1</v>
      </c>
      <c r="D43" s="536">
        <f>B43*C43</f>
        <v>183</v>
      </c>
      <c r="E43" s="532" t="s">
        <v>367</v>
      </c>
      <c r="F43" s="533"/>
    </row>
    <row r="44" spans="1:6" s="534" customFormat="1" ht="24.95" customHeight="1">
      <c r="A44" s="550" t="s">
        <v>291</v>
      </c>
      <c r="B44" s="531"/>
      <c r="C44" s="527"/>
      <c r="D44" s="531">
        <f>SUM(D45:D49)</f>
        <v>15590</v>
      </c>
      <c r="E44" s="532"/>
      <c r="F44" s="533"/>
    </row>
    <row r="45" spans="1:6" s="538" customFormat="1" ht="24.95" customHeight="1">
      <c r="A45" s="553" t="s">
        <v>368</v>
      </c>
      <c r="B45" s="564">
        <v>1144</v>
      </c>
      <c r="C45" s="565">
        <v>0.57920000000000005</v>
      </c>
      <c r="D45" s="593">
        <v>663</v>
      </c>
      <c r="E45" s="986" t="s">
        <v>369</v>
      </c>
      <c r="F45" s="533"/>
    </row>
    <row r="46" spans="1:6" s="538" customFormat="1" ht="24.95" customHeight="1">
      <c r="A46" s="553" t="s">
        <v>370</v>
      </c>
      <c r="B46" s="564">
        <v>4893</v>
      </c>
      <c r="C46" s="565">
        <v>0.38750000000000001</v>
      </c>
      <c r="D46" s="593">
        <v>1896</v>
      </c>
      <c r="E46" s="987"/>
      <c r="F46" s="533"/>
    </row>
    <row r="47" spans="1:6" s="538" customFormat="1" ht="24.95" customHeight="1">
      <c r="A47" s="553" t="s">
        <v>371</v>
      </c>
      <c r="B47" s="564">
        <v>70555</v>
      </c>
      <c r="C47" s="555">
        <v>0.1764</v>
      </c>
      <c r="D47" s="593">
        <v>12446</v>
      </c>
      <c r="E47" s="532" t="s">
        <v>372</v>
      </c>
      <c r="F47" s="533"/>
    </row>
    <row r="48" spans="1:6" s="538" customFormat="1" ht="24.95" customHeight="1">
      <c r="A48" s="553" t="s">
        <v>373</v>
      </c>
      <c r="B48" s="564">
        <v>77737</v>
      </c>
      <c r="C48" s="566">
        <v>3.2000000000000002E-3</v>
      </c>
      <c r="D48" s="593">
        <v>249</v>
      </c>
      <c r="E48" s="532" t="s">
        <v>374</v>
      </c>
      <c r="F48" s="533"/>
    </row>
    <row r="49" spans="1:6" s="538" customFormat="1" ht="24.95" customHeight="1">
      <c r="A49" s="553" t="s">
        <v>375</v>
      </c>
      <c r="B49" s="564">
        <v>200</v>
      </c>
      <c r="C49" s="555">
        <v>1.68</v>
      </c>
      <c r="D49" s="536">
        <v>336</v>
      </c>
      <c r="E49" s="532" t="s">
        <v>376</v>
      </c>
      <c r="F49" s="533"/>
    </row>
    <row r="50" spans="1:6" s="534" customFormat="1" ht="24.95" customHeight="1">
      <c r="A50" s="567" t="s">
        <v>292</v>
      </c>
      <c r="B50" s="531"/>
      <c r="C50" s="527"/>
      <c r="D50" s="531">
        <v>7105</v>
      </c>
      <c r="E50" s="532"/>
      <c r="F50" s="533"/>
    </row>
    <row r="51" spans="1:6" s="538" customFormat="1" ht="30" customHeight="1">
      <c r="A51" s="568" t="s">
        <v>244</v>
      </c>
      <c r="B51" s="564">
        <v>389942</v>
      </c>
      <c r="C51" s="569">
        <v>6.96E-3</v>
      </c>
      <c r="D51" s="536">
        <f t="shared" ref="D51:D53" si="0">B51*C51</f>
        <v>2713.9963200000002</v>
      </c>
      <c r="E51" s="570" t="s">
        <v>377</v>
      </c>
      <c r="F51" s="533"/>
    </row>
    <row r="52" spans="1:6" s="538" customFormat="1" ht="24.95" customHeight="1">
      <c r="A52" s="568" t="s">
        <v>245</v>
      </c>
      <c r="B52" s="564">
        <v>529403</v>
      </c>
      <c r="C52" s="569">
        <v>7.9000000000000008E-3</v>
      </c>
      <c r="D52" s="594">
        <f t="shared" si="0"/>
        <v>4182.2837000000009</v>
      </c>
      <c r="E52" s="532" t="s">
        <v>378</v>
      </c>
      <c r="F52" s="533"/>
    </row>
    <row r="53" spans="1:6" s="538" customFormat="1" ht="30" customHeight="1">
      <c r="A53" s="568" t="s">
        <v>246</v>
      </c>
      <c r="B53" s="564">
        <v>1118</v>
      </c>
      <c r="C53" s="537">
        <v>0.187</v>
      </c>
      <c r="D53" s="593">
        <f t="shared" si="0"/>
        <v>209.066</v>
      </c>
      <c r="E53" s="570" t="s">
        <v>379</v>
      </c>
      <c r="F53" s="533"/>
    </row>
    <row r="54" spans="1:6" s="534" customFormat="1" ht="48.75" customHeight="1">
      <c r="A54" s="567" t="s">
        <v>293</v>
      </c>
      <c r="B54" s="571">
        <v>183</v>
      </c>
      <c r="C54" s="552">
        <v>11</v>
      </c>
      <c r="D54" s="531">
        <v>2013</v>
      </c>
      <c r="E54" s="532" t="s">
        <v>380</v>
      </c>
      <c r="F54" s="533"/>
    </row>
    <row r="55" spans="1:6" s="534" customFormat="1" ht="192.75" customHeight="1">
      <c r="A55" s="550" t="s">
        <v>294</v>
      </c>
      <c r="B55" s="572">
        <v>529403</v>
      </c>
      <c r="C55" s="552">
        <v>6.2E-2</v>
      </c>
      <c r="D55" s="531">
        <v>32825</v>
      </c>
      <c r="E55" s="532" t="s">
        <v>381</v>
      </c>
      <c r="F55" s="533"/>
    </row>
    <row r="56" spans="1:6" s="573" customFormat="1" ht="31.5" customHeight="1">
      <c r="A56" s="992" t="s">
        <v>388</v>
      </c>
      <c r="B56" s="992"/>
      <c r="C56" s="992"/>
      <c r="D56" s="992"/>
      <c r="E56" s="992"/>
    </row>
    <row r="57" spans="1:6" ht="14.25">
      <c r="A57" s="403"/>
      <c r="B57" s="403"/>
      <c r="C57" s="403"/>
      <c r="D57" s="595"/>
      <c r="E57" s="409"/>
    </row>
    <row r="59" spans="1:6" ht="14.25">
      <c r="A59" s="403"/>
      <c r="B59" s="403"/>
      <c r="C59" s="403"/>
      <c r="D59" s="595"/>
      <c r="E59" s="409"/>
    </row>
  </sheetData>
  <mergeCells count="6">
    <mergeCell ref="E45:E46"/>
    <mergeCell ref="E40:E41"/>
    <mergeCell ref="E28:E29"/>
    <mergeCell ref="A56:E56"/>
    <mergeCell ref="A2:E2"/>
    <mergeCell ref="D3:E3"/>
  </mergeCells>
  <phoneticPr fontId="9" type="noConversion"/>
  <printOptions horizontalCentered="1"/>
  <pageMargins left="0.78740157480314965" right="0.78740157480314965" top="0.98425196850393704" bottom="0.59055118110236227" header="0.31496062992125984" footer="0.31496062992125984"/>
  <pageSetup paperSize="9" scale="61"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22</vt:i4>
      </vt:variant>
    </vt:vector>
  </HeadingPairs>
  <TitlesOfParts>
    <vt:vector size="73" baseType="lpstr">
      <vt:lpstr>第一部分</vt:lpstr>
      <vt:lpstr>表1全区收入</vt:lpstr>
      <vt:lpstr>表2全区支出</vt:lpstr>
      <vt:lpstr>表3区级收入</vt:lpstr>
      <vt:lpstr>表4区级支出</vt:lpstr>
      <vt:lpstr>表5区级支出（细化到项级）</vt:lpstr>
      <vt:lpstr>表6基金收入</vt:lpstr>
      <vt:lpstr>表7基金支出</vt:lpstr>
      <vt:lpstr>表8国有资本经营预算</vt:lpstr>
      <vt:lpstr>表9社保基金收支执行</vt:lpstr>
      <vt:lpstr>表10社保基金收支结余</vt:lpstr>
      <vt:lpstr>表11市级对薛城区一般性转移支付及税收返还情况表</vt:lpstr>
      <vt:lpstr>表12市级对薛城区专项转移支付情况表</vt:lpstr>
      <vt:lpstr>表13区对镇街返还性支出和转移支付支出情况</vt:lpstr>
      <vt:lpstr>表14政府债务限额和余额情况表</vt:lpstr>
      <vt:lpstr>表15新增政府债务情况表</vt:lpstr>
      <vt:lpstr>第二部分</vt:lpstr>
      <vt:lpstr>表1全区收入预算</vt:lpstr>
      <vt:lpstr>表2全区支出预算</vt:lpstr>
      <vt:lpstr>表3区级收入预算</vt:lpstr>
      <vt:lpstr>表4区级支出预算</vt:lpstr>
      <vt:lpstr>表5区级支出预算（功能分类）</vt:lpstr>
      <vt:lpstr>表6支出明细表（经济分类）</vt:lpstr>
      <vt:lpstr>表7市级对薛城区一般性转移支付及税收返还预算表</vt:lpstr>
      <vt:lpstr>表8市级对薛城区专项转移支付预算表</vt:lpstr>
      <vt:lpstr>表9区对镇街返还性支出和转移支付支出情况</vt:lpstr>
      <vt:lpstr>表10专项转移支付分项目预算表及说明</vt:lpstr>
      <vt:lpstr>表11全区基金收入预计</vt:lpstr>
      <vt:lpstr>表12全区基金支出预算</vt:lpstr>
      <vt:lpstr>表13区级基金收入</vt:lpstr>
      <vt:lpstr>表14区级基金支出</vt:lpstr>
      <vt:lpstr>表15基金预算转移支付分项目</vt:lpstr>
      <vt:lpstr>表16基金预算转移支付分地区</vt:lpstr>
      <vt:lpstr>表17国有资本经营收入预算</vt:lpstr>
      <vt:lpstr>表18国有资本经营支出预算 </vt:lpstr>
      <vt:lpstr>表19区级国有资本经营收入预算</vt:lpstr>
      <vt:lpstr>表20区级国有资本经营支出预算</vt:lpstr>
      <vt:lpstr>表21国资转移支付</vt:lpstr>
      <vt:lpstr>表22社保基金收入预算</vt:lpstr>
      <vt:lpstr>表23社保基金支出预算 </vt:lpstr>
      <vt:lpstr>表24社保结余预算</vt:lpstr>
      <vt:lpstr>表252019年限额和余额情况表</vt:lpstr>
      <vt:lpstr>表26政府一般债务限额和余额情况表</vt:lpstr>
      <vt:lpstr>表27政府专项债务限额和余额情况表</vt:lpstr>
      <vt:lpstr>表282020年债券发行情况</vt:lpstr>
      <vt:lpstr>表29新增政府债务情况表</vt:lpstr>
      <vt:lpstr>表30债券还本付息情况</vt:lpstr>
      <vt:lpstr>表312020年债务收支计划表</vt:lpstr>
      <vt:lpstr>表322020年区级债务收支计划</vt:lpstr>
      <vt:lpstr>举借债务情况说明</vt:lpstr>
      <vt:lpstr>三保支出预算</vt:lpstr>
      <vt:lpstr>表10社保基金收支结余!Print_Area</vt:lpstr>
      <vt:lpstr>表11全区基金收入预计!Print_Area</vt:lpstr>
      <vt:lpstr>表13区级基金收入!Print_Area</vt:lpstr>
      <vt:lpstr>表14区级基金支出!Print_Area</vt:lpstr>
      <vt:lpstr>表17国有资本经营收入预算!Print_Area</vt:lpstr>
      <vt:lpstr>'表18国有资本经营支出预算 '!Print_Area</vt:lpstr>
      <vt:lpstr>表19区级国有资本经营收入预算!Print_Area</vt:lpstr>
      <vt:lpstr>表1全区收入!Print_Area</vt:lpstr>
      <vt:lpstr>表1全区收入预算!Print_Area</vt:lpstr>
      <vt:lpstr>表20区级国有资本经营支出预算!Print_Area</vt:lpstr>
      <vt:lpstr>表24社保结余预算!Print_Area</vt:lpstr>
      <vt:lpstr>表2全区支出!Print_Area</vt:lpstr>
      <vt:lpstr>表2全区支出预算!Print_Area</vt:lpstr>
      <vt:lpstr>表3区级收入!Print_Area</vt:lpstr>
      <vt:lpstr>表3区级收入预算!Print_Area</vt:lpstr>
      <vt:lpstr>表4区级支出!Print_Area</vt:lpstr>
      <vt:lpstr>表4区级支出预算!Print_Area</vt:lpstr>
      <vt:lpstr>表7基金支出!Print_Area</vt:lpstr>
      <vt:lpstr>表8国有资本经营预算!Print_Area</vt:lpstr>
      <vt:lpstr>'表5区级支出预算（功能分类）'!Print_Titles</vt:lpstr>
      <vt:lpstr>'表6支出明细表（经济分类）'!Print_Titles</vt:lpstr>
      <vt:lpstr>三保支出预算!Print_Titles</vt:lpstr>
    </vt:vector>
  </TitlesOfParts>
  <Company>枣庄市财政局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于明</dc:creator>
  <cp:lastModifiedBy>Administrator</cp:lastModifiedBy>
  <cp:lastPrinted>2021-05-19T09:06:02Z</cp:lastPrinted>
  <dcterms:created xsi:type="dcterms:W3CDTF">2000-04-07T09:16:19Z</dcterms:created>
  <dcterms:modified xsi:type="dcterms:W3CDTF">2021-08-11T01:32:51Z</dcterms:modified>
</cp:coreProperties>
</file>