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64" firstSheet="10" activeTab="11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44525"/>
</workbook>
</file>

<file path=xl/sharedStrings.xml><?xml version="1.0" encoding="utf-8"?>
<sst xmlns="http://schemas.openxmlformats.org/spreadsheetml/2006/main" count="663" uniqueCount="237">
  <si>
    <t>2024年部门预算</t>
  </si>
  <si>
    <t>公开表1</t>
  </si>
  <si>
    <t xml:space="preserve"> 收支总体情况表</t>
  </si>
  <si>
    <t>部门（单位）：薛城区凤鸣中学</t>
  </si>
  <si>
    <t>单位：万元</t>
  </si>
  <si>
    <t>收  入</t>
  </si>
  <si>
    <t>支  出</t>
  </si>
  <si>
    <t>项目</t>
  </si>
  <si>
    <t>预算数</t>
  </si>
  <si>
    <t>一、财政拨款</t>
  </si>
  <si>
    <t>一、一般公共服务支出</t>
  </si>
  <si>
    <t xml:space="preserve">    一般公共预算拨款收入</t>
  </si>
  <si>
    <t>二、外交支出</t>
  </si>
  <si>
    <t xml:space="preserve">    政府性基金预算拨款收入</t>
  </si>
  <si>
    <t>三、公共安全支出</t>
  </si>
  <si>
    <t xml:space="preserve">    国有资本经营预算拨款收入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</si>
  <si>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</si>
  <si>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</si>
  <si>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</si>
  <si>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</si>
  <si>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</si>
  <si>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</si>
  <si>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</si>
  <si>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</si>
  <si>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</si>
  <si>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</si>
  <si>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</si>
  <si>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</si>
  <si>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</si>
  <si>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</si>
  <si>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</si>
  <si>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</si>
  <si>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</si>
  <si>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</si>
  <si>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</si>
  <si>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</si>
  <si>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</si>
  <si>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</si>
  <si>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</si>
  <si>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</si>
  <si>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</si>
  <si>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</si>
  <si>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</si>
  <si>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</si>
  <si>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</si>
  <si>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</si>
  <si>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</si>
  <si>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</si>
  <si>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</si>
  <si>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</si>
  <si>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</si>
  <si>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</si>
  <si>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</si>
  <si>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</si>
  <si>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</si>
  <si>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</si>
  <si>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</si>
  <si>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</si>
  <si>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</si>
  <si>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</si>
  <si>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</si>
  <si>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</si>
  <si>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</si>
  <si>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</si>
  <si>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</si>
  <si>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</si>
  <si>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</si>
  <si>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205</t>
  </si>
  <si>
    <t>教育支出</t>
  </si>
  <si>
    <t>02</t>
  </si>
  <si>
    <t>　普通教育</t>
  </si>
  <si>
    <t>20502</t>
  </si>
  <si>
    <t>01</t>
  </si>
  <si>
    <t>　　学前教育</t>
  </si>
  <si>
    <t>2050201</t>
  </si>
  <si>
    <t>03</t>
  </si>
  <si>
    <t>　　初中教育</t>
  </si>
  <si>
    <t>2050203</t>
  </si>
  <si>
    <t>07</t>
  </si>
  <si>
    <t>　特殊教育</t>
  </si>
  <si>
    <t>20507</t>
  </si>
  <si>
    <t>99</t>
  </si>
  <si>
    <t>　　其他特殊教育支出</t>
  </si>
  <si>
    <t>2050799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</si>
  <si>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</si>
  <si>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</si>
  <si>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</si>
  <si>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</si>
  <si>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</si>
  <si>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</si>
  <si>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</si>
  <si>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</si>
  <si>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</si>
  <si>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</si>
  <si>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210</t>
  </si>
  <si>
    <t>卫生健康支出</t>
  </si>
  <si>
    <t>11</t>
  </si>
  <si>
    <t>　行政事业单位医疗</t>
  </si>
  <si>
    <t>21011</t>
  </si>
  <si>
    <t>　　事业单位医疗</t>
  </si>
  <si>
    <t>2101102</t>
  </si>
  <si>
    <t>221</t>
  </si>
  <si>
    <t>住房保障支出</t>
  </si>
  <si>
    <t>　住房改革支出</t>
  </si>
  <si>
    <t>22102</t>
  </si>
  <si>
    <t>　　住房公积金</t>
  </si>
  <si>
    <t>2210201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</si>
  <si>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</si>
  <si>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</si>
  <si>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</si>
  <si>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</si>
  <si>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</si>
  <si>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</si>
  <si>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</si>
  <si>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</si>
  <si>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</si>
  <si>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</si>
  <si>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一、一般公共预算拨款收入</t>
  </si>
  <si>
    <t>二、政府性基金预算拨款收入</t>
  </si>
  <si>
    <t>三、国有资本经营预算拨款收入</t>
  </si>
  <si>
    <t xml:space="preserve">     本  年  收  入  合  计</t>
  </si>
  <si>
    <t xml:space="preserve">    本  年  支  出  合  计</t>
  </si>
  <si>
    <t>其中：一般公共预算拨款结转</t>
  </si>
  <si>
    <t xml:space="preserve">      政府性基金预算拨款结转</t>
  </si>
  <si>
    <t xml:space="preserve">      国有资本经营预算拨款结转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</si>
  <si>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</si>
  <si>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</si>
  <si>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</si>
  <si>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</si>
  <si>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</si>
  <si>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</si>
  <si>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</si>
  <si>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</si>
  <si>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</si>
  <si>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</si>
  <si>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</si>
  <si>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</si>
  <si>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</si>
  <si>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</si>
  <si>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</si>
  <si>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1754.71</t>
  </si>
  <si>
    <t>15.15</t>
  </si>
  <si>
    <t>301</t>
  </si>
  <si>
    <t>工资福利支出</t>
  </si>
  <si>
    <t>505</t>
  </si>
  <si>
    <t>对事业单位经常性补助</t>
  </si>
  <si>
    <t>1754.68</t>
  </si>
  <si>
    <t>　基本工资</t>
  </si>
  <si>
    <t>　工资福利支出</t>
  </si>
  <si>
    <t>567.79</t>
  </si>
  <si>
    <t>　津贴补贴</t>
  </si>
  <si>
    <t>223.07</t>
  </si>
  <si>
    <t>　奖金</t>
  </si>
  <si>
    <t>45.94</t>
  </si>
  <si>
    <t>　绩效工资</t>
  </si>
  <si>
    <t>441.62</t>
  </si>
  <si>
    <t>08</t>
  </si>
  <si>
    <t>　机关事业单位基本养老保险缴费</t>
  </si>
  <si>
    <t>166.53</t>
  </si>
  <si>
    <t>09</t>
  </si>
  <si>
    <t>　职业年金缴费</t>
  </si>
  <si>
    <t>83.27</t>
  </si>
  <si>
    <t>10</t>
  </si>
  <si>
    <t>　职工基本医疗保险缴费</t>
  </si>
  <si>
    <t>75.98</t>
  </si>
  <si>
    <t>12</t>
  </si>
  <si>
    <t>　其他社会保障缴费</t>
  </si>
  <si>
    <t>8.33</t>
  </si>
  <si>
    <t>13</t>
  </si>
  <si>
    <t>　住房公积金</t>
  </si>
  <si>
    <t>142.15</t>
  </si>
  <si>
    <t>302</t>
  </si>
  <si>
    <t>商品和服务支出</t>
  </si>
  <si>
    <t>28</t>
  </si>
  <si>
    <t>　工会经费</t>
  </si>
  <si>
    <t>　商品和服务支出</t>
  </si>
  <si>
    <t>303</t>
  </si>
  <si>
    <t>对个人和家庭补助</t>
  </si>
  <si>
    <t>509</t>
  </si>
  <si>
    <t>对个人和家庭的补助</t>
  </si>
  <si>
    <t>0.03</t>
  </si>
  <si>
    <t>　奖励金</t>
  </si>
  <si>
    <t>　社会福利和救助</t>
  </si>
  <si>
    <t>公开表7</t>
  </si>
  <si>
    <t>一般公共预算“三公”经费支出情况表</t>
  </si>
  <si>
    <t>2023年预算数</t>
  </si>
  <si>
    <t>2024年预算数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</si>
  <si>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</si>
  <si>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</si>
  <si>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</si>
  <si>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</si>
  <si>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</si>
  <si>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</si>
  <si>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</si>
  <si>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</si>
  <si>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</si>
  <si>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</si>
  <si>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</si>
  <si>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</si>
  <si>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</si>
  <si>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</si>
  <si>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</si>
  <si>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</si>
  <si>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</si>
  <si>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</si>
  <si>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</si>
  <si>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</si>
  <si>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</si>
  <si>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1769.86</t>
  </si>
  <si>
    <t>公开表11</t>
  </si>
  <si>
    <t>项目支出预算情况表</t>
  </si>
  <si>
    <t>项目编码</t>
  </si>
  <si>
    <t>项目名称</t>
  </si>
  <si>
    <t>项目类别</t>
  </si>
  <si>
    <t>370403240022030401600</t>
  </si>
  <si>
    <t>办公费</t>
  </si>
  <si>
    <t>其他运转类</t>
  </si>
  <si>
    <t>37040324002203040161W</t>
  </si>
  <si>
    <t>学前教育公用经费</t>
  </si>
  <si>
    <t>37040324002203040163C</t>
  </si>
  <si>
    <t>学前教育免学费</t>
  </si>
  <si>
    <t>37040324002203040165R</t>
  </si>
  <si>
    <t>学前教育助学金（区级）</t>
  </si>
  <si>
    <t>37040324002203040169J</t>
  </si>
  <si>
    <t>义务教育公用经费（区级）</t>
  </si>
  <si>
    <t>37040324030203040045G</t>
  </si>
  <si>
    <t>班主任津贴</t>
  </si>
  <si>
    <t>特定目标类</t>
  </si>
  <si>
    <t>37040324030203040083C</t>
  </si>
  <si>
    <t>特殊教育公用经费</t>
  </si>
  <si>
    <t>公开表12</t>
  </si>
  <si>
    <t>政府采购预算表</t>
  </si>
  <si>
    <t>资     金     来     源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</si>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</sst>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_ ;\-#,##0.00;;"/>
    <numFmt numFmtId="179" formatCode="#,##0.00;\-#,##0.00;&quot;&quot;??;@"/>
  </numFmts>
  <fonts count="35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1"/>
      <color indexed="0"/>
      <name val="Calibri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2" fontId="10" fillId="0" borderId="0">
      <alignment vertical="top"/>
    </xf>
    <xf numFmtId="0" fontId="16" fillId="4" borderId="0">
      <alignment vertical="top"/>
    </xf>
    <xf numFmtId="0" fontId="17" fillId="5" borderId="11">
      <alignment vertical="top"/>
    </xf>
    <xf numFmtId="44" fontId="10" fillId="0" borderId="0">
      <alignment vertical="top"/>
    </xf>
    <xf numFmtId="41" fontId="10" fillId="0" borderId="0">
      <alignment vertical="top"/>
    </xf>
    <xf numFmtId="0" fontId="16" fillId="6" borderId="0">
      <alignment vertical="top"/>
    </xf>
    <xf numFmtId="0" fontId="18" fillId="7" borderId="0">
      <alignment vertical="top"/>
    </xf>
    <xf numFmtId="43" fontId="10" fillId="0" borderId="0">
      <alignment vertical="top"/>
    </xf>
    <xf numFmtId="0" fontId="19" fillId="8" borderId="0">
      <alignment vertical="top"/>
    </xf>
    <xf numFmtId="0" fontId="20" fillId="0" borderId="0">
      <alignment vertical="top"/>
    </xf>
    <xf numFmtId="9" fontId="10" fillId="0" borderId="0">
      <alignment vertical="top"/>
    </xf>
    <xf numFmtId="0" fontId="21" fillId="0" borderId="0">
      <alignment vertical="top"/>
    </xf>
    <xf numFmtId="0" fontId="10" fillId="9" borderId="12">
      <alignment vertical="top"/>
    </xf>
    <xf numFmtId="0" fontId="19" fillId="1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4" fillId="0" borderId="0">
      <alignment vertical="top"/>
    </xf>
    <xf numFmtId="0" fontId="25" fillId="0" borderId="0">
      <alignment vertical="top"/>
    </xf>
    <xf numFmtId="0" fontId="26" fillId="0" borderId="13">
      <alignment vertical="top"/>
    </xf>
    <xf numFmtId="0" fontId="27" fillId="0" borderId="13">
      <alignment vertical="top"/>
    </xf>
    <xf numFmtId="0" fontId="19" fillId="11" borderId="0">
      <alignment vertical="top"/>
    </xf>
    <xf numFmtId="0" fontId="22" fillId="0" borderId="14">
      <alignment vertical="top"/>
    </xf>
    <xf numFmtId="0" fontId="19" fillId="12" borderId="0">
      <alignment vertical="top"/>
    </xf>
    <xf numFmtId="0" fontId="28" fillId="13" borderId="15">
      <alignment vertical="top"/>
    </xf>
    <xf numFmtId="0" fontId="29" fillId="13" borderId="11">
      <alignment vertical="top"/>
    </xf>
    <xf numFmtId="0" fontId="30" fillId="14" borderId="16">
      <alignment vertical="top"/>
    </xf>
    <xf numFmtId="0" fontId="16" fillId="15" borderId="0">
      <alignment vertical="top"/>
    </xf>
    <xf numFmtId="0" fontId="19" fillId="16" borderId="0">
      <alignment vertical="top"/>
    </xf>
    <xf numFmtId="0" fontId="31" fillId="0" borderId="17">
      <alignment vertical="top"/>
    </xf>
    <xf numFmtId="0" fontId="32" fillId="0" borderId="18">
      <alignment vertical="top"/>
    </xf>
    <xf numFmtId="0" fontId="33" fillId="17" borderId="0">
      <alignment vertical="top"/>
    </xf>
    <xf numFmtId="0" fontId="34" fillId="18" borderId="0">
      <alignment vertical="top"/>
    </xf>
    <xf numFmtId="0" fontId="16" fillId="19" borderId="0">
      <alignment vertical="top"/>
    </xf>
    <xf numFmtId="0" fontId="19" fillId="20" borderId="0">
      <alignment vertical="top"/>
    </xf>
    <xf numFmtId="0" fontId="16" fillId="21" borderId="0">
      <alignment vertical="top"/>
    </xf>
    <xf numFmtId="0" fontId="16" fillId="22" borderId="0">
      <alignment vertical="top"/>
    </xf>
    <xf numFmtId="0" fontId="16" fillId="23" borderId="0">
      <alignment vertical="top"/>
    </xf>
    <xf numFmtId="0" fontId="16" fillId="24" borderId="0">
      <alignment vertical="top"/>
    </xf>
    <xf numFmtId="0" fontId="19" fillId="25" borderId="0">
      <alignment vertical="top"/>
    </xf>
    <xf numFmtId="0" fontId="19" fillId="26" borderId="0">
      <alignment vertical="top"/>
    </xf>
    <xf numFmtId="0" fontId="16" fillId="27" borderId="0">
      <alignment vertical="top"/>
    </xf>
    <xf numFmtId="0" fontId="16" fillId="28" borderId="0">
      <alignment vertical="top"/>
    </xf>
    <xf numFmtId="0" fontId="19" fillId="29" borderId="0">
      <alignment vertical="top"/>
    </xf>
    <xf numFmtId="0" fontId="16" fillId="30" borderId="0">
      <alignment vertical="top"/>
    </xf>
    <xf numFmtId="0" fontId="19" fillId="31" borderId="0">
      <alignment vertical="top"/>
    </xf>
    <xf numFmtId="0" fontId="19" fillId="32" borderId="0">
      <alignment vertical="top"/>
    </xf>
    <xf numFmtId="0" fontId="16" fillId="33" borderId="0">
      <alignment vertical="top"/>
    </xf>
    <xf numFmtId="0" fontId="19" fillId="34" borderId="0">
      <alignment vertical="top"/>
    </xf>
  </cellStyleXfs>
  <cellXfs count="114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left" vertical="center" wrapText="1" shrinkToFit="1"/>
    </xf>
    <xf numFmtId="176" fontId="8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8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8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8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>
      <alignment vertical="top"/>
    </xf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8" fontId="3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8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178" fontId="7" fillId="0" borderId="2" xfId="0" applyNumberFormat="1" applyFont="1" applyBorder="1" applyAlignment="1">
      <alignment horizontal="right" vertical="center"/>
    </xf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1" fillId="0" borderId="2" xfId="0" applyFont="1" applyBorder="1" applyAlignment="1"/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8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9" fontId="8" fillId="0" borderId="2" xfId="0" applyNumberFormat="1" applyFont="1" applyBorder="1" applyAlignment="1">
      <alignment horizontal="right" vertical="center" wrapText="1" shrinkToFi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179" fontId="1" fillId="0" borderId="2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workbookViewId="0">
      <selection activeCell="A1" sqref="A1"/>
    </sheetView>
  </sheetViews>
  <sheetFormatPr defaultColWidth="8.85185185185185" defaultRowHeight="15" customHeight="1" outlineLevelRow="6"/>
  <sheetData>
    <row r="1" ht="123.75" customHeight="1"/>
    <row r="3" customHeight="1" spans="2:11">
      <c r="B3" s="111" t="s">
        <v>0</v>
      </c>
      <c r="C3" s="112"/>
      <c r="D3" s="112"/>
      <c r="E3" s="112"/>
      <c r="F3" s="112"/>
      <c r="G3" s="112"/>
      <c r="H3" s="112"/>
      <c r="I3" s="112"/>
      <c r="J3" s="112"/>
      <c r="K3" s="113"/>
    </row>
    <row r="4" customHeight="1" spans="2:11"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customHeight="1" spans="2:11"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customHeight="1" spans="2:11">
      <c r="B6" s="112"/>
      <c r="C6" s="112"/>
      <c r="D6" s="112"/>
      <c r="E6" s="112"/>
      <c r="F6" s="112"/>
      <c r="G6" s="112"/>
      <c r="H6" s="112"/>
      <c r="I6" s="112"/>
      <c r="J6" s="112"/>
      <c r="K6" s="113"/>
    </row>
    <row r="7" customHeight="1" spans="2:11">
      <c r="B7" s="112"/>
      <c r="C7" s="112"/>
      <c r="D7" s="112"/>
      <c r="E7" s="112"/>
      <c r="F7" s="112"/>
      <c r="G7" s="112"/>
      <c r="H7" s="112"/>
      <c r="I7" s="112"/>
      <c r="J7" s="112"/>
      <c r="K7" s="113"/>
    </row>
  </sheetData>
  <mergeCells count="1">
    <mergeCell ref="B3:K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workbookViewId="0">
      <selection activeCell="A1" sqref="A1"/>
    </sheetView>
  </sheetViews>
  <sheetFormatPr defaultColWidth="8" defaultRowHeight="14.25" customHeight="1" outlineLevelCol="3"/>
  <cols>
    <col min="1" max="1" width="28.5740740740741" style="2" customWidth="1"/>
    <col min="2" max="2" width="22.8518518518519" style="2" customWidth="1"/>
    <col min="3" max="3" width="28.5740740740741" style="2" customWidth="1"/>
    <col min="4" max="4" width="22.8518518518519" style="2" customWidth="1"/>
  </cols>
  <sheetData>
    <row r="1" ht="19.5" customHeight="1" spans="1:4">
      <c r="A1" s="3"/>
      <c r="B1" s="4"/>
      <c r="C1" s="4"/>
      <c r="D1" s="26" t="s">
        <v>1</v>
      </c>
    </row>
    <row r="2" ht="19.5" customHeight="1" spans="1:4">
      <c r="A2" s="7" t="s">
        <v>2</v>
      </c>
      <c r="B2" s="7"/>
      <c r="C2" s="7"/>
      <c r="D2" s="7"/>
    </row>
    <row r="3" ht="19.5" customHeight="1" spans="1:4">
      <c r="A3" s="8" t="s">
        <v>3</v>
      </c>
      <c r="B3" s="8"/>
      <c r="C3" s="8"/>
      <c r="D3" s="55" t="s">
        <v>4</v>
      </c>
    </row>
    <row r="4" ht="19.5" customHeight="1" spans="1:4">
      <c r="A4" s="14" t="s">
        <v>5</v>
      </c>
      <c r="B4" s="14"/>
      <c r="C4" s="14" t="s">
        <v>6</v>
      </c>
      <c r="D4" s="14"/>
    </row>
    <row r="5" ht="19.5" customHeight="1" spans="1:4">
      <c r="A5" s="14" t="s">
        <v>7</v>
      </c>
      <c r="B5" s="14" t="s">
        <v>8</v>
      </c>
      <c r="C5" s="14" t="s">
        <v>7</v>
      </c>
      <c r="D5" s="14" t="s">
        <v>8</v>
      </c>
    </row>
    <row r="6" ht="19.5" customHeight="1" spans="1:4">
      <c r="A6" s="54" t="s">
        <v>9</v>
      </c>
      <c r="B6" s="83">
        <f>SUM(B7:B9)</f>
        <v>1850.34</v>
      </c>
      <c r="C6" s="69" t="s">
        <v>10</v>
      </c>
      <c r="D6" s="74"/>
    </row>
    <row r="7" ht="19.5" customHeight="1" spans="1:4">
      <c r="A7" s="70" t="s">
        <v>11</v>
      </c>
      <c r="B7" s="83">
        <v>1850.34</v>
      </c>
      <c r="C7" s="69" t="s">
        <v>12</v>
      </c>
      <c r="D7" s="74"/>
    </row>
    <row r="8" ht="19.5" customHeight="1" spans="1:4">
      <c r="A8" s="70" t="s">
        <v>13</v>
      </c>
      <c r="B8" s="83"/>
      <c r="C8" s="69" t="s">
        <v>14</v>
      </c>
      <c r="D8" s="74"/>
    </row>
    <row r="9" ht="19.5" customHeight="1" spans="1:4">
      <c r="A9" s="70" t="s">
        <v>15</v>
      </c>
      <c r="B9" s="83"/>
      <c r="C9" s="69" t="s">
        <v>16</v>
      </c>
      <c r="D9" s="74">
        <v>1382.41</v>
      </c>
    </row>
    <row r="10" ht="19.5" customHeight="1" spans="1:4">
      <c r="A10" s="54" t="s">
        <v>17</v>
      </c>
      <c r="B10" s="83"/>
      <c r="C10" s="69" t="s">
        <v>18</v>
      </c>
      <c r="D10" s="74"/>
    </row>
    <row r="11" ht="19.5" customHeight="1" spans="1:4">
      <c r="A11" s="54" t="s">
        <v>19</v>
      </c>
      <c r="B11" s="83"/>
      <c r="C11" s="69" t="s">
        <v>20</v>
      </c>
      <c r="D11" s="74"/>
    </row>
    <row r="12" ht="19.5" customHeight="1" spans="1:4">
      <c r="A12" s="54" t="s">
        <v>21</v>
      </c>
      <c r="B12" s="83"/>
      <c r="C12" s="69" t="s">
        <v>22</v>
      </c>
      <c r="D12" s="74">
        <v>249.8</v>
      </c>
    </row>
    <row r="13" ht="19.5" customHeight="1" spans="1:4">
      <c r="A13" s="109" t="s">
        <v>23</v>
      </c>
      <c r="B13" s="85"/>
      <c r="C13" s="69" t="s">
        <v>24</v>
      </c>
      <c r="D13" s="74">
        <v>75.98</v>
      </c>
    </row>
    <row r="14" ht="19.5" customHeight="1" spans="1:4">
      <c r="A14" s="63"/>
      <c r="B14" s="63"/>
      <c r="C14" s="69" t="s">
        <v>25</v>
      </c>
      <c r="D14" s="74"/>
    </row>
    <row r="15" ht="19.5" customHeight="1" spans="1:4">
      <c r="A15" s="110"/>
      <c r="B15" s="85"/>
      <c r="C15" s="69" t="s">
        <v>26</v>
      </c>
      <c r="D15" s="74"/>
    </row>
    <row r="16" ht="19.5" customHeight="1" spans="1:4">
      <c r="A16" s="54"/>
      <c r="B16" s="74"/>
      <c r="C16" s="69" t="s">
        <v>27</v>
      </c>
      <c r="D16" s="74"/>
    </row>
    <row r="17" ht="19.5" customHeight="1" spans="1:4">
      <c r="A17" s="54"/>
      <c r="B17" s="74"/>
      <c r="C17" s="69" t="s">
        <v>28</v>
      </c>
      <c r="D17" s="74"/>
    </row>
    <row r="18" ht="19.5" customHeight="1" spans="1:4">
      <c r="A18" s="54"/>
      <c r="B18" s="74"/>
      <c r="C18" s="69" t="s">
        <v>29</v>
      </c>
      <c r="D18" s="74"/>
    </row>
    <row r="19" ht="19.5" customHeight="1" spans="1:4">
      <c r="A19" s="54"/>
      <c r="B19" s="74"/>
      <c r="C19" s="69" t="s">
        <v>30</v>
      </c>
      <c r="D19" s="74"/>
    </row>
    <row r="20" ht="19.5" customHeight="1" spans="1:4">
      <c r="A20" s="54"/>
      <c r="B20" s="74"/>
      <c r="C20" s="69" t="s">
        <v>31</v>
      </c>
      <c r="D20" s="74"/>
    </row>
    <row r="21" ht="19.5" customHeight="1" spans="1:4">
      <c r="A21" s="54"/>
      <c r="B21" s="74"/>
      <c r="C21" s="69" t="s">
        <v>32</v>
      </c>
      <c r="D21" s="74"/>
    </row>
    <row r="22" ht="19.5" customHeight="1" spans="1:4">
      <c r="A22" s="63"/>
      <c r="B22" s="63"/>
      <c r="C22" s="69" t="s">
        <v>33</v>
      </c>
      <c r="D22" s="74">
        <v>142.15</v>
      </c>
    </row>
    <row r="23" ht="19.5" customHeight="1" spans="1:4">
      <c r="A23" s="54"/>
      <c r="B23" s="74"/>
      <c r="C23" s="69" t="s">
        <v>34</v>
      </c>
      <c r="D23" s="74"/>
    </row>
    <row r="24" ht="19.5" customHeight="1" spans="1:4">
      <c r="A24" s="54"/>
      <c r="B24" s="74"/>
      <c r="C24" s="69" t="s">
        <v>35</v>
      </c>
      <c r="D24" s="74"/>
    </row>
    <row r="25" ht="19.5" customHeight="1" spans="1:4">
      <c r="A25" s="54"/>
      <c r="B25" s="74"/>
      <c r="C25" s="69" t="s">
        <v>36</v>
      </c>
      <c r="D25" s="74"/>
    </row>
    <row r="26" ht="19.5" customHeight="1" spans="1:4">
      <c r="A26" s="54"/>
      <c r="B26" s="74"/>
      <c r="C26" s="69" t="s">
        <v>37</v>
      </c>
      <c r="D26" s="74">
        <f>ROUND(D31-SUM(D6:D25),2)</f>
        <v>0</v>
      </c>
    </row>
    <row r="27" ht="19.5" customHeight="1" spans="1:4">
      <c r="A27" s="54"/>
      <c r="B27" s="74"/>
      <c r="C27" s="63"/>
      <c r="D27" s="63"/>
    </row>
    <row r="28" ht="19.5" customHeight="1" spans="1:4">
      <c r="A28" s="54"/>
      <c r="B28" s="74"/>
      <c r="C28" s="63"/>
      <c r="D28" s="63"/>
    </row>
    <row r="29" ht="19.5" customHeight="1" spans="1:4">
      <c r="A29" s="54"/>
      <c r="B29" s="74"/>
      <c r="C29" s="63"/>
      <c r="D29" s="74"/>
    </row>
    <row r="30" ht="19.5" customHeight="1" spans="1:4">
      <c r="A30" s="54"/>
      <c r="B30" s="74"/>
      <c r="D30" s="74"/>
    </row>
    <row r="31" ht="19.5" customHeight="1" spans="1:4">
      <c r="A31" s="14" t="s">
        <v>38</v>
      </c>
      <c r="B31" s="74">
        <f>B6+SUM(B10:B13)</f>
        <v>1850.34</v>
      </c>
      <c r="C31" s="14" t="s">
        <v>39</v>
      </c>
      <c r="D31" s="83">
        <f>D37-SUM(D34:D36)</f>
        <v>1850.34</v>
      </c>
    </row>
    <row r="32" ht="19.5" customHeight="1" spans="1:4">
      <c r="A32" s="63"/>
      <c r="B32" s="63"/>
      <c r="C32" s="63"/>
      <c r="D32" s="63"/>
    </row>
    <row r="33" ht="19.5" customHeight="1" spans="1:4">
      <c r="A33" s="54" t="s">
        <v>40</v>
      </c>
      <c r="B33" s="74"/>
      <c r="C33" s="63"/>
      <c r="D33" s="63"/>
    </row>
    <row r="34" ht="19.5" customHeight="1" spans="1:4">
      <c r="A34" s="54" t="s">
        <v>41</v>
      </c>
      <c r="B34" s="74"/>
      <c r="C34" s="69" t="s">
        <v>42</v>
      </c>
      <c r="D34" s="83"/>
    </row>
    <row r="35" ht="19.5" customHeight="1" spans="1:4">
      <c r="A35" s="54" t="s">
        <v>43</v>
      </c>
      <c r="B35" s="74"/>
      <c r="C35" s="69" t="s">
        <v>44</v>
      </c>
      <c r="D35" s="83"/>
    </row>
    <row r="36" ht="19.5" customHeight="1" spans="1:4">
      <c r="A36" s="54" t="s">
        <v>45</v>
      </c>
      <c r="B36" s="74"/>
      <c r="C36" s="69" t="s">
        <v>46</v>
      </c>
      <c r="D36" s="83"/>
    </row>
    <row r="37" ht="19.5" customHeight="1" spans="1:4">
      <c r="A37" s="14" t="s">
        <v>47</v>
      </c>
      <c r="B37" s="74">
        <f>SUM(B31:B36)</f>
        <v>1850.34</v>
      </c>
      <c r="C37" s="14" t="s">
        <v>48</v>
      </c>
      <c r="D37" s="83">
        <v>1850.34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workbookViewId="0">
      <pane ySplit="7" topLeftCell="A8" activePane="bottomLeft" state="frozen"/>
      <selection/>
      <selection pane="bottomLeft" activeCell="A1" sqref="A1"/>
    </sheetView>
  </sheetViews>
  <sheetFormatPr defaultColWidth="10.2777777777778" defaultRowHeight="14.25" customHeight="1"/>
  <cols>
    <col min="1" max="2" width="4.27777777777778" customWidth="1"/>
    <col min="3" max="3" width="4.27777777777778" style="2" customWidth="1"/>
    <col min="4" max="4" width="21.4259259259259" style="2" customWidth="1"/>
    <col min="5" max="13" width="10" style="97" customWidth="1"/>
    <col min="14" max="15" width="10" customWidth="1"/>
    <col min="16" max="16" width="10" style="1" customWidth="1"/>
    <col min="17" max="17" width="10" style="97" customWidth="1"/>
    <col min="18" max="18" width="10.2777777777778" hidden="1" customWidth="1"/>
  </cols>
  <sheetData>
    <row r="1" ht="19.5" customHeight="1" spans="3:17">
      <c r="C1" s="3"/>
      <c r="D1" s="4"/>
      <c r="E1" s="98"/>
      <c r="F1" s="98"/>
      <c r="G1" s="98"/>
      <c r="H1" s="98"/>
      <c r="I1" s="98"/>
      <c r="J1" s="98"/>
      <c r="K1" s="98"/>
      <c r="L1" s="98"/>
      <c r="M1" s="98"/>
      <c r="Q1" s="19" t="s">
        <v>49</v>
      </c>
    </row>
    <row r="2" ht="19.5" customHeight="1" spans="3:17">
      <c r="C2" s="99" t="s">
        <v>50</v>
      </c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99"/>
      <c r="O2" s="99"/>
      <c r="P2" s="100"/>
      <c r="Q2" s="100"/>
    </row>
    <row r="3" s="1" customFormat="1" ht="19.5" customHeight="1" spans="1:17">
      <c r="A3" s="101" t="s">
        <v>3</v>
      </c>
      <c r="B3" s="101"/>
      <c r="C3" s="8"/>
      <c r="D3" s="9"/>
      <c r="E3" s="9"/>
      <c r="F3" s="11"/>
      <c r="G3" s="11"/>
      <c r="H3" s="11"/>
      <c r="I3" s="11"/>
      <c r="J3" s="104"/>
      <c r="K3" s="104"/>
      <c r="L3" s="104"/>
      <c r="M3" s="104"/>
      <c r="P3" s="105" t="s">
        <v>4</v>
      </c>
      <c r="Q3" s="20"/>
    </row>
    <row r="4" s="86" customFormat="1" ht="19.5" customHeight="1" spans="1:18">
      <c r="A4" s="92" t="s">
        <v>51</v>
      </c>
      <c r="B4" s="102"/>
      <c r="C4" s="91" t="s">
        <v>51</v>
      </c>
      <c r="D4" s="91" t="s">
        <v>52</v>
      </c>
      <c r="E4" s="91" t="s">
        <v>53</v>
      </c>
      <c r="F4" s="76" t="s">
        <v>54</v>
      </c>
      <c r="G4" s="76"/>
      <c r="H4" s="76"/>
      <c r="I4" s="76"/>
      <c r="J4" s="91" t="s">
        <v>55</v>
      </c>
      <c r="K4" s="91" t="s">
        <v>56</v>
      </c>
      <c r="L4" s="91" t="s">
        <v>57</v>
      </c>
      <c r="M4" s="91" t="s">
        <v>58</v>
      </c>
      <c r="N4" s="91" t="s">
        <v>40</v>
      </c>
      <c r="O4" s="91" t="s">
        <v>41</v>
      </c>
      <c r="P4" s="90" t="s">
        <v>43</v>
      </c>
      <c r="Q4" s="76" t="s">
        <v>45</v>
      </c>
      <c r="R4" s="94"/>
    </row>
    <row r="5" s="86" customFormat="1" ht="22.5" customHeight="1" spans="1:18">
      <c r="A5" s="92" t="s">
        <v>59</v>
      </c>
      <c r="B5" s="92" t="s">
        <v>60</v>
      </c>
      <c r="C5" s="91" t="s">
        <v>61</v>
      </c>
      <c r="D5" s="91"/>
      <c r="E5" s="91"/>
      <c r="F5" s="91" t="s">
        <v>62</v>
      </c>
      <c r="G5" s="91" t="s">
        <v>63</v>
      </c>
      <c r="H5" s="91" t="s">
        <v>64</v>
      </c>
      <c r="I5" s="91" t="s">
        <v>65</v>
      </c>
      <c r="J5" s="91" t="s">
        <v>53</v>
      </c>
      <c r="K5" s="91"/>
      <c r="L5" s="91"/>
      <c r="M5" s="91"/>
      <c r="N5" s="91"/>
      <c r="O5" s="91"/>
      <c r="P5" s="106"/>
      <c r="Q5" s="91"/>
      <c r="R5" s="94"/>
    </row>
    <row r="6" s="86" customFormat="1" ht="22.5" customHeight="1" spans="1:18">
      <c r="A6" s="102"/>
      <c r="B6" s="102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106"/>
      <c r="Q6" s="91"/>
      <c r="R6" s="94"/>
    </row>
    <row r="7" s="96" customFormat="1" ht="22.5" customHeight="1" spans="1:18">
      <c r="A7" s="41"/>
      <c r="B7" s="41"/>
      <c r="C7" s="15"/>
      <c r="D7" s="17" t="s">
        <v>66</v>
      </c>
      <c r="E7" s="103">
        <f t="shared" ref="E7:E23" si="0">F7+SUM(J7:Q7)</f>
        <v>1850.34</v>
      </c>
      <c r="F7" s="103">
        <f t="shared" ref="F7:F23" si="1">SUM(G7:I7)</f>
        <v>1850.34</v>
      </c>
      <c r="G7" s="103">
        <v>1850.34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  <c r="P7" s="107">
        <v>0</v>
      </c>
      <c r="Q7" s="103">
        <v>0</v>
      </c>
      <c r="R7" s="63"/>
    </row>
    <row r="8" ht="22.5" customHeight="1" spans="1:18">
      <c r="A8" s="41" t="s">
        <v>67</v>
      </c>
      <c r="B8" s="41"/>
      <c r="C8" s="15"/>
      <c r="D8" s="17" t="s">
        <v>68</v>
      </c>
      <c r="E8" s="103">
        <f t="shared" si="0"/>
        <v>1382.41</v>
      </c>
      <c r="F8" s="103">
        <f t="shared" si="1"/>
        <v>1382.41</v>
      </c>
      <c r="G8" s="103">
        <v>1382.41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7">
        <v>0</v>
      </c>
      <c r="Q8" s="103">
        <v>0</v>
      </c>
      <c r="R8" s="108" t="s">
        <v>67</v>
      </c>
    </row>
    <row r="9" ht="22.5" customHeight="1" spans="1:18">
      <c r="A9" s="41"/>
      <c r="B9" s="41" t="s">
        <v>69</v>
      </c>
      <c r="C9" s="15"/>
      <c r="D9" s="17" t="s">
        <v>70</v>
      </c>
      <c r="E9" s="103">
        <f t="shared" si="0"/>
        <v>1380.01</v>
      </c>
      <c r="F9" s="103">
        <f t="shared" si="1"/>
        <v>1380.01</v>
      </c>
      <c r="G9" s="103">
        <v>1380.01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7">
        <v>0</v>
      </c>
      <c r="Q9" s="103">
        <v>0</v>
      </c>
      <c r="R9" s="108" t="s">
        <v>71</v>
      </c>
    </row>
    <row r="10" ht="22.5" customHeight="1" spans="1:18">
      <c r="A10" s="41"/>
      <c r="B10" s="41"/>
      <c r="C10" s="15" t="s">
        <v>72</v>
      </c>
      <c r="D10" s="17" t="s">
        <v>73</v>
      </c>
      <c r="E10" s="103">
        <f t="shared" si="0"/>
        <v>50.3</v>
      </c>
      <c r="F10" s="103">
        <f t="shared" si="1"/>
        <v>50.3</v>
      </c>
      <c r="G10" s="103">
        <v>50.3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7">
        <v>0</v>
      </c>
      <c r="Q10" s="103">
        <v>0</v>
      </c>
      <c r="R10" s="108" t="s">
        <v>74</v>
      </c>
    </row>
    <row r="11" ht="22.5" customHeight="1" spans="1:18">
      <c r="A11" s="41"/>
      <c r="B11" s="41"/>
      <c r="C11" s="15" t="s">
        <v>75</v>
      </c>
      <c r="D11" s="17" t="s">
        <v>76</v>
      </c>
      <c r="E11" s="103">
        <f t="shared" si="0"/>
        <v>1329.71</v>
      </c>
      <c r="F11" s="103">
        <f t="shared" si="1"/>
        <v>1329.71</v>
      </c>
      <c r="G11" s="103">
        <v>1329.71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7">
        <v>0</v>
      </c>
      <c r="Q11" s="103">
        <v>0</v>
      </c>
      <c r="R11" s="108" t="s">
        <v>77</v>
      </c>
    </row>
    <row r="12" ht="22.5" customHeight="1" spans="1:18">
      <c r="A12" s="41"/>
      <c r="B12" s="41" t="s">
        <v>78</v>
      </c>
      <c r="C12" s="15"/>
      <c r="D12" s="17" t="s">
        <v>79</v>
      </c>
      <c r="E12" s="103">
        <f t="shared" si="0"/>
        <v>2.4</v>
      </c>
      <c r="F12" s="103">
        <f t="shared" si="1"/>
        <v>2.4</v>
      </c>
      <c r="G12" s="103">
        <v>2.4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7">
        <v>0</v>
      </c>
      <c r="Q12" s="103">
        <v>0</v>
      </c>
      <c r="R12" s="108" t="s">
        <v>80</v>
      </c>
    </row>
    <row r="13" ht="22.5" customHeight="1" spans="1:18">
      <c r="A13" s="41"/>
      <c r="B13" s="41"/>
      <c r="C13" s="15" t="s">
        <v>81</v>
      </c>
      <c r="D13" s="17" t="s">
        <v>82</v>
      </c>
      <c r="E13" s="103">
        <f t="shared" si="0"/>
        <v>2.4</v>
      </c>
      <c r="F13" s="103">
        <f t="shared" si="1"/>
        <v>2.4</v>
      </c>
      <c r="G13" s="103">
        <v>2.4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7">
        <v>0</v>
      </c>
      <c r="Q13" s="103">
        <v>0</v>
      </c>
      <c r="R13" s="108" t="s">
        <v>83</v>
      </c>
    </row>
    <row r="14" ht="22.5" customHeight="1" spans="1:18">
      <c r="A14" s="41" t="s">
        <v>84</v>
      </c>
      <c r="B14" s="41"/>
      <c r="C14" s="15"/>
      <c r="D14" s="17" t="s">
        <v>85</v>
      </c>
      <c r="E14" s="103">
        <f t="shared" si="0"/>
        <v>249.8</v>
      </c>
      <c r="F14" s="103">
        <f t="shared" si="1"/>
        <v>249.8</v>
      </c>
      <c r="G14" s="103">
        <v>249.8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7">
        <v>0</v>
      </c>
      <c r="Q14" s="103">
        <v>0</v>
      </c>
      <c r="R14" s="108" t="s">
        <v>84</v>
      </c>
    </row>
    <row r="15" ht="22.5" customHeight="1" spans="1:18">
      <c r="A15" s="41"/>
      <c r="B15" s="41" t="s">
        <v>86</v>
      </c>
      <c r="C15" s="15"/>
      <c r="D15" s="17" t="s">
        <v>87</v>
      </c>
      <c r="E15" s="103">
        <f t="shared" si="0"/>
        <v>249.8</v>
      </c>
      <c r="F15" s="103">
        <f t="shared" si="1"/>
        <v>249.8</v>
      </c>
      <c r="G15" s="103">
        <v>249.8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7">
        <v>0</v>
      </c>
      <c r="Q15" s="103">
        <v>0</v>
      </c>
      <c r="R15" s="108" t="s">
        <v>88</v>
      </c>
    </row>
    <row r="16" ht="22.5" customHeight="1" spans="1:18">
      <c r="A16" s="41"/>
      <c r="B16" s="41"/>
      <c r="C16" s="15" t="s">
        <v>86</v>
      </c>
      <c r="D16" s="17" t="s">
        <v>89</v>
      </c>
      <c r="E16" s="103">
        <f t="shared" si="0"/>
        <v>166.53</v>
      </c>
      <c r="F16" s="103">
        <f t="shared" si="1"/>
        <v>166.53</v>
      </c>
      <c r="G16" s="103">
        <v>166.53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107">
        <v>0</v>
      </c>
      <c r="Q16" s="103">
        <v>0</v>
      </c>
      <c r="R16" s="108" t="s">
        <v>90</v>
      </c>
    </row>
    <row r="17" ht="22.5" customHeight="1" spans="1:18">
      <c r="A17" s="41"/>
      <c r="B17" s="41"/>
      <c r="C17" s="15" t="s">
        <v>91</v>
      </c>
      <c r="D17" s="17" t="s">
        <v>92</v>
      </c>
      <c r="E17" s="103">
        <f t="shared" si="0"/>
        <v>83.27</v>
      </c>
      <c r="F17" s="103">
        <f t="shared" si="1"/>
        <v>83.27</v>
      </c>
      <c r="G17" s="103">
        <v>83.27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7">
        <v>0</v>
      </c>
      <c r="Q17" s="103">
        <v>0</v>
      </c>
      <c r="R17" s="108" t="s">
        <v>93</v>
      </c>
    </row>
    <row r="18" ht="22.5" customHeight="1" spans="1:18">
      <c r="A18" s="41" t="s">
        <v>94</v>
      </c>
      <c r="B18" s="41"/>
      <c r="C18" s="15"/>
      <c r="D18" s="17" t="s">
        <v>95</v>
      </c>
      <c r="E18" s="103">
        <f t="shared" si="0"/>
        <v>75.98</v>
      </c>
      <c r="F18" s="103">
        <f t="shared" si="1"/>
        <v>75.98</v>
      </c>
      <c r="G18" s="103">
        <v>75.98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7">
        <v>0</v>
      </c>
      <c r="Q18" s="103">
        <v>0</v>
      </c>
      <c r="R18" s="108" t="s">
        <v>94</v>
      </c>
    </row>
    <row r="19" ht="22.5" customHeight="1" spans="1:18">
      <c r="A19" s="41"/>
      <c r="B19" s="41" t="s">
        <v>96</v>
      </c>
      <c r="C19" s="15"/>
      <c r="D19" s="17" t="s">
        <v>97</v>
      </c>
      <c r="E19" s="103">
        <f t="shared" si="0"/>
        <v>75.98</v>
      </c>
      <c r="F19" s="103">
        <f t="shared" si="1"/>
        <v>75.98</v>
      </c>
      <c r="G19" s="103">
        <v>75.98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7">
        <v>0</v>
      </c>
      <c r="Q19" s="103">
        <v>0</v>
      </c>
      <c r="R19" s="108" t="s">
        <v>98</v>
      </c>
    </row>
    <row r="20" ht="22.5" customHeight="1" spans="1:18">
      <c r="A20" s="41"/>
      <c r="B20" s="41"/>
      <c r="C20" s="15" t="s">
        <v>69</v>
      </c>
      <c r="D20" s="17" t="s">
        <v>99</v>
      </c>
      <c r="E20" s="103">
        <f t="shared" si="0"/>
        <v>75.98</v>
      </c>
      <c r="F20" s="103">
        <f t="shared" si="1"/>
        <v>75.98</v>
      </c>
      <c r="G20" s="103">
        <v>75.98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7">
        <v>0</v>
      </c>
      <c r="Q20" s="103">
        <v>0</v>
      </c>
      <c r="R20" s="108" t="s">
        <v>100</v>
      </c>
    </row>
    <row r="21" ht="22.5" customHeight="1" spans="1:18">
      <c r="A21" s="41" t="s">
        <v>101</v>
      </c>
      <c r="B21" s="41"/>
      <c r="C21" s="15"/>
      <c r="D21" s="17" t="s">
        <v>102</v>
      </c>
      <c r="E21" s="103">
        <f t="shared" si="0"/>
        <v>142.15</v>
      </c>
      <c r="F21" s="103">
        <f t="shared" si="1"/>
        <v>142.15</v>
      </c>
      <c r="G21" s="103">
        <v>142.15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107">
        <v>0</v>
      </c>
      <c r="Q21" s="103">
        <v>0</v>
      </c>
      <c r="R21" s="108" t="s">
        <v>101</v>
      </c>
    </row>
    <row r="22" ht="22.5" customHeight="1" spans="1:18">
      <c r="A22" s="41"/>
      <c r="B22" s="41" t="s">
        <v>69</v>
      </c>
      <c r="C22" s="15"/>
      <c r="D22" s="17" t="s">
        <v>103</v>
      </c>
      <c r="E22" s="103">
        <f t="shared" si="0"/>
        <v>142.15</v>
      </c>
      <c r="F22" s="103">
        <f t="shared" si="1"/>
        <v>142.15</v>
      </c>
      <c r="G22" s="103">
        <v>142.15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7">
        <v>0</v>
      </c>
      <c r="Q22" s="103">
        <v>0</v>
      </c>
      <c r="R22" s="108" t="s">
        <v>104</v>
      </c>
    </row>
    <row r="23" ht="22.5" customHeight="1" spans="1:18">
      <c r="A23" s="41"/>
      <c r="B23" s="41"/>
      <c r="C23" s="15" t="s">
        <v>72</v>
      </c>
      <c r="D23" s="17" t="s">
        <v>105</v>
      </c>
      <c r="E23" s="103">
        <f t="shared" si="0"/>
        <v>142.15</v>
      </c>
      <c r="F23" s="103">
        <f t="shared" si="1"/>
        <v>142.15</v>
      </c>
      <c r="G23" s="103">
        <v>142.15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7">
        <v>0</v>
      </c>
      <c r="Q23" s="103">
        <v>0</v>
      </c>
      <c r="R23" s="108" t="s">
        <v>106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pane ySplit="5" topLeftCell="A6" activePane="bottomLeft" state="frozen"/>
      <selection/>
      <selection pane="bottomLeft" activeCell="A1" sqref="A1:H1"/>
    </sheetView>
  </sheetViews>
  <sheetFormatPr defaultColWidth="7.85185185185185" defaultRowHeight="14.25" customHeight="1"/>
  <cols>
    <col min="1" max="1" width="7.13888888888889" style="2" customWidth="1"/>
    <col min="2" max="3" width="7.13888888888889" customWidth="1"/>
    <col min="4" max="4" width="42.8518518518519" style="2" customWidth="1"/>
    <col min="5" max="8" width="20" style="2" customWidth="1"/>
    <col min="9" max="9" width="7.85185185185185" hidden="1" customWidth="1"/>
  </cols>
  <sheetData>
    <row r="1" ht="19.5" customHeight="1" spans="1:8">
      <c r="A1" s="26" t="s">
        <v>107</v>
      </c>
      <c r="B1" s="26"/>
      <c r="C1" s="26"/>
      <c r="D1" s="27"/>
      <c r="E1" s="27"/>
      <c r="F1" s="27"/>
      <c r="G1" s="27"/>
      <c r="H1" s="27"/>
    </row>
    <row r="2" ht="19.5" customHeight="1" spans="1:8">
      <c r="A2" s="7" t="s">
        <v>108</v>
      </c>
      <c r="B2" s="7"/>
      <c r="C2" s="7"/>
      <c r="D2" s="28"/>
      <c r="E2" s="28"/>
      <c r="F2" s="28"/>
      <c r="G2" s="28"/>
      <c r="H2" s="28"/>
    </row>
    <row r="3" ht="19.5" customHeight="1" spans="1:8">
      <c r="A3" s="87" t="s">
        <v>3</v>
      </c>
      <c r="B3" s="88"/>
      <c r="C3" s="88"/>
      <c r="D3" s="87"/>
      <c r="E3" s="87"/>
      <c r="F3" s="87"/>
      <c r="G3" s="87"/>
      <c r="H3" s="89" t="s">
        <v>4</v>
      </c>
    </row>
    <row r="4" s="86" customFormat="1" ht="19.5" customHeight="1" spans="1:9">
      <c r="A4" s="76" t="s">
        <v>51</v>
      </c>
      <c r="B4" s="76"/>
      <c r="C4" s="76"/>
      <c r="D4" s="90" t="s">
        <v>52</v>
      </c>
      <c r="E4" s="91" t="s">
        <v>53</v>
      </c>
      <c r="F4" s="91" t="s">
        <v>109</v>
      </c>
      <c r="G4" s="91" t="s">
        <v>110</v>
      </c>
      <c r="H4" s="91" t="s">
        <v>46</v>
      </c>
      <c r="I4" s="93"/>
    </row>
    <row r="5" s="86" customFormat="1" ht="19.5" customHeight="1" spans="1:9">
      <c r="A5" s="76" t="s">
        <v>59</v>
      </c>
      <c r="B5" s="92" t="s">
        <v>60</v>
      </c>
      <c r="C5" s="92" t="s">
        <v>61</v>
      </c>
      <c r="D5" s="91" t="s">
        <v>52</v>
      </c>
      <c r="E5" s="90"/>
      <c r="F5" s="90"/>
      <c r="G5" s="90"/>
      <c r="H5" s="90"/>
      <c r="I5" s="94"/>
    </row>
    <row r="6" s="1" customFormat="1" ht="19.5" customHeight="1" spans="1:9">
      <c r="A6" s="40"/>
      <c r="B6" s="41"/>
      <c r="C6" s="41"/>
      <c r="D6" s="17" t="s">
        <v>66</v>
      </c>
      <c r="E6" s="44">
        <f t="shared" ref="E6:E22" si="0">SUM(F6:G6)</f>
        <v>1850.34</v>
      </c>
      <c r="F6" s="44">
        <v>1769.86</v>
      </c>
      <c r="G6" s="44">
        <v>80.48</v>
      </c>
      <c r="H6" s="44">
        <v>0</v>
      </c>
      <c r="I6" s="59"/>
    </row>
    <row r="7" ht="19.5" customHeight="1" spans="1:9">
      <c r="A7" s="40" t="s">
        <v>67</v>
      </c>
      <c r="B7" s="41"/>
      <c r="C7" s="41"/>
      <c r="D7" s="17" t="s">
        <v>68</v>
      </c>
      <c r="E7" s="44">
        <f t="shared" si="0"/>
        <v>1382.41</v>
      </c>
      <c r="F7" s="44">
        <v>1301.93</v>
      </c>
      <c r="G7" s="44">
        <v>80.48</v>
      </c>
      <c r="H7" s="44">
        <v>0</v>
      </c>
      <c r="I7" s="95" t="s">
        <v>67</v>
      </c>
    </row>
    <row r="8" ht="19.5" customHeight="1" spans="1:9">
      <c r="A8" s="40"/>
      <c r="B8" s="41" t="s">
        <v>69</v>
      </c>
      <c r="C8" s="41"/>
      <c r="D8" s="17" t="s">
        <v>70</v>
      </c>
      <c r="E8" s="44">
        <f t="shared" si="0"/>
        <v>1380.01</v>
      </c>
      <c r="F8" s="44">
        <v>1301.93</v>
      </c>
      <c r="G8" s="44">
        <v>78.08</v>
      </c>
      <c r="H8" s="44">
        <v>0</v>
      </c>
      <c r="I8" s="95" t="s">
        <v>71</v>
      </c>
    </row>
    <row r="9" ht="19.5" customHeight="1" spans="1:9">
      <c r="A9" s="40"/>
      <c r="B9" s="41"/>
      <c r="C9" s="41" t="s">
        <v>72</v>
      </c>
      <c r="D9" s="17" t="s">
        <v>73</v>
      </c>
      <c r="E9" s="44">
        <f t="shared" si="0"/>
        <v>50.3</v>
      </c>
      <c r="F9" s="44">
        <v>0</v>
      </c>
      <c r="G9" s="44">
        <v>50.3</v>
      </c>
      <c r="H9" s="44">
        <v>0</v>
      </c>
      <c r="I9" s="95" t="s">
        <v>74</v>
      </c>
    </row>
    <row r="10" ht="19.5" customHeight="1" spans="1:9">
      <c r="A10" s="40"/>
      <c r="B10" s="41"/>
      <c r="C10" s="41" t="s">
        <v>75</v>
      </c>
      <c r="D10" s="17" t="s">
        <v>76</v>
      </c>
      <c r="E10" s="44">
        <f t="shared" si="0"/>
        <v>1329.71</v>
      </c>
      <c r="F10" s="44">
        <v>1301.93</v>
      </c>
      <c r="G10" s="44">
        <v>27.78</v>
      </c>
      <c r="H10" s="44">
        <v>0</v>
      </c>
      <c r="I10" s="95" t="s">
        <v>77</v>
      </c>
    </row>
    <row r="11" ht="19.5" customHeight="1" spans="1:9">
      <c r="A11" s="40"/>
      <c r="B11" s="41" t="s">
        <v>78</v>
      </c>
      <c r="C11" s="41"/>
      <c r="D11" s="17" t="s">
        <v>79</v>
      </c>
      <c r="E11" s="44">
        <f t="shared" si="0"/>
        <v>2.4</v>
      </c>
      <c r="F11" s="44">
        <v>0</v>
      </c>
      <c r="G11" s="44">
        <v>2.4</v>
      </c>
      <c r="H11" s="44">
        <v>0</v>
      </c>
      <c r="I11" s="95" t="s">
        <v>80</v>
      </c>
    </row>
    <row r="12" ht="19.5" customHeight="1" spans="1:9">
      <c r="A12" s="40"/>
      <c r="B12" s="41"/>
      <c r="C12" s="41" t="s">
        <v>81</v>
      </c>
      <c r="D12" s="17" t="s">
        <v>82</v>
      </c>
      <c r="E12" s="44">
        <f t="shared" si="0"/>
        <v>2.4</v>
      </c>
      <c r="F12" s="44">
        <v>0</v>
      </c>
      <c r="G12" s="44">
        <v>2.4</v>
      </c>
      <c r="H12" s="44">
        <v>0</v>
      </c>
      <c r="I12" s="95" t="s">
        <v>83</v>
      </c>
    </row>
    <row r="13" ht="19.5" customHeight="1" spans="1:9">
      <c r="A13" s="40" t="s">
        <v>84</v>
      </c>
      <c r="B13" s="41"/>
      <c r="C13" s="41"/>
      <c r="D13" s="17" t="s">
        <v>85</v>
      </c>
      <c r="E13" s="44">
        <f t="shared" si="0"/>
        <v>249.8</v>
      </c>
      <c r="F13" s="44">
        <v>249.8</v>
      </c>
      <c r="G13" s="44">
        <v>0</v>
      </c>
      <c r="H13" s="44">
        <v>0</v>
      </c>
      <c r="I13" s="95" t="s">
        <v>84</v>
      </c>
    </row>
    <row r="14" ht="19.5" customHeight="1" spans="1:9">
      <c r="A14" s="40"/>
      <c r="B14" s="41" t="s">
        <v>86</v>
      </c>
      <c r="C14" s="41"/>
      <c r="D14" s="17" t="s">
        <v>87</v>
      </c>
      <c r="E14" s="44">
        <f t="shared" si="0"/>
        <v>249.8</v>
      </c>
      <c r="F14" s="44">
        <v>249.8</v>
      </c>
      <c r="G14" s="44">
        <v>0</v>
      </c>
      <c r="H14" s="44">
        <v>0</v>
      </c>
      <c r="I14" s="95" t="s">
        <v>88</v>
      </c>
    </row>
    <row r="15" ht="19.5" customHeight="1" spans="1:9">
      <c r="A15" s="40"/>
      <c r="B15" s="41"/>
      <c r="C15" s="41" t="s">
        <v>86</v>
      </c>
      <c r="D15" s="17" t="s">
        <v>89</v>
      </c>
      <c r="E15" s="44">
        <f t="shared" si="0"/>
        <v>166.53</v>
      </c>
      <c r="F15" s="44">
        <v>166.53</v>
      </c>
      <c r="G15" s="44">
        <v>0</v>
      </c>
      <c r="H15" s="44">
        <v>0</v>
      </c>
      <c r="I15" s="95" t="s">
        <v>90</v>
      </c>
    </row>
    <row r="16" ht="19.5" customHeight="1" spans="1:9">
      <c r="A16" s="40"/>
      <c r="B16" s="41"/>
      <c r="C16" s="41" t="s">
        <v>91</v>
      </c>
      <c r="D16" s="17" t="s">
        <v>92</v>
      </c>
      <c r="E16" s="44">
        <f t="shared" si="0"/>
        <v>83.27</v>
      </c>
      <c r="F16" s="44">
        <v>83.27</v>
      </c>
      <c r="G16" s="44">
        <v>0</v>
      </c>
      <c r="H16" s="44">
        <v>0</v>
      </c>
      <c r="I16" s="95" t="s">
        <v>93</v>
      </c>
    </row>
    <row r="17" ht="19.5" customHeight="1" spans="1:9">
      <c r="A17" s="40" t="s">
        <v>94</v>
      </c>
      <c r="B17" s="41"/>
      <c r="C17" s="41"/>
      <c r="D17" s="17" t="s">
        <v>95</v>
      </c>
      <c r="E17" s="44">
        <f t="shared" si="0"/>
        <v>75.98</v>
      </c>
      <c r="F17" s="44">
        <v>75.98</v>
      </c>
      <c r="G17" s="44">
        <v>0</v>
      </c>
      <c r="H17" s="44">
        <v>0</v>
      </c>
      <c r="I17" s="95" t="s">
        <v>94</v>
      </c>
    </row>
    <row r="18" ht="19.5" customHeight="1" spans="1:9">
      <c r="A18" s="40"/>
      <c r="B18" s="41" t="s">
        <v>96</v>
      </c>
      <c r="C18" s="41"/>
      <c r="D18" s="17" t="s">
        <v>97</v>
      </c>
      <c r="E18" s="44">
        <f t="shared" si="0"/>
        <v>75.98</v>
      </c>
      <c r="F18" s="44">
        <v>75.98</v>
      </c>
      <c r="G18" s="44">
        <v>0</v>
      </c>
      <c r="H18" s="44">
        <v>0</v>
      </c>
      <c r="I18" s="95" t="s">
        <v>98</v>
      </c>
    </row>
    <row r="19" ht="19.5" customHeight="1" spans="1:9">
      <c r="A19" s="40"/>
      <c r="B19" s="41"/>
      <c r="C19" s="41" t="s">
        <v>69</v>
      </c>
      <c r="D19" s="17" t="s">
        <v>99</v>
      </c>
      <c r="E19" s="44">
        <f t="shared" si="0"/>
        <v>75.98</v>
      </c>
      <c r="F19" s="44">
        <v>75.98</v>
      </c>
      <c r="G19" s="44">
        <v>0</v>
      </c>
      <c r="H19" s="44">
        <v>0</v>
      </c>
      <c r="I19" s="95" t="s">
        <v>100</v>
      </c>
    </row>
    <row r="20" ht="19.5" customHeight="1" spans="1:9">
      <c r="A20" s="40" t="s">
        <v>101</v>
      </c>
      <c r="B20" s="41"/>
      <c r="C20" s="41"/>
      <c r="D20" s="17" t="s">
        <v>102</v>
      </c>
      <c r="E20" s="44">
        <f t="shared" si="0"/>
        <v>142.15</v>
      </c>
      <c r="F20" s="44">
        <v>142.15</v>
      </c>
      <c r="G20" s="44">
        <v>0</v>
      </c>
      <c r="H20" s="44">
        <v>0</v>
      </c>
      <c r="I20" s="95" t="s">
        <v>101</v>
      </c>
    </row>
    <row r="21" ht="19.5" customHeight="1" spans="1:9">
      <c r="A21" s="40"/>
      <c r="B21" s="41" t="s">
        <v>69</v>
      </c>
      <c r="C21" s="41"/>
      <c r="D21" s="17" t="s">
        <v>103</v>
      </c>
      <c r="E21" s="44">
        <f t="shared" si="0"/>
        <v>142.15</v>
      </c>
      <c r="F21" s="44">
        <v>142.15</v>
      </c>
      <c r="G21" s="44">
        <v>0</v>
      </c>
      <c r="H21" s="44">
        <v>0</v>
      </c>
      <c r="I21" s="95" t="s">
        <v>104</v>
      </c>
    </row>
    <row r="22" ht="19.5" customHeight="1" spans="1:9">
      <c r="A22" s="40"/>
      <c r="B22" s="41"/>
      <c r="C22" s="41" t="s">
        <v>72</v>
      </c>
      <c r="D22" s="17" t="s">
        <v>105</v>
      </c>
      <c r="E22" s="44">
        <f t="shared" si="0"/>
        <v>142.15</v>
      </c>
      <c r="F22" s="44">
        <v>142.15</v>
      </c>
      <c r="G22" s="44">
        <v>0</v>
      </c>
      <c r="H22" s="44">
        <v>0</v>
      </c>
      <c r="I22" s="95" t="s">
        <v>106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"/>
    </sheetView>
  </sheetViews>
  <sheetFormatPr defaultColWidth="8" defaultRowHeight="14.25" customHeight="1" outlineLevelCol="6"/>
  <cols>
    <col min="1" max="1" width="29.1388888888889" style="2" customWidth="1"/>
    <col min="2" max="2" width="24.2777777777778" style="2" customWidth="1"/>
    <col min="3" max="3" width="29.712962962963" style="2" customWidth="1"/>
    <col min="4" max="7" width="17.1388888888889" style="2" customWidth="1"/>
  </cols>
  <sheetData>
    <row r="1" ht="19.5" customHeight="1" spans="1:7">
      <c r="A1" s="3"/>
      <c r="B1" s="4"/>
      <c r="C1" s="4"/>
      <c r="D1" s="5"/>
      <c r="E1" s="6"/>
      <c r="F1" s="5"/>
      <c r="G1" s="26" t="s">
        <v>111</v>
      </c>
    </row>
    <row r="2" ht="19.5" customHeight="1" spans="1:7">
      <c r="A2" s="7" t="s">
        <v>112</v>
      </c>
      <c r="B2" s="7"/>
      <c r="C2" s="7"/>
      <c r="D2" s="7"/>
      <c r="E2" s="80"/>
      <c r="F2" s="81"/>
      <c r="G2" s="81"/>
    </row>
    <row r="3" ht="19.5" customHeight="1" spans="1:7">
      <c r="A3" s="8" t="s">
        <v>3</v>
      </c>
      <c r="B3" s="8"/>
      <c r="C3" s="8"/>
      <c r="D3" s="45"/>
      <c r="E3" s="8"/>
      <c r="F3" s="45"/>
      <c r="G3" s="82" t="s">
        <v>4</v>
      </c>
    </row>
    <row r="4" ht="19.5" customHeight="1" spans="1:7">
      <c r="A4" s="75" t="s">
        <v>5</v>
      </c>
      <c r="B4" s="75"/>
      <c r="C4" s="75" t="s">
        <v>6</v>
      </c>
      <c r="D4" s="75"/>
      <c r="E4" s="4"/>
      <c r="F4" s="68"/>
      <c r="G4" s="68"/>
    </row>
    <row r="5" ht="19.5" customHeight="1" spans="1:7">
      <c r="A5" s="14" t="s">
        <v>7</v>
      </c>
      <c r="B5" s="14" t="s">
        <v>8</v>
      </c>
      <c r="C5" s="49" t="s">
        <v>7</v>
      </c>
      <c r="D5" s="75" t="s">
        <v>8</v>
      </c>
      <c r="E5" s="4"/>
      <c r="F5" s="68"/>
      <c r="G5" s="68"/>
    </row>
    <row r="6" ht="19.5" customHeight="1" spans="1:7">
      <c r="A6" s="14"/>
      <c r="B6" s="14"/>
      <c r="C6" s="60"/>
      <c r="D6" s="14" t="s">
        <v>113</v>
      </c>
      <c r="E6" s="14" t="s">
        <v>114</v>
      </c>
      <c r="F6" s="14" t="s">
        <v>115</v>
      </c>
      <c r="G6" s="14" t="s">
        <v>116</v>
      </c>
    </row>
    <row r="7" ht="19.5" customHeight="1" spans="1:7">
      <c r="A7" s="54" t="s">
        <v>117</v>
      </c>
      <c r="B7" s="74">
        <v>1850.34</v>
      </c>
      <c r="C7" s="54" t="s">
        <v>10</v>
      </c>
      <c r="D7" s="74">
        <f t="shared" ref="D7:D26" si="0">SUM(E7:G7)</f>
        <v>0</v>
      </c>
      <c r="E7" s="74"/>
      <c r="F7" s="74"/>
      <c r="G7" s="74"/>
    </row>
    <row r="8" ht="19.5" customHeight="1" spans="1:7">
      <c r="A8" s="70" t="s">
        <v>118</v>
      </c>
      <c r="B8" s="74"/>
      <c r="C8" s="54" t="s">
        <v>12</v>
      </c>
      <c r="D8" s="74">
        <f t="shared" si="0"/>
        <v>0</v>
      </c>
      <c r="E8" s="74"/>
      <c r="F8" s="74"/>
      <c r="G8" s="74"/>
    </row>
    <row r="9" ht="19.5" customHeight="1" spans="1:7">
      <c r="A9" s="70" t="s">
        <v>119</v>
      </c>
      <c r="B9" s="83"/>
      <c r="C9" s="54" t="s">
        <v>14</v>
      </c>
      <c r="D9" s="74">
        <f t="shared" si="0"/>
        <v>0</v>
      </c>
      <c r="E9" s="74"/>
      <c r="F9" s="74"/>
      <c r="G9" s="74"/>
    </row>
    <row r="10" ht="19.5" customHeight="1" spans="1:7">
      <c r="A10" s="63"/>
      <c r="B10" s="63"/>
      <c r="C10" s="54" t="s">
        <v>16</v>
      </c>
      <c r="D10" s="74">
        <f t="shared" si="0"/>
        <v>1382.41</v>
      </c>
      <c r="E10" s="74">
        <v>1382.41</v>
      </c>
      <c r="F10" s="74"/>
      <c r="G10" s="74"/>
    </row>
    <row r="11" ht="19.5" customHeight="1" spans="1:7">
      <c r="A11" s="70"/>
      <c r="B11" s="83"/>
      <c r="C11" s="54" t="s">
        <v>18</v>
      </c>
      <c r="D11" s="74">
        <f t="shared" si="0"/>
        <v>0</v>
      </c>
      <c r="E11" s="74"/>
      <c r="F11" s="74"/>
      <c r="G11" s="74"/>
    </row>
    <row r="12" ht="19.5" customHeight="1" spans="1:7">
      <c r="A12" s="70"/>
      <c r="B12" s="83"/>
      <c r="C12" s="54" t="s">
        <v>20</v>
      </c>
      <c r="D12" s="74">
        <f t="shared" si="0"/>
        <v>0</v>
      </c>
      <c r="E12" s="74"/>
      <c r="F12" s="74"/>
      <c r="G12" s="74"/>
    </row>
    <row r="13" ht="19.5" customHeight="1" spans="1:7">
      <c r="A13" s="70"/>
      <c r="B13" s="83"/>
      <c r="C13" s="54" t="s">
        <v>22</v>
      </c>
      <c r="D13" s="74">
        <f t="shared" si="0"/>
        <v>249.8</v>
      </c>
      <c r="E13" s="74">
        <v>249.8</v>
      </c>
      <c r="F13" s="74"/>
      <c r="G13" s="74"/>
    </row>
    <row r="14" ht="19.5" customHeight="1" spans="1:7">
      <c r="A14" s="70"/>
      <c r="B14" s="83"/>
      <c r="C14" s="54" t="s">
        <v>24</v>
      </c>
      <c r="D14" s="74">
        <f t="shared" si="0"/>
        <v>75.98</v>
      </c>
      <c r="E14" s="74">
        <v>75.98</v>
      </c>
      <c r="F14" s="74"/>
      <c r="G14" s="74"/>
    </row>
    <row r="15" ht="19.5" customHeight="1" spans="1:7">
      <c r="A15" s="70"/>
      <c r="B15" s="83"/>
      <c r="C15" s="54" t="s">
        <v>25</v>
      </c>
      <c r="D15" s="74">
        <f t="shared" si="0"/>
        <v>0</v>
      </c>
      <c r="E15" s="74"/>
      <c r="F15" s="74"/>
      <c r="G15" s="74"/>
    </row>
    <row r="16" ht="19.5" customHeight="1" spans="1:7">
      <c r="A16" s="70"/>
      <c r="B16" s="83"/>
      <c r="C16" s="54" t="s">
        <v>26</v>
      </c>
      <c r="D16" s="74">
        <f t="shared" si="0"/>
        <v>0</v>
      </c>
      <c r="E16" s="74"/>
      <c r="F16" s="74"/>
      <c r="G16" s="74"/>
    </row>
    <row r="17" ht="19.5" customHeight="1" spans="1:7">
      <c r="A17" s="70"/>
      <c r="B17" s="83"/>
      <c r="C17" s="54" t="s">
        <v>27</v>
      </c>
      <c r="D17" s="74">
        <f t="shared" si="0"/>
        <v>0</v>
      </c>
      <c r="E17" s="74"/>
      <c r="F17" s="74"/>
      <c r="G17" s="74"/>
    </row>
    <row r="18" ht="19.5" customHeight="1" spans="1:7">
      <c r="A18" s="54"/>
      <c r="B18" s="83"/>
      <c r="C18" s="54" t="s">
        <v>28</v>
      </c>
      <c r="D18" s="74">
        <f t="shared" si="0"/>
        <v>0</v>
      </c>
      <c r="E18" s="74"/>
      <c r="F18" s="74"/>
      <c r="G18" s="74"/>
    </row>
    <row r="19" ht="19.5" customHeight="1" spans="1:7">
      <c r="A19" s="70"/>
      <c r="B19" s="83"/>
      <c r="C19" s="54" t="s">
        <v>29</v>
      </c>
      <c r="D19" s="74">
        <f t="shared" si="0"/>
        <v>0</v>
      </c>
      <c r="E19" s="74"/>
      <c r="F19" s="74"/>
      <c r="G19" s="74"/>
    </row>
    <row r="20" ht="19.5" customHeight="1" spans="1:7">
      <c r="A20" s="84"/>
      <c r="B20" s="74"/>
      <c r="C20" s="54" t="s">
        <v>30</v>
      </c>
      <c r="D20" s="74">
        <f t="shared" si="0"/>
        <v>0</v>
      </c>
      <c r="E20" s="74"/>
      <c r="F20" s="74"/>
      <c r="G20" s="74"/>
    </row>
    <row r="21" ht="19.5" customHeight="1" spans="1:7">
      <c r="A21" s="54"/>
      <c r="B21" s="83"/>
      <c r="C21" s="54" t="s">
        <v>31</v>
      </c>
      <c r="D21" s="74">
        <f t="shared" si="0"/>
        <v>0</v>
      </c>
      <c r="E21" s="74"/>
      <c r="F21" s="74"/>
      <c r="G21" s="74"/>
    </row>
    <row r="22" ht="19.5" customHeight="1" spans="1:7">
      <c r="A22" s="54"/>
      <c r="B22" s="83"/>
      <c r="C22" s="54" t="s">
        <v>32</v>
      </c>
      <c r="D22" s="74">
        <f t="shared" si="0"/>
        <v>0</v>
      </c>
      <c r="E22" s="74"/>
      <c r="F22" s="74"/>
      <c r="G22" s="74"/>
    </row>
    <row r="23" ht="19.5" customHeight="1" spans="1:7">
      <c r="A23" s="63"/>
      <c r="B23" s="63"/>
      <c r="C23" s="54" t="s">
        <v>33</v>
      </c>
      <c r="D23" s="74">
        <f t="shared" si="0"/>
        <v>142.15</v>
      </c>
      <c r="E23" s="74">
        <v>142.15</v>
      </c>
      <c r="F23" s="74"/>
      <c r="G23" s="74"/>
    </row>
    <row r="24" ht="19.5" customHeight="1" spans="1:7">
      <c r="A24" s="54"/>
      <c r="B24" s="74"/>
      <c r="C24" s="54" t="s">
        <v>34</v>
      </c>
      <c r="D24" s="74">
        <f t="shared" si="0"/>
        <v>0</v>
      </c>
      <c r="E24" s="74"/>
      <c r="F24" s="74"/>
      <c r="G24" s="74"/>
    </row>
    <row r="25" ht="19.5" customHeight="1" spans="1:7">
      <c r="A25" s="54"/>
      <c r="B25" s="74"/>
      <c r="C25" s="54" t="s">
        <v>35</v>
      </c>
      <c r="D25" s="74">
        <f t="shared" si="0"/>
        <v>0</v>
      </c>
      <c r="E25" s="74"/>
      <c r="F25" s="74"/>
      <c r="G25" s="74"/>
    </row>
    <row r="26" ht="19.5" customHeight="1" spans="1:7">
      <c r="A26" s="70"/>
      <c r="B26" s="74"/>
      <c r="C26" s="54" t="s">
        <v>36</v>
      </c>
      <c r="D26" s="74">
        <f t="shared" si="0"/>
        <v>0</v>
      </c>
      <c r="E26" s="74"/>
      <c r="F26" s="74"/>
      <c r="G26" s="74"/>
    </row>
    <row r="27" ht="19.5" customHeight="1" spans="1:7">
      <c r="A27" s="54"/>
      <c r="B27" s="74"/>
      <c r="C27" s="54" t="s">
        <v>37</v>
      </c>
      <c r="D27" s="74">
        <f>ROUND(D31-SUM(D7:D26),2)</f>
        <v>0</v>
      </c>
      <c r="E27" s="74">
        <f>ROUND(E31-SUM(E7:E26),2)</f>
        <v>0</v>
      </c>
      <c r="F27" s="74">
        <f>ROUND(F31-SUM(F7:F26),2)</f>
        <v>0</v>
      </c>
      <c r="G27" s="74">
        <f>ROUND(G31-SUM(G7:G26),2)</f>
        <v>0</v>
      </c>
    </row>
    <row r="28" ht="19.5" customHeight="1" spans="1:7">
      <c r="A28" s="54"/>
      <c r="B28" s="74"/>
      <c r="C28" s="63"/>
      <c r="D28" s="63"/>
      <c r="E28" s="63"/>
      <c r="F28" s="63"/>
      <c r="G28" s="63"/>
    </row>
    <row r="29" ht="19.5" customHeight="1" spans="1:7">
      <c r="A29" s="54"/>
      <c r="B29" s="74"/>
      <c r="C29" s="63"/>
      <c r="D29" s="63"/>
      <c r="E29" s="63"/>
      <c r="F29" s="63"/>
      <c r="G29" s="63"/>
    </row>
    <row r="30" ht="19.5" customHeight="1" spans="1:7">
      <c r="A30" s="54"/>
      <c r="B30" s="74"/>
      <c r="C30" s="54"/>
      <c r="D30" s="74"/>
      <c r="E30" s="74"/>
      <c r="F30" s="74"/>
      <c r="G30" s="74"/>
    </row>
    <row r="31" ht="19.5" customHeight="1" spans="1:7">
      <c r="A31" s="54" t="s">
        <v>120</v>
      </c>
      <c r="B31" s="74">
        <f>SUM(B7:B9)</f>
        <v>1850.34</v>
      </c>
      <c r="C31" s="54" t="s">
        <v>121</v>
      </c>
      <c r="D31" s="74">
        <f>D38-D33</f>
        <v>1850.34</v>
      </c>
      <c r="E31" s="74">
        <f>E38-E33</f>
        <v>1850.34</v>
      </c>
      <c r="F31" s="74">
        <f>F38-F33</f>
        <v>0</v>
      </c>
      <c r="G31" s="74">
        <f>G38-G33</f>
        <v>0</v>
      </c>
    </row>
    <row r="32" ht="19.5" customHeight="1" spans="1:7">
      <c r="A32" s="54"/>
      <c r="B32" s="74"/>
      <c r="C32" s="54"/>
      <c r="D32" s="74"/>
      <c r="E32" s="74"/>
      <c r="F32" s="74"/>
      <c r="G32" s="74"/>
    </row>
    <row r="33" ht="19.5" customHeight="1" spans="1:7">
      <c r="A33" s="54" t="s">
        <v>45</v>
      </c>
      <c r="B33" s="74">
        <f>SUM(B34:B36)</f>
        <v>0</v>
      </c>
      <c r="C33" s="54" t="s">
        <v>46</v>
      </c>
      <c r="D33" s="74">
        <f>SUM(E33:G33)</f>
        <v>0</v>
      </c>
      <c r="E33" s="74"/>
      <c r="F33" s="74"/>
      <c r="G33" s="74"/>
    </row>
    <row r="34" ht="19.5" hidden="1" customHeight="1" spans="1:7">
      <c r="A34" s="65" t="s">
        <v>122</v>
      </c>
      <c r="B34" s="85"/>
      <c r="C34" s="58"/>
      <c r="D34" s="85"/>
      <c r="E34" s="85"/>
      <c r="F34" s="85"/>
      <c r="G34" s="85"/>
    </row>
    <row r="35" ht="19.5" hidden="1" customHeight="1" spans="1:7">
      <c r="A35" s="65" t="s">
        <v>123</v>
      </c>
      <c r="B35" s="85"/>
      <c r="C35" s="58"/>
      <c r="D35" s="85"/>
      <c r="E35" s="85"/>
      <c r="F35" s="85"/>
      <c r="G35" s="85"/>
    </row>
    <row r="36" ht="19.5" hidden="1" customHeight="1" spans="1:7">
      <c r="A36" s="65" t="s">
        <v>124</v>
      </c>
      <c r="B36" s="85"/>
      <c r="C36" s="58"/>
      <c r="D36" s="85"/>
      <c r="E36" s="85"/>
      <c r="F36" s="85"/>
      <c r="G36" s="85"/>
    </row>
    <row r="37" ht="19.5" customHeight="1" spans="1:7">
      <c r="A37" s="54"/>
      <c r="B37" s="74"/>
      <c r="C37" s="54"/>
      <c r="D37" s="74"/>
      <c r="E37" s="74"/>
      <c r="F37" s="74"/>
      <c r="G37" s="74"/>
    </row>
    <row r="38" ht="19.5" customHeight="1" spans="1:7">
      <c r="A38" s="54" t="s">
        <v>125</v>
      </c>
      <c r="B38" s="74">
        <f>B31+B33</f>
        <v>1850.34</v>
      </c>
      <c r="C38" s="54" t="s">
        <v>126</v>
      </c>
      <c r="D38" s="74">
        <f>SUM(E38:G38)</f>
        <v>1850.34</v>
      </c>
      <c r="E38" s="74">
        <v>1850.34</v>
      </c>
      <c r="F38" s="74"/>
      <c r="G38" s="74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1296296296296" style="2" customWidth="1"/>
    <col min="4" max="4" width="31.4259259259259" style="2" customWidth="1"/>
    <col min="5" max="7" width="17.1388888888889" style="2" customWidth="1"/>
    <col min="8" max="8" width="17.1388888888889" customWidth="1"/>
    <col min="9" max="9" width="17.1388888888889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3" t="s">
        <v>127</v>
      </c>
      <c r="I1" s="26"/>
    </row>
    <row r="2" ht="19.5" customHeight="1" spans="1:9">
      <c r="A2" s="7" t="s">
        <v>128</v>
      </c>
      <c r="B2" s="7"/>
      <c r="C2" s="7"/>
      <c r="D2" s="7"/>
      <c r="E2" s="7"/>
      <c r="F2" s="7"/>
      <c r="G2" s="7"/>
      <c r="H2" s="7"/>
      <c r="I2" s="53"/>
    </row>
    <row r="3" ht="19.5" customHeight="1" spans="1:9">
      <c r="A3" s="8" t="s">
        <v>3</v>
      </c>
      <c r="B3" s="11"/>
      <c r="C3" s="9"/>
      <c r="D3" s="11"/>
      <c r="E3" s="11"/>
      <c r="F3" s="11"/>
      <c r="G3" s="11"/>
      <c r="H3" s="10"/>
      <c r="I3" s="55" t="s">
        <v>4</v>
      </c>
    </row>
    <row r="4" ht="19.5" customHeight="1" spans="1:10">
      <c r="A4" s="46" t="s">
        <v>51</v>
      </c>
      <c r="B4" s="69"/>
      <c r="C4" s="74"/>
      <c r="D4" s="70" t="s">
        <v>52</v>
      </c>
      <c r="E4" s="70" t="s">
        <v>129</v>
      </c>
      <c r="F4" s="75" t="s">
        <v>109</v>
      </c>
      <c r="G4" s="75"/>
      <c r="H4" s="50"/>
      <c r="I4" s="54" t="s">
        <v>110</v>
      </c>
      <c r="J4" s="77" t="s">
        <v>51</v>
      </c>
    </row>
    <row r="5" ht="19.5" customHeight="1" spans="1:10">
      <c r="A5" s="14" t="s">
        <v>59</v>
      </c>
      <c r="B5" s="12" t="s">
        <v>60</v>
      </c>
      <c r="C5" s="76" t="s">
        <v>61</v>
      </c>
      <c r="D5" s="49"/>
      <c r="E5" s="49"/>
      <c r="F5" s="60" t="s">
        <v>130</v>
      </c>
      <c r="G5" s="60" t="s">
        <v>131</v>
      </c>
      <c r="H5" s="12" t="s">
        <v>132</v>
      </c>
      <c r="I5" s="54"/>
      <c r="J5" s="78"/>
    </row>
    <row r="6" s="1" customFormat="1" ht="19.5" customHeight="1" spans="1:10">
      <c r="A6" s="15"/>
      <c r="B6" s="15"/>
      <c r="C6" s="15"/>
      <c r="D6" s="17" t="s">
        <v>66</v>
      </c>
      <c r="E6" s="44">
        <f t="shared" ref="E6:E22" si="0">F6+I6</f>
        <v>1850.34</v>
      </c>
      <c r="F6" s="44">
        <f t="shared" ref="F6:F22" si="1">SUM(G6:H6)</f>
        <v>1769.86</v>
      </c>
      <c r="G6" s="44">
        <v>1754.71</v>
      </c>
      <c r="H6" s="43">
        <v>15.15</v>
      </c>
      <c r="I6" s="44">
        <v>80.48</v>
      </c>
      <c r="J6" s="79"/>
    </row>
    <row r="7" ht="19.5" customHeight="1" spans="1:10">
      <c r="A7" s="15" t="s">
        <v>67</v>
      </c>
      <c r="B7" s="15"/>
      <c r="C7" s="15"/>
      <c r="D7" s="17" t="s">
        <v>68</v>
      </c>
      <c r="E7" s="44">
        <f t="shared" si="0"/>
        <v>1382.41</v>
      </c>
      <c r="F7" s="44">
        <f t="shared" si="1"/>
        <v>1301.93</v>
      </c>
      <c r="G7" s="44">
        <v>1286.78</v>
      </c>
      <c r="H7" s="43">
        <v>15.15</v>
      </c>
      <c r="I7" s="44">
        <v>80.48</v>
      </c>
      <c r="J7" s="79" t="s">
        <v>67</v>
      </c>
    </row>
    <row r="8" ht="19.5" customHeight="1" spans="1:10">
      <c r="A8" s="15"/>
      <c r="B8" s="15" t="s">
        <v>69</v>
      </c>
      <c r="C8" s="15"/>
      <c r="D8" s="17" t="s">
        <v>70</v>
      </c>
      <c r="E8" s="44">
        <f t="shared" si="0"/>
        <v>1380.01</v>
      </c>
      <c r="F8" s="44">
        <f t="shared" si="1"/>
        <v>1301.93</v>
      </c>
      <c r="G8" s="44">
        <v>1286.78</v>
      </c>
      <c r="H8" s="43">
        <v>15.15</v>
      </c>
      <c r="I8" s="44">
        <v>78.08</v>
      </c>
      <c r="J8" s="79" t="s">
        <v>71</v>
      </c>
    </row>
    <row r="9" ht="19.5" customHeight="1" spans="1:10">
      <c r="A9" s="15"/>
      <c r="B9" s="15"/>
      <c r="C9" s="15" t="s">
        <v>72</v>
      </c>
      <c r="D9" s="17" t="s">
        <v>73</v>
      </c>
      <c r="E9" s="44">
        <f t="shared" si="0"/>
        <v>50.3</v>
      </c>
      <c r="F9" s="44">
        <f t="shared" si="1"/>
        <v>0</v>
      </c>
      <c r="G9" s="44">
        <v>0</v>
      </c>
      <c r="H9" s="43">
        <v>0</v>
      </c>
      <c r="I9" s="44">
        <v>50.3</v>
      </c>
      <c r="J9" s="79" t="s">
        <v>74</v>
      </c>
    </row>
    <row r="10" ht="19.5" customHeight="1" spans="1:10">
      <c r="A10" s="15"/>
      <c r="B10" s="15"/>
      <c r="C10" s="15" t="s">
        <v>75</v>
      </c>
      <c r="D10" s="17" t="s">
        <v>76</v>
      </c>
      <c r="E10" s="44">
        <f t="shared" si="0"/>
        <v>1329.71</v>
      </c>
      <c r="F10" s="44">
        <f t="shared" si="1"/>
        <v>1301.93</v>
      </c>
      <c r="G10" s="44">
        <v>1286.78</v>
      </c>
      <c r="H10" s="43">
        <v>15.15</v>
      </c>
      <c r="I10" s="44">
        <v>27.78</v>
      </c>
      <c r="J10" s="79" t="s">
        <v>77</v>
      </c>
    </row>
    <row r="11" ht="19.5" customHeight="1" spans="1:10">
      <c r="A11" s="15"/>
      <c r="B11" s="15" t="s">
        <v>78</v>
      </c>
      <c r="C11" s="15"/>
      <c r="D11" s="17" t="s">
        <v>79</v>
      </c>
      <c r="E11" s="44">
        <f t="shared" si="0"/>
        <v>2.4</v>
      </c>
      <c r="F11" s="44">
        <f t="shared" si="1"/>
        <v>0</v>
      </c>
      <c r="G11" s="44">
        <v>0</v>
      </c>
      <c r="H11" s="43">
        <v>0</v>
      </c>
      <c r="I11" s="44">
        <v>2.4</v>
      </c>
      <c r="J11" s="79" t="s">
        <v>80</v>
      </c>
    </row>
    <row r="12" ht="19.5" customHeight="1" spans="1:10">
      <c r="A12" s="15"/>
      <c r="B12" s="15"/>
      <c r="C12" s="15" t="s">
        <v>81</v>
      </c>
      <c r="D12" s="17" t="s">
        <v>82</v>
      </c>
      <c r="E12" s="44">
        <f t="shared" si="0"/>
        <v>2.4</v>
      </c>
      <c r="F12" s="44">
        <f t="shared" si="1"/>
        <v>0</v>
      </c>
      <c r="G12" s="44">
        <v>0</v>
      </c>
      <c r="H12" s="43">
        <v>0</v>
      </c>
      <c r="I12" s="44">
        <v>2.4</v>
      </c>
      <c r="J12" s="79" t="s">
        <v>83</v>
      </c>
    </row>
    <row r="13" ht="19.5" customHeight="1" spans="1:10">
      <c r="A13" s="15" t="s">
        <v>84</v>
      </c>
      <c r="B13" s="15"/>
      <c r="C13" s="15"/>
      <c r="D13" s="17" t="s">
        <v>85</v>
      </c>
      <c r="E13" s="44">
        <f t="shared" si="0"/>
        <v>249.8</v>
      </c>
      <c r="F13" s="44">
        <f t="shared" si="1"/>
        <v>249.8</v>
      </c>
      <c r="G13" s="44">
        <v>249.8</v>
      </c>
      <c r="H13" s="43">
        <v>0</v>
      </c>
      <c r="I13" s="44">
        <v>0</v>
      </c>
      <c r="J13" s="79" t="s">
        <v>84</v>
      </c>
    </row>
    <row r="14" ht="19.5" customHeight="1" spans="1:10">
      <c r="A14" s="15"/>
      <c r="B14" s="15" t="s">
        <v>86</v>
      </c>
      <c r="C14" s="15"/>
      <c r="D14" s="17" t="s">
        <v>87</v>
      </c>
      <c r="E14" s="44">
        <f t="shared" si="0"/>
        <v>249.8</v>
      </c>
      <c r="F14" s="44">
        <f t="shared" si="1"/>
        <v>249.8</v>
      </c>
      <c r="G14" s="44">
        <v>249.8</v>
      </c>
      <c r="H14" s="43">
        <v>0</v>
      </c>
      <c r="I14" s="44">
        <v>0</v>
      </c>
      <c r="J14" s="79" t="s">
        <v>88</v>
      </c>
    </row>
    <row r="15" ht="19.5" customHeight="1" spans="1:10">
      <c r="A15" s="15"/>
      <c r="B15" s="15"/>
      <c r="C15" s="15" t="s">
        <v>86</v>
      </c>
      <c r="D15" s="17" t="s">
        <v>89</v>
      </c>
      <c r="E15" s="44">
        <f t="shared" si="0"/>
        <v>166.53</v>
      </c>
      <c r="F15" s="44">
        <f t="shared" si="1"/>
        <v>166.53</v>
      </c>
      <c r="G15" s="44">
        <v>166.53</v>
      </c>
      <c r="H15" s="43">
        <v>0</v>
      </c>
      <c r="I15" s="44">
        <v>0</v>
      </c>
      <c r="J15" s="79" t="s">
        <v>90</v>
      </c>
    </row>
    <row r="16" ht="19.5" customHeight="1" spans="1:10">
      <c r="A16" s="15"/>
      <c r="B16" s="15"/>
      <c r="C16" s="15" t="s">
        <v>91</v>
      </c>
      <c r="D16" s="17" t="s">
        <v>92</v>
      </c>
      <c r="E16" s="44">
        <f t="shared" si="0"/>
        <v>83.27</v>
      </c>
      <c r="F16" s="44">
        <f t="shared" si="1"/>
        <v>83.27</v>
      </c>
      <c r="G16" s="44">
        <v>83.27</v>
      </c>
      <c r="H16" s="43">
        <v>0</v>
      </c>
      <c r="I16" s="44">
        <v>0</v>
      </c>
      <c r="J16" s="79" t="s">
        <v>93</v>
      </c>
    </row>
    <row r="17" ht="19.5" customHeight="1" spans="1:10">
      <c r="A17" s="15" t="s">
        <v>94</v>
      </c>
      <c r="B17" s="15"/>
      <c r="C17" s="15"/>
      <c r="D17" s="17" t="s">
        <v>95</v>
      </c>
      <c r="E17" s="44">
        <f t="shared" si="0"/>
        <v>75.98</v>
      </c>
      <c r="F17" s="44">
        <f t="shared" si="1"/>
        <v>75.98</v>
      </c>
      <c r="G17" s="44">
        <v>75.98</v>
      </c>
      <c r="H17" s="43">
        <v>0</v>
      </c>
      <c r="I17" s="44">
        <v>0</v>
      </c>
      <c r="J17" s="79" t="s">
        <v>94</v>
      </c>
    </row>
    <row r="18" ht="19.5" customHeight="1" spans="1:10">
      <c r="A18" s="15"/>
      <c r="B18" s="15" t="s">
        <v>96</v>
      </c>
      <c r="C18" s="15"/>
      <c r="D18" s="17" t="s">
        <v>97</v>
      </c>
      <c r="E18" s="44">
        <f t="shared" si="0"/>
        <v>75.98</v>
      </c>
      <c r="F18" s="44">
        <f t="shared" si="1"/>
        <v>75.98</v>
      </c>
      <c r="G18" s="44">
        <v>75.98</v>
      </c>
      <c r="H18" s="43">
        <v>0</v>
      </c>
      <c r="I18" s="44">
        <v>0</v>
      </c>
      <c r="J18" s="79" t="s">
        <v>98</v>
      </c>
    </row>
    <row r="19" ht="19.5" customHeight="1" spans="1:10">
      <c r="A19" s="15"/>
      <c r="B19" s="15"/>
      <c r="C19" s="15" t="s">
        <v>69</v>
      </c>
      <c r="D19" s="17" t="s">
        <v>99</v>
      </c>
      <c r="E19" s="44">
        <f t="shared" si="0"/>
        <v>75.98</v>
      </c>
      <c r="F19" s="44">
        <f t="shared" si="1"/>
        <v>75.98</v>
      </c>
      <c r="G19" s="44">
        <v>75.98</v>
      </c>
      <c r="H19" s="43">
        <v>0</v>
      </c>
      <c r="I19" s="44">
        <v>0</v>
      </c>
      <c r="J19" s="79" t="s">
        <v>100</v>
      </c>
    </row>
    <row r="20" ht="19.5" customHeight="1" spans="1:10">
      <c r="A20" s="15" t="s">
        <v>101</v>
      </c>
      <c r="B20" s="15"/>
      <c r="C20" s="15"/>
      <c r="D20" s="17" t="s">
        <v>102</v>
      </c>
      <c r="E20" s="44">
        <f t="shared" si="0"/>
        <v>142.15</v>
      </c>
      <c r="F20" s="44">
        <f t="shared" si="1"/>
        <v>142.15</v>
      </c>
      <c r="G20" s="44">
        <v>142.15</v>
      </c>
      <c r="H20" s="43">
        <v>0</v>
      </c>
      <c r="I20" s="44">
        <v>0</v>
      </c>
      <c r="J20" s="79" t="s">
        <v>101</v>
      </c>
    </row>
    <row r="21" ht="19.5" customHeight="1" spans="1:10">
      <c r="A21" s="15"/>
      <c r="B21" s="15" t="s">
        <v>69</v>
      </c>
      <c r="C21" s="15"/>
      <c r="D21" s="17" t="s">
        <v>103</v>
      </c>
      <c r="E21" s="44">
        <f t="shared" si="0"/>
        <v>142.15</v>
      </c>
      <c r="F21" s="44">
        <f t="shared" si="1"/>
        <v>142.15</v>
      </c>
      <c r="G21" s="44">
        <v>142.15</v>
      </c>
      <c r="H21" s="43">
        <v>0</v>
      </c>
      <c r="I21" s="44">
        <v>0</v>
      </c>
      <c r="J21" s="79" t="s">
        <v>104</v>
      </c>
    </row>
    <row r="22" ht="19.5" customHeight="1" spans="1:10">
      <c r="A22" s="15"/>
      <c r="B22" s="15"/>
      <c r="C22" s="15" t="s">
        <v>72</v>
      </c>
      <c r="D22" s="17" t="s">
        <v>105</v>
      </c>
      <c r="E22" s="44">
        <f t="shared" si="0"/>
        <v>142.15</v>
      </c>
      <c r="F22" s="44">
        <f t="shared" si="1"/>
        <v>142.15</v>
      </c>
      <c r="G22" s="44">
        <v>142.15</v>
      </c>
      <c r="H22" s="43">
        <v>0</v>
      </c>
      <c r="I22" s="44">
        <v>0</v>
      </c>
      <c r="J22" s="79" t="s">
        <v>106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185185185185" defaultRowHeight="14.25" customHeight="1"/>
  <cols>
    <col min="1" max="1" width="5.71296296296296" style="2" customWidth="1"/>
    <col min="2" max="2" width="5.71296296296296" customWidth="1"/>
    <col min="3" max="3" width="27.8518518518519" style="2" customWidth="1"/>
    <col min="4" max="4" width="7.85185185185185" style="2" hidden="1" customWidth="1"/>
    <col min="5" max="6" width="5.71296296296296" customWidth="1"/>
    <col min="7" max="7" width="27.8518518518519" customWidth="1"/>
    <col min="8" max="10" width="15" style="2" customWidth="1"/>
  </cols>
  <sheetData>
    <row r="1" ht="19.5" customHeight="1" spans="1:10">
      <c r="A1" s="26" t="s">
        <v>133</v>
      </c>
      <c r="B1" s="26"/>
      <c r="C1" s="27"/>
      <c r="D1" s="27"/>
      <c r="E1" s="26"/>
      <c r="F1" s="26"/>
      <c r="G1" s="26"/>
      <c r="H1" s="27"/>
      <c r="I1" s="27"/>
      <c r="J1" s="27"/>
    </row>
    <row r="2" ht="19.5" customHeight="1" spans="1:10">
      <c r="A2" s="7" t="s">
        <v>134</v>
      </c>
      <c r="B2" s="7"/>
      <c r="C2" s="28"/>
      <c r="D2" s="28"/>
      <c r="E2" s="7"/>
      <c r="F2" s="7"/>
      <c r="G2" s="7"/>
      <c r="H2" s="28"/>
      <c r="I2" s="28"/>
      <c r="J2" s="28"/>
    </row>
    <row r="3" ht="19.5" customHeight="1" spans="1:10">
      <c r="A3" s="9" t="s">
        <v>3</v>
      </c>
      <c r="B3" s="29"/>
      <c r="C3" s="9"/>
      <c r="D3" s="9"/>
      <c r="E3" s="29"/>
      <c r="F3" s="29"/>
      <c r="G3" s="29"/>
      <c r="H3" s="9"/>
      <c r="I3" s="9"/>
      <c r="J3" s="55" t="s">
        <v>4</v>
      </c>
    </row>
    <row r="4" ht="19.5" customHeight="1" spans="1:10">
      <c r="A4" s="14" t="s">
        <v>51</v>
      </c>
      <c r="B4" s="36"/>
      <c r="C4" s="31" t="s">
        <v>135</v>
      </c>
      <c r="D4" s="12" t="s">
        <v>136</v>
      </c>
      <c r="E4" s="14" t="s">
        <v>51</v>
      </c>
      <c r="F4" s="36"/>
      <c r="G4" s="31" t="s">
        <v>137</v>
      </c>
      <c r="H4" s="12" t="s">
        <v>138</v>
      </c>
      <c r="I4" s="12" t="s">
        <v>109</v>
      </c>
      <c r="J4" s="12" t="s">
        <v>110</v>
      </c>
    </row>
    <row r="5" ht="19.5" customHeight="1" spans="1:10">
      <c r="A5" s="14" t="s">
        <v>59</v>
      </c>
      <c r="B5" s="13" t="s">
        <v>60</v>
      </c>
      <c r="C5" s="12" t="s">
        <v>139</v>
      </c>
      <c r="D5" s="31"/>
      <c r="E5" s="14" t="s">
        <v>59</v>
      </c>
      <c r="F5" s="13" t="s">
        <v>60</v>
      </c>
      <c r="G5" s="12" t="s">
        <v>139</v>
      </c>
      <c r="H5" s="31" t="s">
        <v>62</v>
      </c>
      <c r="I5" s="31" t="s">
        <v>131</v>
      </c>
      <c r="J5" s="31" t="s">
        <v>132</v>
      </c>
    </row>
    <row r="6" s="1" customFormat="1" ht="19.5" customHeight="1" spans="1:10">
      <c r="A6" s="40"/>
      <c r="B6" s="41"/>
      <c r="C6" s="17" t="s">
        <v>53</v>
      </c>
      <c r="D6" s="72"/>
      <c r="E6" s="40"/>
      <c r="F6" s="41"/>
      <c r="G6" s="17"/>
      <c r="H6" s="44">
        <f t="shared" ref="H6:H20" si="0">I6+J6</f>
        <v>1769.86</v>
      </c>
      <c r="I6" s="44" t="s">
        <v>140</v>
      </c>
      <c r="J6" s="44" t="s">
        <v>141</v>
      </c>
    </row>
    <row r="7" ht="19.5" customHeight="1" spans="1:10">
      <c r="A7" s="40" t="s">
        <v>142</v>
      </c>
      <c r="B7" s="41"/>
      <c r="C7" s="17" t="s">
        <v>143</v>
      </c>
      <c r="D7" s="72"/>
      <c r="E7" s="40" t="s">
        <v>144</v>
      </c>
      <c r="F7" s="41"/>
      <c r="G7" s="17" t="s">
        <v>145</v>
      </c>
      <c r="H7" s="44">
        <f t="shared" si="0"/>
        <v>1754.68</v>
      </c>
      <c r="I7" s="44" t="s">
        <v>146</v>
      </c>
      <c r="J7" s="44">
        <v>0</v>
      </c>
    </row>
    <row r="8" ht="19.5" customHeight="1" spans="1:10">
      <c r="A8" s="40" t="s">
        <v>142</v>
      </c>
      <c r="B8" s="41" t="s">
        <v>72</v>
      </c>
      <c r="C8" s="17" t="s">
        <v>147</v>
      </c>
      <c r="D8" s="72"/>
      <c r="E8" s="40" t="s">
        <v>144</v>
      </c>
      <c r="F8" s="41" t="s">
        <v>72</v>
      </c>
      <c r="G8" s="17" t="s">
        <v>148</v>
      </c>
      <c r="H8" s="44">
        <f t="shared" si="0"/>
        <v>567.79</v>
      </c>
      <c r="I8" s="44" t="s">
        <v>149</v>
      </c>
      <c r="J8" s="44">
        <v>0</v>
      </c>
    </row>
    <row r="9" ht="19.5" customHeight="1" spans="1:10">
      <c r="A9" s="40" t="s">
        <v>142</v>
      </c>
      <c r="B9" s="41" t="s">
        <v>69</v>
      </c>
      <c r="C9" s="17" t="s">
        <v>150</v>
      </c>
      <c r="D9" s="72"/>
      <c r="E9" s="40" t="s">
        <v>144</v>
      </c>
      <c r="F9" s="41" t="s">
        <v>72</v>
      </c>
      <c r="G9" s="17" t="s">
        <v>148</v>
      </c>
      <c r="H9" s="44">
        <f t="shared" si="0"/>
        <v>223.07</v>
      </c>
      <c r="I9" s="44" t="s">
        <v>151</v>
      </c>
      <c r="J9" s="44">
        <v>0</v>
      </c>
    </row>
    <row r="10" ht="19.5" customHeight="1" spans="1:10">
      <c r="A10" s="40" t="s">
        <v>142</v>
      </c>
      <c r="B10" s="41" t="s">
        <v>75</v>
      </c>
      <c r="C10" s="17" t="s">
        <v>152</v>
      </c>
      <c r="D10" s="72"/>
      <c r="E10" s="40" t="s">
        <v>144</v>
      </c>
      <c r="F10" s="41" t="s">
        <v>72</v>
      </c>
      <c r="G10" s="17" t="s">
        <v>148</v>
      </c>
      <c r="H10" s="44">
        <f t="shared" si="0"/>
        <v>45.94</v>
      </c>
      <c r="I10" s="44" t="s">
        <v>153</v>
      </c>
      <c r="J10" s="44">
        <v>0</v>
      </c>
    </row>
    <row r="11" ht="19.5" customHeight="1" spans="1:10">
      <c r="A11" s="40" t="s">
        <v>142</v>
      </c>
      <c r="B11" s="41" t="s">
        <v>78</v>
      </c>
      <c r="C11" s="17" t="s">
        <v>154</v>
      </c>
      <c r="D11" s="72"/>
      <c r="E11" s="40" t="s">
        <v>144</v>
      </c>
      <c r="F11" s="41" t="s">
        <v>72</v>
      </c>
      <c r="G11" s="17" t="s">
        <v>148</v>
      </c>
      <c r="H11" s="44">
        <f t="shared" si="0"/>
        <v>441.62</v>
      </c>
      <c r="I11" s="44" t="s">
        <v>155</v>
      </c>
      <c r="J11" s="44">
        <v>0</v>
      </c>
    </row>
    <row r="12" ht="19.5" customHeight="1" spans="1:10">
      <c r="A12" s="40" t="s">
        <v>142</v>
      </c>
      <c r="B12" s="41" t="s">
        <v>156</v>
      </c>
      <c r="C12" s="17" t="s">
        <v>157</v>
      </c>
      <c r="D12" s="72"/>
      <c r="E12" s="40" t="s">
        <v>144</v>
      </c>
      <c r="F12" s="41" t="s">
        <v>72</v>
      </c>
      <c r="G12" s="17" t="s">
        <v>148</v>
      </c>
      <c r="H12" s="44">
        <f t="shared" si="0"/>
        <v>166.53</v>
      </c>
      <c r="I12" s="44" t="s">
        <v>158</v>
      </c>
      <c r="J12" s="44">
        <v>0</v>
      </c>
    </row>
    <row r="13" ht="19.5" customHeight="1" spans="1:10">
      <c r="A13" s="40" t="s">
        <v>142</v>
      </c>
      <c r="B13" s="41" t="s">
        <v>159</v>
      </c>
      <c r="C13" s="17" t="s">
        <v>160</v>
      </c>
      <c r="D13" s="72"/>
      <c r="E13" s="40" t="s">
        <v>144</v>
      </c>
      <c r="F13" s="41" t="s">
        <v>72</v>
      </c>
      <c r="G13" s="17" t="s">
        <v>148</v>
      </c>
      <c r="H13" s="44">
        <f t="shared" si="0"/>
        <v>83.27</v>
      </c>
      <c r="I13" s="44" t="s">
        <v>161</v>
      </c>
      <c r="J13" s="44">
        <v>0</v>
      </c>
    </row>
    <row r="14" ht="19.5" customHeight="1" spans="1:10">
      <c r="A14" s="40" t="s">
        <v>142</v>
      </c>
      <c r="B14" s="41" t="s">
        <v>162</v>
      </c>
      <c r="C14" s="17" t="s">
        <v>163</v>
      </c>
      <c r="D14" s="72"/>
      <c r="E14" s="40" t="s">
        <v>144</v>
      </c>
      <c r="F14" s="41" t="s">
        <v>72</v>
      </c>
      <c r="G14" s="17" t="s">
        <v>148</v>
      </c>
      <c r="H14" s="44">
        <f t="shared" si="0"/>
        <v>75.98</v>
      </c>
      <c r="I14" s="44" t="s">
        <v>164</v>
      </c>
      <c r="J14" s="44">
        <v>0</v>
      </c>
    </row>
    <row r="15" ht="19.5" customHeight="1" spans="1:10">
      <c r="A15" s="40" t="s">
        <v>142</v>
      </c>
      <c r="B15" s="41" t="s">
        <v>165</v>
      </c>
      <c r="C15" s="17" t="s">
        <v>166</v>
      </c>
      <c r="D15" s="72"/>
      <c r="E15" s="40" t="s">
        <v>144</v>
      </c>
      <c r="F15" s="41" t="s">
        <v>72</v>
      </c>
      <c r="G15" s="17" t="s">
        <v>148</v>
      </c>
      <c r="H15" s="44">
        <f t="shared" si="0"/>
        <v>8.33</v>
      </c>
      <c r="I15" s="44" t="s">
        <v>167</v>
      </c>
      <c r="J15" s="44">
        <v>0</v>
      </c>
    </row>
    <row r="16" ht="19.5" customHeight="1" spans="1:10">
      <c r="A16" s="40" t="s">
        <v>142</v>
      </c>
      <c r="B16" s="41" t="s">
        <v>168</v>
      </c>
      <c r="C16" s="17" t="s">
        <v>169</v>
      </c>
      <c r="D16" s="72"/>
      <c r="E16" s="40" t="s">
        <v>144</v>
      </c>
      <c r="F16" s="41" t="s">
        <v>72</v>
      </c>
      <c r="G16" s="17" t="s">
        <v>148</v>
      </c>
      <c r="H16" s="44">
        <f t="shared" si="0"/>
        <v>142.15</v>
      </c>
      <c r="I16" s="44" t="s">
        <v>170</v>
      </c>
      <c r="J16" s="44">
        <v>0</v>
      </c>
    </row>
    <row r="17" ht="19.5" customHeight="1" spans="1:10">
      <c r="A17" s="40" t="s">
        <v>171</v>
      </c>
      <c r="B17" s="41"/>
      <c r="C17" s="17" t="s">
        <v>172</v>
      </c>
      <c r="D17" s="72"/>
      <c r="E17" s="40" t="s">
        <v>144</v>
      </c>
      <c r="F17" s="41"/>
      <c r="G17" s="17" t="s">
        <v>145</v>
      </c>
      <c r="H17" s="44">
        <f t="shared" si="0"/>
        <v>15.15</v>
      </c>
      <c r="I17" s="44">
        <v>0</v>
      </c>
      <c r="J17" s="44" t="s">
        <v>141</v>
      </c>
    </row>
    <row r="18" ht="19.5" customHeight="1" spans="1:10">
      <c r="A18" s="40" t="s">
        <v>171</v>
      </c>
      <c r="B18" s="41" t="s">
        <v>173</v>
      </c>
      <c r="C18" s="17" t="s">
        <v>174</v>
      </c>
      <c r="D18" s="72"/>
      <c r="E18" s="40" t="s">
        <v>144</v>
      </c>
      <c r="F18" s="41" t="s">
        <v>69</v>
      </c>
      <c r="G18" s="17" t="s">
        <v>175</v>
      </c>
      <c r="H18" s="44">
        <f t="shared" si="0"/>
        <v>15.15</v>
      </c>
      <c r="I18" s="44">
        <v>0</v>
      </c>
      <c r="J18" s="44" t="s">
        <v>141</v>
      </c>
    </row>
    <row r="19" ht="19.5" customHeight="1" spans="1:10">
      <c r="A19" s="40" t="s">
        <v>176</v>
      </c>
      <c r="B19" s="41"/>
      <c r="C19" s="17" t="s">
        <v>177</v>
      </c>
      <c r="D19" s="72"/>
      <c r="E19" s="40" t="s">
        <v>178</v>
      </c>
      <c r="F19" s="41"/>
      <c r="G19" s="17" t="s">
        <v>179</v>
      </c>
      <c r="H19" s="44">
        <f t="shared" si="0"/>
        <v>0.03</v>
      </c>
      <c r="I19" s="44" t="s">
        <v>180</v>
      </c>
      <c r="J19" s="44">
        <v>0</v>
      </c>
    </row>
    <row r="20" ht="19.5" customHeight="1" spans="1:10">
      <c r="A20" s="40" t="s">
        <v>176</v>
      </c>
      <c r="B20" s="41" t="s">
        <v>159</v>
      </c>
      <c r="C20" s="17" t="s">
        <v>181</v>
      </c>
      <c r="D20" s="72"/>
      <c r="E20" s="40" t="s">
        <v>178</v>
      </c>
      <c r="F20" s="41" t="s">
        <v>72</v>
      </c>
      <c r="G20" s="17" t="s">
        <v>182</v>
      </c>
      <c r="H20" s="44">
        <f t="shared" si="0"/>
        <v>0.03</v>
      </c>
      <c r="I20" s="44" t="s">
        <v>180</v>
      </c>
      <c r="J20" s="44">
        <v>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259259259259" style="2" customWidth="1"/>
    <col min="2" max="2" width="14" style="2" customWidth="1"/>
    <col min="3" max="7" width="12.4259259259259" customWidth="1"/>
    <col min="8" max="8" width="13.4259259259259" customWidth="1"/>
    <col min="9" max="10" width="12.4259259259259" customWidth="1"/>
    <col min="11" max="12" width="12.4259259259259" style="2" customWidth="1"/>
    <col min="13" max="15" width="8" style="2" hidden="1" customWidth="1"/>
  </cols>
  <sheetData>
    <row r="1" ht="19.5" customHeight="1" spans="2:15">
      <c r="B1" s="3"/>
      <c r="K1" s="4"/>
      <c r="L1" s="26" t="s">
        <v>183</v>
      </c>
      <c r="M1" s="6"/>
      <c r="N1" s="6"/>
      <c r="O1" s="6"/>
    </row>
    <row r="2" ht="19.5" customHeight="1" spans="1:15">
      <c r="A2" s="64" t="s">
        <v>184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8"/>
      <c r="O2" s="68"/>
    </row>
    <row r="3" ht="19.5" customHeight="1" spans="1:15">
      <c r="A3" s="9" t="s">
        <v>3</v>
      </c>
      <c r="B3" s="9"/>
      <c r="C3" s="29"/>
      <c r="D3" s="29"/>
      <c r="E3" s="29"/>
      <c r="F3" s="29"/>
      <c r="G3" s="29"/>
      <c r="H3" s="29"/>
      <c r="I3" s="29"/>
      <c r="J3" s="29"/>
      <c r="K3" s="9"/>
      <c r="L3" s="55" t="s">
        <v>4</v>
      </c>
      <c r="M3" s="54"/>
      <c r="N3" s="54"/>
      <c r="O3" s="54"/>
    </row>
    <row r="4" ht="19.5" customHeight="1" spans="1:12">
      <c r="A4" s="13" t="s">
        <v>185</v>
      </c>
      <c r="B4" s="65"/>
      <c r="C4" s="65"/>
      <c r="D4" s="65"/>
      <c r="E4" s="65"/>
      <c r="F4" s="65"/>
      <c r="G4" s="13" t="s">
        <v>186</v>
      </c>
      <c r="H4" s="65"/>
      <c r="I4" s="65"/>
      <c r="J4" s="65"/>
      <c r="K4" s="65"/>
      <c r="L4" s="65"/>
    </row>
    <row r="5" ht="19.5" customHeight="1" spans="1:15">
      <c r="A5" s="14" t="s">
        <v>53</v>
      </c>
      <c r="B5" s="12" t="s">
        <v>187</v>
      </c>
      <c r="C5" s="13" t="s">
        <v>188</v>
      </c>
      <c r="D5" s="65"/>
      <c r="E5" s="65"/>
      <c r="F5" s="22" t="s">
        <v>189</v>
      </c>
      <c r="G5" s="14" t="s">
        <v>53</v>
      </c>
      <c r="H5" s="12" t="s">
        <v>187</v>
      </c>
      <c r="I5" s="13" t="s">
        <v>188</v>
      </c>
      <c r="J5" s="65"/>
      <c r="K5" s="65"/>
      <c r="L5" s="22" t="s">
        <v>189</v>
      </c>
      <c r="M5" s="69"/>
      <c r="N5" s="69"/>
      <c r="O5" s="69"/>
    </row>
    <row r="6" ht="30" customHeight="1" spans="1:15">
      <c r="A6" s="14"/>
      <c r="B6" s="12"/>
      <c r="C6" s="22" t="s">
        <v>62</v>
      </c>
      <c r="D6" s="22" t="s">
        <v>190</v>
      </c>
      <c r="E6" s="22" t="s">
        <v>191</v>
      </c>
      <c r="F6" s="22"/>
      <c r="G6" s="14"/>
      <c r="H6" s="12"/>
      <c r="I6" s="22" t="s">
        <v>62</v>
      </c>
      <c r="J6" s="22" t="s">
        <v>190</v>
      </c>
      <c r="K6" s="22" t="s">
        <v>191</v>
      </c>
      <c r="L6" s="22"/>
      <c r="M6" s="70"/>
      <c r="N6" s="70" t="s">
        <v>192</v>
      </c>
      <c r="O6" s="70" t="s">
        <v>193</v>
      </c>
    </row>
    <row r="7" s="1" customFormat="1" ht="22.5" customHeight="1" spans="1:15">
      <c r="A7" s="66">
        <f>B7+C7+F7</f>
        <v>0</v>
      </c>
      <c r="B7" s="66">
        <v>0</v>
      </c>
      <c r="C7" s="66">
        <f>D7+E7</f>
        <v>0</v>
      </c>
      <c r="D7" s="66">
        <v>0</v>
      </c>
      <c r="E7" s="66">
        <v>0</v>
      </c>
      <c r="F7" s="66">
        <v>0</v>
      </c>
      <c r="G7" s="67">
        <f>H7+I7+L7</f>
        <v>0</v>
      </c>
      <c r="H7" s="67">
        <v>0</v>
      </c>
      <c r="I7" s="66">
        <f>J7+K7</f>
        <v>0</v>
      </c>
      <c r="J7" s="66">
        <v>0</v>
      </c>
      <c r="K7" s="66">
        <v>0</v>
      </c>
      <c r="L7" s="66">
        <v>0</v>
      </c>
      <c r="M7" s="71">
        <v>0</v>
      </c>
      <c r="N7" s="71">
        <v>0</v>
      </c>
      <c r="O7" s="71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3" width="4.42592592592593" style="2" customWidth="1"/>
    <col min="4" max="4" width="45.712962962963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194</v>
      </c>
    </row>
    <row r="2" ht="19.5" customHeight="1" spans="1:12">
      <c r="A2" s="7" t="s">
        <v>195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9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ht="19.5" customHeight="1" spans="1:13">
      <c r="A4" s="12" t="s">
        <v>51</v>
      </c>
      <c r="B4" s="12"/>
      <c r="C4" s="12"/>
      <c r="D4" s="49" t="s">
        <v>52</v>
      </c>
      <c r="E4" s="49" t="s">
        <v>129</v>
      </c>
      <c r="F4" s="50" t="s">
        <v>109</v>
      </c>
      <c r="G4" s="50"/>
      <c r="H4" s="50"/>
      <c r="I4" s="56"/>
      <c r="J4" s="56"/>
      <c r="K4" s="56"/>
      <c r="L4" s="14" t="s">
        <v>110</v>
      </c>
      <c r="M4" s="62"/>
    </row>
    <row r="5" ht="11.2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130</v>
      </c>
      <c r="G5" s="52" t="s">
        <v>131</v>
      </c>
      <c r="H5" s="52" t="s">
        <v>132</v>
      </c>
      <c r="I5" s="52" t="s">
        <v>196</v>
      </c>
      <c r="J5" s="52" t="s">
        <v>197</v>
      </c>
      <c r="K5" s="52" t="s">
        <v>198</v>
      </c>
      <c r="L5" s="14"/>
      <c r="M5" s="63"/>
    </row>
    <row r="6" ht="11.25" customHeight="1" spans="1:12">
      <c r="A6" s="14"/>
      <c r="B6" s="12"/>
      <c r="C6" s="14"/>
      <c r="D6" s="60"/>
      <c r="E6" s="60"/>
      <c r="F6" s="61"/>
      <c r="G6" s="61"/>
      <c r="H6" s="61"/>
      <c r="I6" s="61"/>
      <c r="J6" s="61"/>
      <c r="K6" s="61"/>
      <c r="L6" s="14"/>
    </row>
    <row r="7" s="1" customFormat="1" ht="22.5" customHeight="1" spans="1:13">
      <c r="A7" s="15"/>
      <c r="B7" s="15"/>
      <c r="C7" s="15"/>
      <c r="D7" s="17"/>
      <c r="E7" s="44">
        <f>F7+L7</f>
        <v>0</v>
      </c>
      <c r="F7" s="44">
        <f>G7+H7</f>
        <v>0</v>
      </c>
      <c r="G7" s="44">
        <v>0</v>
      </c>
      <c r="H7" s="44">
        <f>SUM(I7:K7)</f>
        <v>0</v>
      </c>
      <c r="I7" s="44">
        <v>0</v>
      </c>
      <c r="J7" s="44">
        <v>0</v>
      </c>
      <c r="K7" s="44">
        <v>0</v>
      </c>
      <c r="L7" s="44">
        <v>0</v>
      </c>
      <c r="M7" s="59"/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2592592592593" style="2" customWidth="1"/>
    <col min="4" max="4" width="32" style="2" customWidth="1"/>
    <col min="5" max="8" width="15.712962962963" style="2" customWidth="1"/>
    <col min="9" max="11" width="8" style="2" hidden="1" customWidth="1"/>
    <col min="12" max="12" width="17.1388888888889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199</v>
      </c>
    </row>
    <row r="2" ht="19.5" customHeight="1" spans="1:12">
      <c r="A2" s="7" t="s">
        <v>200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45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s="39" customFormat="1" ht="19.5" customHeight="1" spans="1:13">
      <c r="A4" s="46" t="s">
        <v>51</v>
      </c>
      <c r="B4" s="47"/>
      <c r="C4" s="48"/>
      <c r="D4" s="49" t="s">
        <v>52</v>
      </c>
      <c r="E4" s="49" t="s">
        <v>129</v>
      </c>
      <c r="F4" s="50" t="s">
        <v>109</v>
      </c>
      <c r="G4" s="50"/>
      <c r="H4" s="50"/>
      <c r="I4" s="56"/>
      <c r="J4" s="56"/>
      <c r="K4" s="56"/>
      <c r="L4" s="14" t="s">
        <v>110</v>
      </c>
      <c r="M4" s="57"/>
    </row>
    <row r="5" s="39" customFormat="1" ht="19.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130</v>
      </c>
      <c r="G5" s="52" t="s">
        <v>131</v>
      </c>
      <c r="H5" s="52" t="s">
        <v>132</v>
      </c>
      <c r="I5" s="52" t="s">
        <v>196</v>
      </c>
      <c r="J5" s="52" t="s">
        <v>197</v>
      </c>
      <c r="K5" s="52" t="s">
        <v>198</v>
      </c>
      <c r="L5" s="14"/>
      <c r="M5" s="58"/>
    </row>
    <row r="6" s="1" customFormat="1" ht="22.5" customHeight="1" spans="1:13">
      <c r="A6" s="15"/>
      <c r="B6" s="15"/>
      <c r="C6" s="15"/>
      <c r="D6" s="17"/>
      <c r="E6" s="44">
        <f>F6+L6</f>
        <v>0</v>
      </c>
      <c r="F6" s="44">
        <f>G6+H6</f>
        <v>0</v>
      </c>
      <c r="G6" s="44">
        <v>0</v>
      </c>
      <c r="H6" s="44">
        <f>SUM(I6:K6)</f>
        <v>0</v>
      </c>
      <c r="I6" s="44">
        <v>0</v>
      </c>
      <c r="J6" s="44">
        <v>0</v>
      </c>
      <c r="K6" s="44">
        <v>0</v>
      </c>
      <c r="L6" s="44">
        <v>0</v>
      </c>
      <c r="M6" s="59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showGridLines="0" workbookViewId="0">
      <pane ySplit="5" topLeftCell="A6" activePane="bottomLeft" state="frozen"/>
      <selection/>
      <selection pane="bottomLeft" activeCell="A1" sqref="A1:O1"/>
    </sheetView>
  </sheetViews>
  <sheetFormatPr defaultColWidth="7.85185185185185" defaultRowHeight="14.25" customHeight="1"/>
  <cols>
    <col min="1" max="1" width="4.27777777777778" style="2" customWidth="1"/>
    <col min="2" max="2" width="4.27777777777778" customWidth="1"/>
    <col min="3" max="3" width="20" style="2" customWidth="1"/>
    <col min="4" max="4" width="4.27777777777778" style="2" customWidth="1"/>
    <col min="5" max="5" width="4.27777777777778" customWidth="1"/>
    <col min="6" max="6" width="20" customWidth="1"/>
    <col min="7" max="12" width="11.4259259259259" customWidth="1"/>
    <col min="13" max="13" width="11.4259259259259" style="2" customWidth="1"/>
    <col min="14" max="14" width="10" customWidth="1"/>
    <col min="15" max="15" width="10" style="2" customWidth="1"/>
  </cols>
  <sheetData>
    <row r="1" ht="19.5" customHeight="1" spans="1:15">
      <c r="A1" s="26" t="s">
        <v>201</v>
      </c>
      <c r="B1" s="26"/>
      <c r="C1" s="27"/>
      <c r="D1" s="27"/>
      <c r="E1" s="26"/>
      <c r="F1" s="26"/>
      <c r="G1" s="26"/>
      <c r="H1" s="26"/>
      <c r="I1" s="26"/>
      <c r="J1" s="26"/>
      <c r="K1" s="26"/>
      <c r="L1" s="26"/>
      <c r="M1" s="27"/>
      <c r="N1" s="26"/>
      <c r="O1" s="27"/>
    </row>
    <row r="2" ht="19.5" customHeight="1" spans="1:15">
      <c r="A2" s="7" t="s">
        <v>202</v>
      </c>
      <c r="B2" s="7"/>
      <c r="C2" s="28"/>
      <c r="D2" s="28"/>
      <c r="E2" s="7"/>
      <c r="F2" s="7"/>
      <c r="G2" s="7"/>
      <c r="H2" s="7"/>
      <c r="I2" s="7"/>
      <c r="J2" s="7"/>
      <c r="K2" s="7"/>
      <c r="L2" s="7"/>
      <c r="M2" s="28"/>
      <c r="N2" s="7"/>
      <c r="O2" s="28"/>
    </row>
    <row r="3" ht="19.5" customHeight="1" spans="1:15">
      <c r="A3" s="9" t="s">
        <v>3</v>
      </c>
      <c r="B3" s="29"/>
      <c r="C3" s="9"/>
      <c r="D3" s="9"/>
      <c r="E3" s="29"/>
      <c r="F3" s="29"/>
      <c r="G3" s="29"/>
      <c r="H3" s="29"/>
      <c r="I3" s="29"/>
      <c r="J3" s="29"/>
      <c r="K3" s="29"/>
      <c r="L3" s="29"/>
      <c r="M3" s="9"/>
      <c r="N3" s="29"/>
      <c r="O3" s="35" t="s">
        <v>4</v>
      </c>
    </row>
    <row r="4" s="39" customFormat="1" ht="19.5" customHeight="1" spans="1:15">
      <c r="A4" s="14" t="s">
        <v>51</v>
      </c>
      <c r="B4" s="36"/>
      <c r="C4" s="31" t="s">
        <v>203</v>
      </c>
      <c r="D4" s="14" t="s">
        <v>51</v>
      </c>
      <c r="E4" s="36"/>
      <c r="F4" s="31" t="s">
        <v>204</v>
      </c>
      <c r="G4" s="13" t="s">
        <v>53</v>
      </c>
      <c r="H4" s="13" t="s">
        <v>205</v>
      </c>
      <c r="I4" s="13"/>
      <c r="J4" s="14" t="s">
        <v>51</v>
      </c>
      <c r="K4" s="36"/>
      <c r="L4" s="31" t="s">
        <v>206</v>
      </c>
      <c r="M4" s="12" t="s">
        <v>207</v>
      </c>
      <c r="N4" s="22" t="s">
        <v>43</v>
      </c>
      <c r="O4" s="12" t="s">
        <v>45</v>
      </c>
    </row>
    <row r="5" s="39" customFormat="1" ht="30" customHeight="1" spans="1:15">
      <c r="A5" s="14" t="s">
        <v>59</v>
      </c>
      <c r="B5" s="13" t="s">
        <v>60</v>
      </c>
      <c r="C5" s="12" t="s">
        <v>139</v>
      </c>
      <c r="D5" s="14" t="s">
        <v>59</v>
      </c>
      <c r="E5" s="13" t="s">
        <v>60</v>
      </c>
      <c r="F5" s="12" t="s">
        <v>139</v>
      </c>
      <c r="G5" s="13"/>
      <c r="H5" s="22" t="s">
        <v>62</v>
      </c>
      <c r="I5" s="22" t="s">
        <v>114</v>
      </c>
      <c r="J5" s="12" t="s">
        <v>115</v>
      </c>
      <c r="K5" s="22" t="s">
        <v>116</v>
      </c>
      <c r="L5" s="12" t="s">
        <v>139</v>
      </c>
      <c r="M5" s="31" t="s">
        <v>62</v>
      </c>
      <c r="N5" s="37"/>
      <c r="O5" s="31"/>
    </row>
    <row r="6" s="1" customFormat="1" ht="20.25" customHeight="1" spans="1:15">
      <c r="A6" s="15"/>
      <c r="B6" s="16"/>
      <c r="C6" s="17" t="s">
        <v>53</v>
      </c>
      <c r="D6" s="40"/>
      <c r="E6" s="41"/>
      <c r="F6" s="42"/>
      <c r="G6" s="43">
        <f t="shared" ref="G6:G20" si="0">H6+L6+M6+N6+O6</f>
        <v>1769.86</v>
      </c>
      <c r="H6" s="43">
        <f t="shared" ref="H6:H20" si="1">I6+J6+K6</f>
        <v>1769.86</v>
      </c>
      <c r="I6" s="43" t="s">
        <v>208</v>
      </c>
      <c r="J6" s="43">
        <v>0</v>
      </c>
      <c r="K6" s="43">
        <v>0</v>
      </c>
      <c r="L6" s="44">
        <v>0</v>
      </c>
      <c r="M6" s="44">
        <v>0</v>
      </c>
      <c r="N6" s="43">
        <v>0</v>
      </c>
      <c r="O6" s="43">
        <v>0</v>
      </c>
    </row>
    <row r="7" ht="20.25" customHeight="1" spans="1:15">
      <c r="A7" s="15" t="s">
        <v>142</v>
      </c>
      <c r="B7" s="16"/>
      <c r="C7" s="17" t="s">
        <v>143</v>
      </c>
      <c r="D7" s="40" t="s">
        <v>144</v>
      </c>
      <c r="E7" s="41"/>
      <c r="F7" s="42" t="s">
        <v>145</v>
      </c>
      <c r="G7" s="43">
        <f t="shared" si="0"/>
        <v>1754.68</v>
      </c>
      <c r="H7" s="43">
        <f t="shared" si="1"/>
        <v>1754.68</v>
      </c>
      <c r="I7" s="43" t="s">
        <v>146</v>
      </c>
      <c r="J7" s="43">
        <v>0</v>
      </c>
      <c r="K7" s="43">
        <v>0</v>
      </c>
      <c r="L7" s="44">
        <v>0</v>
      </c>
      <c r="M7" s="44">
        <v>0</v>
      </c>
      <c r="N7" s="43">
        <v>0</v>
      </c>
      <c r="O7" s="43">
        <v>0</v>
      </c>
    </row>
    <row r="8" ht="20.25" customHeight="1" spans="1:15">
      <c r="A8" s="15" t="s">
        <v>142</v>
      </c>
      <c r="B8" s="16" t="s">
        <v>72</v>
      </c>
      <c r="C8" s="17" t="s">
        <v>147</v>
      </c>
      <c r="D8" s="40" t="s">
        <v>144</v>
      </c>
      <c r="E8" s="41" t="s">
        <v>72</v>
      </c>
      <c r="F8" s="42" t="s">
        <v>148</v>
      </c>
      <c r="G8" s="43">
        <f t="shared" si="0"/>
        <v>567.79</v>
      </c>
      <c r="H8" s="43">
        <f t="shared" si="1"/>
        <v>567.79</v>
      </c>
      <c r="I8" s="43" t="s">
        <v>149</v>
      </c>
      <c r="J8" s="43">
        <v>0</v>
      </c>
      <c r="K8" s="43">
        <v>0</v>
      </c>
      <c r="L8" s="44">
        <v>0</v>
      </c>
      <c r="M8" s="44">
        <v>0</v>
      </c>
      <c r="N8" s="43">
        <v>0</v>
      </c>
      <c r="O8" s="43">
        <v>0</v>
      </c>
    </row>
    <row r="9" ht="20.25" customHeight="1" spans="1:15">
      <c r="A9" s="15" t="s">
        <v>142</v>
      </c>
      <c r="B9" s="16" t="s">
        <v>69</v>
      </c>
      <c r="C9" s="17" t="s">
        <v>150</v>
      </c>
      <c r="D9" s="40" t="s">
        <v>144</v>
      </c>
      <c r="E9" s="41" t="s">
        <v>72</v>
      </c>
      <c r="F9" s="42" t="s">
        <v>148</v>
      </c>
      <c r="G9" s="43">
        <f t="shared" si="0"/>
        <v>223.07</v>
      </c>
      <c r="H9" s="43">
        <f t="shared" si="1"/>
        <v>223.07</v>
      </c>
      <c r="I9" s="43" t="s">
        <v>151</v>
      </c>
      <c r="J9" s="43">
        <v>0</v>
      </c>
      <c r="K9" s="43">
        <v>0</v>
      </c>
      <c r="L9" s="44">
        <v>0</v>
      </c>
      <c r="M9" s="44">
        <v>0</v>
      </c>
      <c r="N9" s="43">
        <v>0</v>
      </c>
      <c r="O9" s="43">
        <v>0</v>
      </c>
    </row>
    <row r="10" ht="20.25" customHeight="1" spans="1:15">
      <c r="A10" s="15" t="s">
        <v>142</v>
      </c>
      <c r="B10" s="16" t="s">
        <v>75</v>
      </c>
      <c r="C10" s="17" t="s">
        <v>152</v>
      </c>
      <c r="D10" s="40" t="s">
        <v>144</v>
      </c>
      <c r="E10" s="41" t="s">
        <v>72</v>
      </c>
      <c r="F10" s="42" t="s">
        <v>148</v>
      </c>
      <c r="G10" s="43">
        <f t="shared" si="0"/>
        <v>45.94</v>
      </c>
      <c r="H10" s="43">
        <f t="shared" si="1"/>
        <v>45.94</v>
      </c>
      <c r="I10" s="43" t="s">
        <v>153</v>
      </c>
      <c r="J10" s="43">
        <v>0</v>
      </c>
      <c r="K10" s="43">
        <v>0</v>
      </c>
      <c r="L10" s="44">
        <v>0</v>
      </c>
      <c r="M10" s="44">
        <v>0</v>
      </c>
      <c r="N10" s="43">
        <v>0</v>
      </c>
      <c r="O10" s="43">
        <v>0</v>
      </c>
    </row>
    <row r="11" ht="20.25" customHeight="1" spans="1:15">
      <c r="A11" s="15" t="s">
        <v>142</v>
      </c>
      <c r="B11" s="16" t="s">
        <v>78</v>
      </c>
      <c r="C11" s="17" t="s">
        <v>154</v>
      </c>
      <c r="D11" s="40" t="s">
        <v>144</v>
      </c>
      <c r="E11" s="41" t="s">
        <v>72</v>
      </c>
      <c r="F11" s="42" t="s">
        <v>148</v>
      </c>
      <c r="G11" s="43">
        <f t="shared" si="0"/>
        <v>441.62</v>
      </c>
      <c r="H11" s="43">
        <f t="shared" si="1"/>
        <v>441.62</v>
      </c>
      <c r="I11" s="43" t="s">
        <v>155</v>
      </c>
      <c r="J11" s="43">
        <v>0</v>
      </c>
      <c r="K11" s="43">
        <v>0</v>
      </c>
      <c r="L11" s="44">
        <v>0</v>
      </c>
      <c r="M11" s="44">
        <v>0</v>
      </c>
      <c r="N11" s="43">
        <v>0</v>
      </c>
      <c r="O11" s="43">
        <v>0</v>
      </c>
    </row>
    <row r="12" ht="20.25" customHeight="1" spans="1:15">
      <c r="A12" s="15" t="s">
        <v>142</v>
      </c>
      <c r="B12" s="16" t="s">
        <v>156</v>
      </c>
      <c r="C12" s="17" t="s">
        <v>157</v>
      </c>
      <c r="D12" s="40" t="s">
        <v>144</v>
      </c>
      <c r="E12" s="41" t="s">
        <v>72</v>
      </c>
      <c r="F12" s="42" t="s">
        <v>148</v>
      </c>
      <c r="G12" s="43">
        <f t="shared" si="0"/>
        <v>166.53</v>
      </c>
      <c r="H12" s="43">
        <f t="shared" si="1"/>
        <v>166.53</v>
      </c>
      <c r="I12" s="43" t="s">
        <v>158</v>
      </c>
      <c r="J12" s="43">
        <v>0</v>
      </c>
      <c r="K12" s="43">
        <v>0</v>
      </c>
      <c r="L12" s="44">
        <v>0</v>
      </c>
      <c r="M12" s="44">
        <v>0</v>
      </c>
      <c r="N12" s="43">
        <v>0</v>
      </c>
      <c r="O12" s="43">
        <v>0</v>
      </c>
    </row>
    <row r="13" ht="20.25" customHeight="1" spans="1:15">
      <c r="A13" s="15" t="s">
        <v>142</v>
      </c>
      <c r="B13" s="16" t="s">
        <v>159</v>
      </c>
      <c r="C13" s="17" t="s">
        <v>160</v>
      </c>
      <c r="D13" s="40" t="s">
        <v>144</v>
      </c>
      <c r="E13" s="41" t="s">
        <v>72</v>
      </c>
      <c r="F13" s="42" t="s">
        <v>148</v>
      </c>
      <c r="G13" s="43">
        <f t="shared" si="0"/>
        <v>83.27</v>
      </c>
      <c r="H13" s="43">
        <f t="shared" si="1"/>
        <v>83.27</v>
      </c>
      <c r="I13" s="43" t="s">
        <v>161</v>
      </c>
      <c r="J13" s="43">
        <v>0</v>
      </c>
      <c r="K13" s="43">
        <v>0</v>
      </c>
      <c r="L13" s="44">
        <v>0</v>
      </c>
      <c r="M13" s="44">
        <v>0</v>
      </c>
      <c r="N13" s="43">
        <v>0</v>
      </c>
      <c r="O13" s="43">
        <v>0</v>
      </c>
    </row>
    <row r="14" ht="20.25" customHeight="1" spans="1:15">
      <c r="A14" s="15" t="s">
        <v>142</v>
      </c>
      <c r="B14" s="16" t="s">
        <v>162</v>
      </c>
      <c r="C14" s="17" t="s">
        <v>163</v>
      </c>
      <c r="D14" s="40" t="s">
        <v>144</v>
      </c>
      <c r="E14" s="41" t="s">
        <v>72</v>
      </c>
      <c r="F14" s="42" t="s">
        <v>148</v>
      </c>
      <c r="G14" s="43">
        <f t="shared" si="0"/>
        <v>75.98</v>
      </c>
      <c r="H14" s="43">
        <f t="shared" si="1"/>
        <v>75.98</v>
      </c>
      <c r="I14" s="43" t="s">
        <v>164</v>
      </c>
      <c r="J14" s="43">
        <v>0</v>
      </c>
      <c r="K14" s="43">
        <v>0</v>
      </c>
      <c r="L14" s="44">
        <v>0</v>
      </c>
      <c r="M14" s="44">
        <v>0</v>
      </c>
      <c r="N14" s="43">
        <v>0</v>
      </c>
      <c r="O14" s="43">
        <v>0</v>
      </c>
    </row>
    <row r="15" ht="20.25" customHeight="1" spans="1:15">
      <c r="A15" s="15" t="s">
        <v>142</v>
      </c>
      <c r="B15" s="16" t="s">
        <v>165</v>
      </c>
      <c r="C15" s="17" t="s">
        <v>166</v>
      </c>
      <c r="D15" s="40" t="s">
        <v>144</v>
      </c>
      <c r="E15" s="41" t="s">
        <v>72</v>
      </c>
      <c r="F15" s="42" t="s">
        <v>148</v>
      </c>
      <c r="G15" s="43">
        <f t="shared" si="0"/>
        <v>8.33</v>
      </c>
      <c r="H15" s="43">
        <f t="shared" si="1"/>
        <v>8.33</v>
      </c>
      <c r="I15" s="43" t="s">
        <v>167</v>
      </c>
      <c r="J15" s="43">
        <v>0</v>
      </c>
      <c r="K15" s="43">
        <v>0</v>
      </c>
      <c r="L15" s="44">
        <v>0</v>
      </c>
      <c r="M15" s="44">
        <v>0</v>
      </c>
      <c r="N15" s="43">
        <v>0</v>
      </c>
      <c r="O15" s="43">
        <v>0</v>
      </c>
    </row>
    <row r="16" ht="20.25" customHeight="1" spans="1:15">
      <c r="A16" s="15" t="s">
        <v>142</v>
      </c>
      <c r="B16" s="16" t="s">
        <v>168</v>
      </c>
      <c r="C16" s="17" t="s">
        <v>169</v>
      </c>
      <c r="D16" s="40" t="s">
        <v>144</v>
      </c>
      <c r="E16" s="41" t="s">
        <v>72</v>
      </c>
      <c r="F16" s="42" t="s">
        <v>148</v>
      </c>
      <c r="G16" s="43">
        <f t="shared" si="0"/>
        <v>142.15</v>
      </c>
      <c r="H16" s="43">
        <f t="shared" si="1"/>
        <v>142.15</v>
      </c>
      <c r="I16" s="43" t="s">
        <v>170</v>
      </c>
      <c r="J16" s="43">
        <v>0</v>
      </c>
      <c r="K16" s="43">
        <v>0</v>
      </c>
      <c r="L16" s="44">
        <v>0</v>
      </c>
      <c r="M16" s="44">
        <v>0</v>
      </c>
      <c r="N16" s="43">
        <v>0</v>
      </c>
      <c r="O16" s="43">
        <v>0</v>
      </c>
    </row>
    <row r="17" ht="20.25" customHeight="1" spans="1:15">
      <c r="A17" s="15" t="s">
        <v>171</v>
      </c>
      <c r="B17" s="16"/>
      <c r="C17" s="17" t="s">
        <v>172</v>
      </c>
      <c r="D17" s="40" t="s">
        <v>144</v>
      </c>
      <c r="E17" s="41"/>
      <c r="F17" s="42" t="s">
        <v>145</v>
      </c>
      <c r="G17" s="43">
        <f t="shared" si="0"/>
        <v>15.15</v>
      </c>
      <c r="H17" s="43">
        <f t="shared" si="1"/>
        <v>15.15</v>
      </c>
      <c r="I17" s="43" t="s">
        <v>141</v>
      </c>
      <c r="J17" s="43">
        <v>0</v>
      </c>
      <c r="K17" s="43">
        <v>0</v>
      </c>
      <c r="L17" s="44">
        <v>0</v>
      </c>
      <c r="M17" s="44">
        <v>0</v>
      </c>
      <c r="N17" s="43">
        <v>0</v>
      </c>
      <c r="O17" s="43">
        <v>0</v>
      </c>
    </row>
    <row r="18" ht="20.25" customHeight="1" spans="1:15">
      <c r="A18" s="15" t="s">
        <v>171</v>
      </c>
      <c r="B18" s="16" t="s">
        <v>173</v>
      </c>
      <c r="C18" s="17" t="s">
        <v>174</v>
      </c>
      <c r="D18" s="40" t="s">
        <v>144</v>
      </c>
      <c r="E18" s="41" t="s">
        <v>69</v>
      </c>
      <c r="F18" s="42" t="s">
        <v>175</v>
      </c>
      <c r="G18" s="43">
        <f t="shared" si="0"/>
        <v>15.15</v>
      </c>
      <c r="H18" s="43">
        <f t="shared" si="1"/>
        <v>15.15</v>
      </c>
      <c r="I18" s="43" t="s">
        <v>141</v>
      </c>
      <c r="J18" s="43">
        <v>0</v>
      </c>
      <c r="K18" s="43">
        <v>0</v>
      </c>
      <c r="L18" s="44">
        <v>0</v>
      </c>
      <c r="M18" s="44">
        <v>0</v>
      </c>
      <c r="N18" s="43">
        <v>0</v>
      </c>
      <c r="O18" s="43">
        <v>0</v>
      </c>
    </row>
    <row r="19" ht="20.25" customHeight="1" spans="1:15">
      <c r="A19" s="15" t="s">
        <v>176</v>
      </c>
      <c r="B19" s="16"/>
      <c r="C19" s="17" t="s">
        <v>177</v>
      </c>
      <c r="D19" s="40" t="s">
        <v>178</v>
      </c>
      <c r="E19" s="41"/>
      <c r="F19" s="42" t="s">
        <v>179</v>
      </c>
      <c r="G19" s="43">
        <f t="shared" si="0"/>
        <v>0.03</v>
      </c>
      <c r="H19" s="43">
        <f t="shared" si="1"/>
        <v>0.03</v>
      </c>
      <c r="I19" s="43" t="s">
        <v>180</v>
      </c>
      <c r="J19" s="43">
        <v>0</v>
      </c>
      <c r="K19" s="43">
        <v>0</v>
      </c>
      <c r="L19" s="44">
        <v>0</v>
      </c>
      <c r="M19" s="44">
        <v>0</v>
      </c>
      <c r="N19" s="43">
        <v>0</v>
      </c>
      <c r="O19" s="43">
        <v>0</v>
      </c>
    </row>
    <row r="20" ht="20.25" customHeight="1" spans="1:15">
      <c r="A20" s="15" t="s">
        <v>176</v>
      </c>
      <c r="B20" s="16" t="s">
        <v>159</v>
      </c>
      <c r="C20" s="17" t="s">
        <v>181</v>
      </c>
      <c r="D20" s="40" t="s">
        <v>178</v>
      </c>
      <c r="E20" s="41" t="s">
        <v>72</v>
      </c>
      <c r="F20" s="42" t="s">
        <v>182</v>
      </c>
      <c r="G20" s="43">
        <f t="shared" si="0"/>
        <v>0.03</v>
      </c>
      <c r="H20" s="43">
        <f t="shared" si="1"/>
        <v>0.03</v>
      </c>
      <c r="I20" s="43" t="s">
        <v>180</v>
      </c>
      <c r="J20" s="43">
        <v>0</v>
      </c>
      <c r="K20" s="43">
        <v>0</v>
      </c>
      <c r="L20" s="44">
        <v>0</v>
      </c>
      <c r="M20" s="44">
        <v>0</v>
      </c>
      <c r="N20" s="43">
        <v>0</v>
      </c>
      <c r="O20" s="43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tabSelected="1" workbookViewId="0">
      <pane ySplit="5" topLeftCell="A6" activePane="bottomLeft" state="frozen"/>
      <selection/>
      <selection pane="bottomLeft" activeCell="B11" sqref="B11"/>
    </sheetView>
  </sheetViews>
  <sheetFormatPr defaultColWidth="7.85185185185185" defaultRowHeight="14.25" customHeight="1"/>
  <cols>
    <col min="1" max="1" width="7.85185185185185" hidden="1" customWidth="1"/>
    <col min="2" max="2" width="50" style="2" customWidth="1"/>
    <col min="3" max="3" width="12.1388888888889" style="2" customWidth="1"/>
    <col min="4" max="4" width="7.85185185185185" style="2" hidden="1" customWidth="1"/>
    <col min="5" max="10" width="10.712962962963" customWidth="1"/>
    <col min="11" max="11" width="10.712962962963" style="2" customWidth="1"/>
    <col min="12" max="12" width="10.712962962963" customWidth="1"/>
    <col min="13" max="13" width="10.712962962963" style="2" customWidth="1"/>
    <col min="14" max="14" width="7.85185185185185" hidden="1" customWidth="1"/>
  </cols>
  <sheetData>
    <row r="1" ht="19.5" customHeight="1" spans="2:13">
      <c r="B1" s="26" t="s">
        <v>209</v>
      </c>
      <c r="C1" s="27"/>
      <c r="D1" s="27"/>
      <c r="E1" s="26"/>
      <c r="F1" s="26"/>
      <c r="G1" s="26"/>
      <c r="H1" s="26"/>
      <c r="I1" s="26"/>
      <c r="J1" s="26"/>
      <c r="K1" s="27"/>
      <c r="L1" s="26"/>
      <c r="M1" s="27"/>
    </row>
    <row r="2" ht="19.5" customHeight="1" spans="2:13">
      <c r="B2" s="7" t="s">
        <v>210</v>
      </c>
      <c r="C2" s="28"/>
      <c r="D2" s="28"/>
      <c r="E2" s="7"/>
      <c r="F2" s="7"/>
      <c r="G2" s="7"/>
      <c r="H2" s="7"/>
      <c r="I2" s="7"/>
      <c r="J2" s="7"/>
      <c r="K2" s="28"/>
      <c r="L2" s="7"/>
      <c r="M2" s="28"/>
    </row>
    <row r="3" ht="19.5" customHeight="1" spans="2:13">
      <c r="B3" s="9" t="s">
        <v>3</v>
      </c>
      <c r="C3" s="9"/>
      <c r="D3" s="9"/>
      <c r="E3" s="29"/>
      <c r="F3" s="29"/>
      <c r="G3" s="29"/>
      <c r="H3" s="29"/>
      <c r="I3" s="29"/>
      <c r="J3" s="29"/>
      <c r="K3" s="9"/>
      <c r="L3" s="29"/>
      <c r="M3" s="35" t="s">
        <v>4</v>
      </c>
    </row>
    <row r="4" ht="19.5" customHeight="1" spans="1:14">
      <c r="A4" s="30" t="s">
        <v>211</v>
      </c>
      <c r="B4" s="14" t="s">
        <v>212</v>
      </c>
      <c r="C4" s="31" t="s">
        <v>213</v>
      </c>
      <c r="D4" s="12" t="s">
        <v>136</v>
      </c>
      <c r="E4" s="13" t="s">
        <v>53</v>
      </c>
      <c r="F4" s="13" t="s">
        <v>205</v>
      </c>
      <c r="G4" s="13"/>
      <c r="H4" s="14" t="s">
        <v>51</v>
      </c>
      <c r="I4" s="36"/>
      <c r="J4" s="31" t="s">
        <v>206</v>
      </c>
      <c r="K4" s="12" t="s">
        <v>207</v>
      </c>
      <c r="L4" s="22" t="s">
        <v>43</v>
      </c>
      <c r="M4" s="12" t="s">
        <v>45</v>
      </c>
      <c r="N4" s="30"/>
    </row>
    <row r="5" ht="30" customHeight="1" spans="1:14">
      <c r="A5" s="32"/>
      <c r="B5" s="14" t="s">
        <v>59</v>
      </c>
      <c r="C5" s="12" t="s">
        <v>139</v>
      </c>
      <c r="D5" s="31"/>
      <c r="E5" s="13"/>
      <c r="F5" s="22" t="s">
        <v>62</v>
      </c>
      <c r="G5" s="22" t="s">
        <v>114</v>
      </c>
      <c r="H5" s="12" t="s">
        <v>115</v>
      </c>
      <c r="I5" s="22" t="s">
        <v>116</v>
      </c>
      <c r="J5" s="12" t="s">
        <v>139</v>
      </c>
      <c r="K5" s="31" t="s">
        <v>62</v>
      </c>
      <c r="L5" s="37"/>
      <c r="M5" s="31"/>
      <c r="N5" s="32"/>
    </row>
    <row r="6" s="1" customFormat="1" ht="20.25" customHeight="1" spans="1:14">
      <c r="A6" s="33"/>
      <c r="B6" s="17"/>
      <c r="C6" s="17"/>
      <c r="D6" s="34"/>
      <c r="E6" s="23">
        <f t="shared" ref="E6:E13" si="0">F6+J6+K6+L6+M6</f>
        <v>80.48</v>
      </c>
      <c r="F6" s="23">
        <f t="shared" ref="F6:F13" si="1">G6+H6+I6</f>
        <v>80.48</v>
      </c>
      <c r="G6" s="23">
        <v>80.48</v>
      </c>
      <c r="H6" s="23">
        <v>0</v>
      </c>
      <c r="I6" s="23">
        <v>0</v>
      </c>
      <c r="J6" s="18">
        <v>0</v>
      </c>
      <c r="K6" s="18">
        <v>0</v>
      </c>
      <c r="L6" s="23">
        <v>0</v>
      </c>
      <c r="M6" s="23">
        <v>0</v>
      </c>
      <c r="N6" s="38">
        <f t="shared" ref="N6:N13" si="2">A6</f>
        <v>0</v>
      </c>
    </row>
    <row r="7" ht="20.25" customHeight="1" spans="1:14">
      <c r="A7" s="33" t="s">
        <v>214</v>
      </c>
      <c r="B7" s="17" t="s">
        <v>215</v>
      </c>
      <c r="C7" s="17" t="s">
        <v>216</v>
      </c>
      <c r="D7" s="34"/>
      <c r="E7" s="23">
        <f t="shared" si="0"/>
        <v>30</v>
      </c>
      <c r="F7" s="23">
        <f t="shared" si="1"/>
        <v>30</v>
      </c>
      <c r="G7" s="23">
        <v>30</v>
      </c>
      <c r="H7" s="23">
        <v>0</v>
      </c>
      <c r="I7" s="23">
        <v>0</v>
      </c>
      <c r="J7" s="18">
        <v>0</v>
      </c>
      <c r="K7" s="18">
        <v>0</v>
      </c>
      <c r="L7" s="23">
        <v>0</v>
      </c>
      <c r="M7" s="23">
        <v>0</v>
      </c>
      <c r="N7" s="38" t="str">
        <f t="shared" si="2"/>
        <v>370403240022030401600</v>
      </c>
    </row>
    <row r="8" ht="20.25" customHeight="1" spans="1:14">
      <c r="A8" s="33" t="s">
        <v>217</v>
      </c>
      <c r="B8" s="17" t="s">
        <v>218</v>
      </c>
      <c r="C8" s="17" t="s">
        <v>216</v>
      </c>
      <c r="D8" s="34"/>
      <c r="E8" s="23">
        <f t="shared" si="0"/>
        <v>20</v>
      </c>
      <c r="F8" s="23">
        <f t="shared" si="1"/>
        <v>20</v>
      </c>
      <c r="G8" s="23">
        <v>20</v>
      </c>
      <c r="H8" s="23">
        <v>0</v>
      </c>
      <c r="I8" s="23">
        <v>0</v>
      </c>
      <c r="J8" s="18">
        <v>0</v>
      </c>
      <c r="K8" s="18">
        <v>0</v>
      </c>
      <c r="L8" s="23">
        <v>0</v>
      </c>
      <c r="M8" s="23">
        <v>0</v>
      </c>
      <c r="N8" s="38" t="str">
        <f t="shared" si="2"/>
        <v>37040324002203040161W</v>
      </c>
    </row>
    <row r="9" ht="20.25" customHeight="1" spans="1:14">
      <c r="A9" s="33" t="s">
        <v>219</v>
      </c>
      <c r="B9" s="17" t="s">
        <v>220</v>
      </c>
      <c r="C9" s="17" t="s">
        <v>216</v>
      </c>
      <c r="D9" s="34"/>
      <c r="E9" s="23">
        <f t="shared" si="0"/>
        <v>0.2</v>
      </c>
      <c r="F9" s="23">
        <f t="shared" si="1"/>
        <v>0.2</v>
      </c>
      <c r="G9" s="23">
        <v>0.2</v>
      </c>
      <c r="H9" s="23">
        <v>0</v>
      </c>
      <c r="I9" s="23">
        <v>0</v>
      </c>
      <c r="J9" s="18">
        <v>0</v>
      </c>
      <c r="K9" s="18">
        <v>0</v>
      </c>
      <c r="L9" s="23">
        <v>0</v>
      </c>
      <c r="M9" s="23">
        <v>0</v>
      </c>
      <c r="N9" s="38" t="str">
        <f t="shared" si="2"/>
        <v>37040324002203040163C</v>
      </c>
    </row>
    <row r="10" ht="20.25" customHeight="1" spans="1:14">
      <c r="A10" s="33" t="s">
        <v>221</v>
      </c>
      <c r="B10" s="17" t="s">
        <v>222</v>
      </c>
      <c r="C10" s="17" t="s">
        <v>216</v>
      </c>
      <c r="D10" s="34"/>
      <c r="E10" s="23">
        <f t="shared" si="0"/>
        <v>0.1</v>
      </c>
      <c r="F10" s="23">
        <f t="shared" si="1"/>
        <v>0.1</v>
      </c>
      <c r="G10" s="23">
        <v>0.1</v>
      </c>
      <c r="H10" s="23">
        <v>0</v>
      </c>
      <c r="I10" s="23">
        <v>0</v>
      </c>
      <c r="J10" s="18">
        <v>0</v>
      </c>
      <c r="K10" s="18">
        <v>0</v>
      </c>
      <c r="L10" s="23">
        <v>0</v>
      </c>
      <c r="M10" s="23">
        <v>0</v>
      </c>
      <c r="N10" s="38" t="str">
        <f t="shared" si="2"/>
        <v>37040324002203040165R</v>
      </c>
    </row>
    <row r="11" ht="20.25" customHeight="1" spans="1:14">
      <c r="A11" s="33" t="s">
        <v>223</v>
      </c>
      <c r="B11" s="17" t="s">
        <v>224</v>
      </c>
      <c r="C11" s="17" t="s">
        <v>216</v>
      </c>
      <c r="D11" s="34"/>
      <c r="E11" s="23">
        <f t="shared" si="0"/>
        <v>18.48</v>
      </c>
      <c r="F11" s="23">
        <f t="shared" si="1"/>
        <v>18.48</v>
      </c>
      <c r="G11" s="23">
        <v>18.48</v>
      </c>
      <c r="H11" s="23">
        <v>0</v>
      </c>
      <c r="I11" s="23">
        <v>0</v>
      </c>
      <c r="J11" s="18">
        <v>0</v>
      </c>
      <c r="K11" s="18">
        <v>0</v>
      </c>
      <c r="L11" s="23">
        <v>0</v>
      </c>
      <c r="M11" s="23">
        <v>0</v>
      </c>
      <c r="N11" s="38" t="str">
        <f t="shared" si="2"/>
        <v>37040324002203040169J</v>
      </c>
    </row>
    <row r="12" ht="20.25" customHeight="1" spans="1:14">
      <c r="A12" s="33" t="s">
        <v>225</v>
      </c>
      <c r="B12" s="17" t="s">
        <v>226</v>
      </c>
      <c r="C12" s="17" t="s">
        <v>227</v>
      </c>
      <c r="D12" s="34"/>
      <c r="E12" s="23">
        <f t="shared" si="0"/>
        <v>9.3</v>
      </c>
      <c r="F12" s="23">
        <f t="shared" si="1"/>
        <v>9.3</v>
      </c>
      <c r="G12" s="23">
        <v>9.3</v>
      </c>
      <c r="H12" s="23">
        <v>0</v>
      </c>
      <c r="I12" s="23">
        <v>0</v>
      </c>
      <c r="J12" s="18">
        <v>0</v>
      </c>
      <c r="K12" s="18">
        <v>0</v>
      </c>
      <c r="L12" s="23">
        <v>0</v>
      </c>
      <c r="M12" s="23">
        <v>0</v>
      </c>
      <c r="N12" s="38" t="str">
        <f t="shared" si="2"/>
        <v>37040324030203040045G</v>
      </c>
    </row>
    <row r="13" ht="20.25" customHeight="1" spans="1:14">
      <c r="A13" s="33" t="s">
        <v>228</v>
      </c>
      <c r="B13" s="17" t="s">
        <v>229</v>
      </c>
      <c r="C13" s="17" t="s">
        <v>227</v>
      </c>
      <c r="D13" s="34"/>
      <c r="E13" s="23">
        <f t="shared" si="0"/>
        <v>2.4</v>
      </c>
      <c r="F13" s="23">
        <f t="shared" si="1"/>
        <v>2.4</v>
      </c>
      <c r="G13" s="23">
        <v>2.4</v>
      </c>
      <c r="H13" s="23">
        <v>0</v>
      </c>
      <c r="I13" s="23">
        <v>0</v>
      </c>
      <c r="J13" s="18">
        <v>0</v>
      </c>
      <c r="K13" s="18">
        <v>0</v>
      </c>
      <c r="L13" s="23">
        <v>0</v>
      </c>
      <c r="M13" s="23">
        <v>0</v>
      </c>
      <c r="N13" s="38" t="str">
        <f t="shared" si="2"/>
        <v>37040324030203040083C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185185185185" customWidth="1"/>
    <col min="4" max="4" width="5.57407407407407" customWidth="1"/>
    <col min="5" max="5" width="34.2777777777778" style="2" customWidth="1"/>
    <col min="6" max="7" width="14.2777777777778" style="2" customWidth="1"/>
    <col min="8" max="9" width="11.4259259259259" style="2" customWidth="1"/>
    <col min="10" max="10" width="11.4259259259259" customWidth="1"/>
    <col min="11" max="14" width="11.4259259259259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19" t="s">
        <v>230</v>
      </c>
    </row>
    <row r="2" ht="19.5" customHeight="1" spans="1:14">
      <c r="A2" s="7" t="s">
        <v>231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3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0" t="s">
        <v>4</v>
      </c>
    </row>
    <row r="4" s="1" customFormat="1" ht="19.5" customHeight="1" spans="1:18">
      <c r="A4" s="12" t="s">
        <v>51</v>
      </c>
      <c r="B4" s="12"/>
      <c r="C4" s="13"/>
      <c r="D4" s="13"/>
      <c r="E4" s="14" t="s">
        <v>52</v>
      </c>
      <c r="F4" s="14" t="s">
        <v>232</v>
      </c>
      <c r="G4" s="14"/>
      <c r="H4" s="14"/>
      <c r="I4" s="14"/>
      <c r="J4" s="14"/>
      <c r="K4" s="14"/>
      <c r="L4" s="14"/>
      <c r="M4" s="14"/>
      <c r="N4" s="14"/>
      <c r="O4" s="13" t="s">
        <v>233</v>
      </c>
      <c r="P4" s="13" t="s">
        <v>234</v>
      </c>
      <c r="Q4" s="13" t="s">
        <v>235</v>
      </c>
      <c r="R4" s="13" t="s">
        <v>236</v>
      </c>
    </row>
    <row r="5" s="1" customFormat="1" ht="19.5" customHeight="1" spans="1:18">
      <c r="A5" s="12" t="s">
        <v>59</v>
      </c>
      <c r="B5" s="12"/>
      <c r="C5" s="13" t="s">
        <v>60</v>
      </c>
      <c r="D5" s="13" t="s">
        <v>61</v>
      </c>
      <c r="E5" s="14"/>
      <c r="F5" s="12" t="s">
        <v>53</v>
      </c>
      <c r="G5" s="14" t="s">
        <v>205</v>
      </c>
      <c r="H5" s="14"/>
      <c r="I5" s="14"/>
      <c r="J5" s="14"/>
      <c r="K5" s="12" t="s">
        <v>206</v>
      </c>
      <c r="L5" s="12" t="s">
        <v>207</v>
      </c>
      <c r="M5" s="12" t="s">
        <v>43</v>
      </c>
      <c r="N5" s="12" t="s">
        <v>45</v>
      </c>
      <c r="O5" s="13"/>
      <c r="P5" s="13"/>
      <c r="Q5" s="13"/>
      <c r="R5" s="13"/>
    </row>
    <row r="6" s="1" customFormat="1" ht="30" customHeight="1" spans="1:18">
      <c r="A6" s="12"/>
      <c r="B6" s="14"/>
      <c r="C6" s="13"/>
      <c r="D6" s="13"/>
      <c r="E6" s="14"/>
      <c r="F6" s="12"/>
      <c r="G6" s="12" t="s">
        <v>62</v>
      </c>
      <c r="H6" s="12" t="s">
        <v>114</v>
      </c>
      <c r="I6" s="21" t="s">
        <v>115</v>
      </c>
      <c r="J6" s="22" t="s">
        <v>116</v>
      </c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5"/>
      <c r="B7" s="15"/>
      <c r="C7" s="16"/>
      <c r="D7" s="16"/>
      <c r="E7" s="17"/>
      <c r="F7" s="18">
        <f>G7+K7+L7+M7+N7</f>
        <v>0</v>
      </c>
      <c r="G7" s="18">
        <f>H7+I7+J7</f>
        <v>0</v>
      </c>
      <c r="H7" s="18">
        <v>0</v>
      </c>
      <c r="I7" s="18">
        <v>0</v>
      </c>
      <c r="J7" s="23">
        <v>0</v>
      </c>
      <c r="K7" s="18">
        <v>0</v>
      </c>
      <c r="L7" s="18">
        <v>0</v>
      </c>
      <c r="M7" s="18">
        <v>0</v>
      </c>
      <c r="N7" s="18">
        <v>0</v>
      </c>
      <c r="O7" s="24">
        <v>0</v>
      </c>
      <c r="P7" s="24">
        <v>0</v>
      </c>
      <c r="Q7" s="24">
        <v>0</v>
      </c>
      <c r="R7" s="25"/>
    </row>
  </sheetData>
  <mergeCells count="18">
    <mergeCell ref="A2:N2"/>
    <mergeCell ref="A3:M3"/>
    <mergeCell ref="A4:D4"/>
    <mergeCell ref="F4:N4"/>
    <mergeCell ref="G5:J5"/>
    <mergeCell ref="A5:A6"/>
    <mergeCell ref="C5:C6"/>
    <mergeCell ref="D5:D6"/>
    <mergeCell ref="E4:E6"/>
    <mergeCell ref="F5:F6"/>
    <mergeCell ref="K5:K6"/>
    <mergeCell ref="L5:L6"/>
    <mergeCell ref="M5:M6"/>
    <mergeCell ref="N5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松间  明月</cp:lastModifiedBy>
  <dcterms:created xsi:type="dcterms:W3CDTF">2024-03-01T08:45:00Z</dcterms:created>
  <dcterms:modified xsi:type="dcterms:W3CDTF">2024-05-22T06:51:22Z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4ED6B51D60B04F49B72D0F3BB75C805F_13</vt:lpwstr>
  </property>
  <property fmtid="{D5CDD505-2E9C-101B-9397-08002B2CF9AE}" pid="3" name="KSOProductBuildVer">
    <vt:lpwstr>2052-11.1.0.14309</vt:lpwstr>
  </property>
</Properties>
</file>