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70" windowWidth="23415" windowHeight="8775" activeTab="1"/>
  </bookViews>
  <sheets>
    <sheet name="300-预算公开-封面" sheetId="1" r:id="rId1"/>
    <sheet name="301-预算公开-收支预算总表" sheetId="2" r:id="rId2"/>
    <sheet name="302-预算公开-收入预算总表" sheetId="3" r:id="rId3"/>
    <sheet name="303-预算公开-支出预算总表" sheetId="4" r:id="rId4"/>
    <sheet name="304-预算公开-财政拨款收支预算表" sheetId="5" r:id="rId5"/>
    <sheet name="305-预算公开-一般公共预算支出表" sheetId="6" r:id="rId6"/>
    <sheet name="306-预算公开-一般公共预算基本支出预算表" sheetId="7" r:id="rId7"/>
    <sheet name="307-预算公开-一般公共预算“三公”经费支出预算表" sheetId="8" r:id="rId8"/>
    <sheet name="308-预算公开-政府性基金支出预算表" sheetId="9" r:id="rId9"/>
    <sheet name="310-预算公开-国有资本经营预算支出表" sheetId="10" r:id="rId10"/>
    <sheet name="311-预算公开-基本支出预算表" sheetId="11" r:id="rId11"/>
    <sheet name="312-预算公开-项目支出预算表" sheetId="12" r:id="rId12"/>
    <sheet name="313-预算公开-政府采购预算表" sheetId="13" r:id="rId13"/>
  </sheets>
  <calcPr calcId="144525"/>
</workbook>
</file>

<file path=xl/calcChain.xml><?xml version="1.0" encoding="utf-8"?>
<calcChain xmlns="http://schemas.openxmlformats.org/spreadsheetml/2006/main">
  <c r="G7" i="13" l="1"/>
  <c r="F7" i="13" s="1"/>
  <c r="N12" i="12"/>
  <c r="F12" i="12"/>
  <c r="E12" i="12"/>
  <c r="N11" i="12"/>
  <c r="F11" i="12"/>
  <c r="E11" i="12" s="1"/>
  <c r="N10" i="12"/>
  <c r="F10" i="12"/>
  <c r="E10" i="12"/>
  <c r="N9" i="12"/>
  <c r="F9" i="12"/>
  <c r="E9" i="12" s="1"/>
  <c r="N8" i="12"/>
  <c r="F8" i="12"/>
  <c r="E8" i="12"/>
  <c r="N7" i="12"/>
  <c r="F7" i="12"/>
  <c r="E7" i="12" s="1"/>
  <c r="N6" i="12"/>
  <c r="F6" i="12"/>
  <c r="E6" i="12"/>
  <c r="H21" i="11"/>
  <c r="G21" i="11" s="1"/>
  <c r="H20" i="11"/>
  <c r="G20" i="11" s="1"/>
  <c r="H19" i="11"/>
  <c r="G19" i="11" s="1"/>
  <c r="H18" i="11"/>
  <c r="G18" i="11" s="1"/>
  <c r="H17" i="11"/>
  <c r="G17" i="11" s="1"/>
  <c r="H16" i="11"/>
  <c r="G16" i="11" s="1"/>
  <c r="H15" i="11"/>
  <c r="G15" i="11" s="1"/>
  <c r="H14" i="11"/>
  <c r="G14" i="11" s="1"/>
  <c r="H13" i="11"/>
  <c r="G13" i="11" s="1"/>
  <c r="H12" i="11"/>
  <c r="G12" i="11" s="1"/>
  <c r="H11" i="11"/>
  <c r="G11" i="11" s="1"/>
  <c r="H10" i="11"/>
  <c r="G10" i="11" s="1"/>
  <c r="H9" i="11"/>
  <c r="G9" i="11" s="1"/>
  <c r="H8" i="11"/>
  <c r="G8" i="11" s="1"/>
  <c r="H7" i="11"/>
  <c r="G7" i="11" s="1"/>
  <c r="H6" i="11"/>
  <c r="G6" i="11" s="1"/>
  <c r="F6" i="10"/>
  <c r="E6" i="10" s="1"/>
  <c r="F10" i="9"/>
  <c r="E10" i="9" s="1"/>
  <c r="F9" i="9"/>
  <c r="E9" i="9" s="1"/>
  <c r="F8" i="9"/>
  <c r="E8" i="9" s="1"/>
  <c r="F7" i="9"/>
  <c r="E7" i="9" s="1"/>
  <c r="I7" i="8"/>
  <c r="G7" i="8" s="1"/>
  <c r="C7" i="8"/>
  <c r="A7" i="8" s="1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F21" i="6"/>
  <c r="E21" i="6" s="1"/>
  <c r="F20" i="6"/>
  <c r="E20" i="6" s="1"/>
  <c r="F19" i="6"/>
  <c r="E19" i="6" s="1"/>
  <c r="F18" i="6"/>
  <c r="E18" i="6" s="1"/>
  <c r="F17" i="6"/>
  <c r="E17" i="6" s="1"/>
  <c r="F16" i="6"/>
  <c r="E16" i="6" s="1"/>
  <c r="F15" i="6"/>
  <c r="E15" i="6" s="1"/>
  <c r="F14" i="6"/>
  <c r="E14" i="6" s="1"/>
  <c r="F13" i="6"/>
  <c r="E13" i="6" s="1"/>
  <c r="F12" i="6"/>
  <c r="E12" i="6" s="1"/>
  <c r="F11" i="6"/>
  <c r="E11" i="6" s="1"/>
  <c r="F10" i="6"/>
  <c r="E10" i="6" s="1"/>
  <c r="F9" i="6"/>
  <c r="E9" i="6" s="1"/>
  <c r="F8" i="6"/>
  <c r="E8" i="6" s="1"/>
  <c r="F7" i="6"/>
  <c r="E7" i="6" s="1"/>
  <c r="F6" i="6"/>
  <c r="E6" i="6" s="1"/>
  <c r="D35" i="5"/>
  <c r="D33" i="5"/>
  <c r="G31" i="5"/>
  <c r="F31" i="5"/>
  <c r="F27" i="5" s="1"/>
  <c r="E31" i="5"/>
  <c r="D31" i="5"/>
  <c r="D27" i="5" s="1"/>
  <c r="B31" i="5"/>
  <c r="B35" i="5" s="1"/>
  <c r="G27" i="5"/>
  <c r="E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D31" i="2"/>
  <c r="D26" i="2" s="1"/>
  <c r="B6" i="2"/>
  <c r="B31" i="2" s="1"/>
  <c r="B37" i="2" s="1"/>
</calcChain>
</file>

<file path=xl/sharedStrings.xml><?xml version="1.0" encoding="utf-8"?>
<sst xmlns="http://schemas.openxmlformats.org/spreadsheetml/2006/main" count="689" uniqueCount="238">
  <si>
    <t>2025年部门预算</t>
  </si>
  <si>
    <t>公开表1</t>
  </si>
  <si>
    <t xml:space="preserve"> 收支总体情况表</t>
  </si>
  <si>
    <t>部门（单位）：枣庄市薛城区舜耕中学</t>
  </si>
  <si>
    <t>单位：万元</t>
  </si>
  <si>
    <t>收  入</t>
  </si>
  <si>
    <t>支  出</t>
  </si>
  <si>
    <t>项目</t>
  </si>
  <si>
    <t>预算数</t>
  </si>
  <si>
    <t>一、财政拨款收入</t>
  </si>
  <si>
    <t>一、一般公共服务支出</t>
  </si>
  <si>
    <t xml:space="preserve">    一般公共预算收入</t>
  </si>
  <si>
    <t>二、外交支出</t>
  </si>
  <si>
    <t xml:space="preserve">    政府性基金预算收入</t>
  </si>
  <si>
    <t>三、公共安全支出</t>
  </si>
  <si>
    <t xml:space="preserve">    国有资本经营预算收入</t>
  </si>
  <si>
    <t>四、教育支出</t>
  </si>
  <si>
    <t>二、财政专户管理资金收入</t>
  </si>
  <si>
    <t>五、科学技术支出</t>
  </si>
  <si>
    <t>三、事业收入（不含教育收费）</t>
  </si>
  <si>
    <t>六、文化旅游体育与传媒支出</t>
  </si>
  <si>
    <t>四、事业单位经营收入</t>
  </si>
  <si>
    <t>七、社会保障和就业支出</t>
  </si>
  <si>
    <t>五、其他收入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</si>
  <si>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</si>
  <si>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</si>
  <si>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</si>
  <si>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</si>
  <si>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</si>
  <si>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</si>
  <si>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</si>
  <si>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</si>
  <si>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</si>
  <si>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</si>
  <si>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</si>
  <si>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</si>
  <si>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</si>
  <si>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二十一、其他支出</t>
  </si>
  <si>
    <t>本 年 收 入 合 计</t>
  </si>
  <si>
    <t>本 年 支 出 合 计</t>
  </si>
  <si>
    <t>上级补助收入</t>
  </si>
  <si>
    <t>附属单位上缴收入</t>
  </si>
  <si>
    <t>对附属单位的补助支出</t>
  </si>
  <si>
    <t>使用非财政拨款结余</t>
  </si>
  <si>
    <t>上缴上级支出</t>
  </si>
  <si>
    <t>上年结转</t>
  </si>
  <si>
    <t>结转下年</t>
  </si>
  <si>
    <t>收 入 总 计</t>
  </si>
  <si>
    <t>支 出 总 计</t>
  </si>
  <si>
    <t>公开表2</t>
  </si>
  <si>
    <t>收入总体情况表</t>
  </si>
  <si>
    <t>科目编码</t>
  </si>
  <si>
    <t>科目名称</t>
  </si>
  <si>
    <t>合计</t>
  </si>
  <si>
    <t>财政拨款收入</t>
  </si>
  <si>
    <t>财政专户管理资金收入</t>
  </si>
  <si>
    <t>事业收入（不含教育收费）</t>
  </si>
  <si>
    <t>事业单位经营收入</t>
  </si>
  <si>
    <t>其他收入</t>
  </si>
  <si>
    <t>类</t>
  </si>
  <si>
    <t>款</t>
  </si>
  <si>
    <t>项</t>
  </si>
  <si>
    <t>小计</t>
  </si>
  <si>
    <t>一般公共预算收入</t>
  </si>
  <si>
    <t>政府性基金预算收入</t>
  </si>
  <si>
    <t>国有资本经营预算收入</t>
  </si>
  <si>
    <t>合　计</t>
  </si>
  <si>
    <t>205</t>
  </si>
  <si>
    <t>教育支出</t>
  </si>
  <si>
    <t>02</t>
  </si>
  <si>
    <t>　普通教育</t>
  </si>
  <si>
    <t>20502</t>
  </si>
  <si>
    <t>03</t>
  </si>
  <si>
    <t>　　初中教育</t>
  </si>
  <si>
    <t>2050203</t>
  </si>
  <si>
    <t>07</t>
  </si>
  <si>
    <t>　特殊教育</t>
  </si>
  <si>
    <t>20507</t>
  </si>
  <si>
    <t>99</t>
  </si>
  <si>
    <t>　　其他特殊教育支出</t>
  </si>
  <si>
    <t>2050799</t>
  </si>
  <si>
    <t>208</t>
  </si>
  <si>
    <t>社会保障和就业支出</t>
  </si>
  <si>
    <t>05</t>
  </si>
  <si>
    <t>　行政事业单位养老支出</t>
  </si>
  <si>
    <t>20805</t>
  </si>
  <si>
    <t>　　机关事业单位基本养老保险缴费支出</t>
  </si>
  <si>
    <t>2080505</t>
  </si>
  <si>
    <t>06</t>
  </si>
  <si>
    <t>　　机关事业单位职业年金缴费支出</t>
  </si>
  <si>
    <t>2080506</t>
  </si>
  <si>
    <t>210</t>
  </si>
  <si>
    <t>卫生健康支出</t>
  </si>
  <si>
    <t>11</t>
  </si>
  <si>
    <t>　行政事业单位医疗</t>
  </si>
  <si>
    <t>21011</t>
  </si>
  <si>
    <t>　　事业单位医疗</t>
  </si>
  <si>
    <t>2101102</t>
  </si>
  <si>
    <t>212</t>
  </si>
  <si>
    <t>城乡社区支出</t>
  </si>
  <si>
    <t>08</t>
  </si>
  <si>
    <t>　国有土地使用权出让收入安排的支出</t>
  </si>
  <si>
    <t>21208</t>
  </si>
  <si>
    <t>01</t>
  </si>
  <si>
    <t>　　征地和拆迁补偿支出</t>
  </si>
  <si>
    <t>2120801</t>
  </si>
  <si>
    <t>221</t>
  </si>
  <si>
    <t>住房保障支出</t>
  </si>
  <si>
    <t>　住房改革支出</t>
  </si>
  <si>
    <t>22102</t>
  </si>
  <si>
    <t>　　住房公积金</t>
  </si>
  <si>
    <t>2210201</t>
  </si>
  <si>
    <t>公开表3</t>
  </si>
  <si>
    <t>支出总体情况表</t>
  </si>
  <si>
    <t>基本支出</t>
  </si>
  <si>
    <t>项目支出</t>
  </si>
  <si>
    <t>公开表4</t>
  </si>
  <si>
    <t>财政拨款收支总体情况表</t>
  </si>
  <si>
    <t>总计</t>
  </si>
  <si>
    <t>一般公共预算</t>
  </si>
  <si>
    <t>政府性基金预算</t>
  </si>
  <si>
    <t>国有资本经营预算</t>
  </si>
  <si>
    <t>一、一般公共预算收入</t>
  </si>
  <si>
    <t>二、政府性基金预算收入</t>
  </si>
  <si>
    <t>三、国有资本经营预算收入</t>
  </si>
  <si>
    <t xml:space="preserve">     本  年  收  入  合  计</t>
  </si>
  <si>
    <t xml:space="preserve">    本  年  支  出  合  计</t>
  </si>
  <si>
    <t xml:space="preserve">    收  入  总  计</t>
  </si>
  <si>
    <t xml:space="preserve">    支  出  总  计</t>
  </si>
  <si>
    <t>公开表5</t>
  </si>
  <si>
    <t>一般公共预算支出情况表</t>
  </si>
  <si>
    <t>合  计</t>
  </si>
  <si>
    <t>小  计</t>
  </si>
  <si>
    <t>人员支出</t>
  </si>
  <si>
    <t>日常公用支出</t>
  </si>
  <si>
    <t>公开表6</t>
  </si>
  <si>
    <t>一般公共预算基本支出情况表</t>
  </si>
  <si>
    <t>部门预算支出经济分类科目名称</t>
  </si>
  <si>
    <t>预算单位</t>
  </si>
  <si>
    <t>政府预算支出经济分类科目名称</t>
  </si>
  <si>
    <t>基本支出预算</t>
  </si>
  <si>
    <t>单位名称（科目名称）</t>
  </si>
  <si>
    <t>6925.64</t>
  </si>
  <si>
    <t>59.63</t>
  </si>
  <si>
    <t>301</t>
  </si>
  <si>
    <t>工资福利支出</t>
  </si>
  <si>
    <t>505</t>
  </si>
  <si>
    <t>对事业单位经常性补助</t>
  </si>
  <si>
    <t>6915.11</t>
  </si>
  <si>
    <t>　基本工资</t>
  </si>
  <si>
    <t>　工资福利支出</t>
  </si>
  <si>
    <t>2328.23</t>
  </si>
  <si>
    <t>　津贴补贴</t>
  </si>
  <si>
    <t>865.75</t>
  </si>
  <si>
    <t>　奖金</t>
  </si>
  <si>
    <t>188.37</t>
  </si>
  <si>
    <t>　绩效工资</t>
  </si>
  <si>
    <t>1654.18</t>
  </si>
  <si>
    <t>　机关事业单位基本养老保险缴费</t>
  </si>
  <si>
    <t>657.17</t>
  </si>
  <si>
    <t>09</t>
  </si>
  <si>
    <t>　职业年金缴费</t>
  </si>
  <si>
    <t>328.59</t>
  </si>
  <si>
    <t>10</t>
  </si>
  <si>
    <t>　职工基本医疗保险缴费</t>
  </si>
  <si>
    <t>299.84</t>
  </si>
  <si>
    <t>12</t>
  </si>
  <si>
    <t>　其他社会保障缴费</t>
  </si>
  <si>
    <t>32.86</t>
  </si>
  <si>
    <t>13</t>
  </si>
  <si>
    <t>　住房公积金</t>
  </si>
  <si>
    <t>560.12</t>
  </si>
  <si>
    <t>302</t>
  </si>
  <si>
    <t>商品和服务支出</t>
  </si>
  <si>
    <t>28</t>
  </si>
  <si>
    <t>　工会经费</t>
  </si>
  <si>
    <t>　商品和服务支出</t>
  </si>
  <si>
    <t>303</t>
  </si>
  <si>
    <t>对个人和家庭补助</t>
  </si>
  <si>
    <t>509</t>
  </si>
  <si>
    <t>对个人和家庭的补助</t>
  </si>
  <si>
    <t>10.53</t>
  </si>
  <si>
    <t>　生活补助</t>
  </si>
  <si>
    <t>　社会福利和救助</t>
  </si>
  <si>
    <t>10.26</t>
  </si>
  <si>
    <t>　奖励金</t>
  </si>
  <si>
    <t>0.27</t>
  </si>
  <si>
    <t>公开表7</t>
  </si>
  <si>
    <t>一般公共预算“三公”经费支出情况表</t>
  </si>
  <si>
    <t>2024年预算数</t>
  </si>
  <si>
    <t>2025年预算数</t>
  </si>
  <si>
    <t>因公出国（境）经费</t>
  </si>
  <si>
    <t>公务用车购置及运行维护费</t>
  </si>
  <si>
    <t>公务接待费</t>
  </si>
  <si>
    <t>公务用车购置经费</t>
  </si>
  <si>
    <t>公务用车运行维护费</t>
  </si>
  <si>
    <t>上级转移支付（政府性基金）</t>
  </si>
  <si>
    <t>国有资本经营收入</t>
  </si>
  <si>
    <t>公开表8</t>
  </si>
  <si>
    <t>政府性基金预算支出情况表</t>
  </si>
  <si>
    <t>商品和服务支出（人员定额）</t>
  </si>
  <si>
    <t>商品和服务支出（实物定额）</t>
  </si>
  <si>
    <t>商品和服务支出（实物非定额）</t>
  </si>
  <si>
    <t>公开表9</t>
  </si>
  <si>
    <t>国有资本经营预算支出情况表</t>
  </si>
  <si>
    <t>公开表10</t>
  </si>
  <si>
    <t>基本支出预算情况表</t>
  </si>
  <si>
    <t>部门预算支出经济分类科目</t>
  </si>
  <si>
    <t>政府预算支出经济分类科目</t>
  </si>
  <si>
    <t>财政拨款</t>
  </si>
  <si>
    <t>财政专户管理资金</t>
  </si>
  <si>
    <t>单位资金</t>
  </si>
  <si>
    <t>6985.27</t>
  </si>
  <si>
    <t>公开表11</t>
  </si>
  <si>
    <t>项目支出预算情况表</t>
  </si>
  <si>
    <t>项目编码</t>
  </si>
  <si>
    <t>项目名称</t>
  </si>
  <si>
    <t>项目类别</t>
  </si>
  <si>
    <t>370403250022030401018</t>
  </si>
  <si>
    <t>义务教育公用经费（本级）</t>
  </si>
  <si>
    <t>其他运转类</t>
  </si>
  <si>
    <t>37040325002203040146R</t>
  </si>
  <si>
    <t>教师体检费</t>
  </si>
  <si>
    <t>370403250302030400883</t>
  </si>
  <si>
    <t>特殊教育公用经费（本级）</t>
  </si>
  <si>
    <t>特定目标类</t>
  </si>
  <si>
    <t>37040325030203040092D</t>
  </si>
  <si>
    <t>教育经费</t>
  </si>
  <si>
    <t>37040325030203040094H</t>
  </si>
  <si>
    <t>学校建校经费</t>
  </si>
  <si>
    <t>370403250302030400975</t>
  </si>
  <si>
    <t>班主任津贴</t>
  </si>
  <si>
    <t>公开表12</t>
  </si>
  <si>
    <t>政府采购预算表</t>
  </si>
  <si>
    <t>货物</t>
  </si>
  <si>
    <t>服务</t>
  </si>
  <si>
    <t>工程</t>
  </si>
  <si>
    <t>功能科目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</si>
</sst>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;\-#,##0.00;;"/>
    <numFmt numFmtId="179" formatCode="#,##0.00;\-#,##0.00;&quot;&quot;??;@"/>
    <numFmt numFmtId="180" formatCode="\ #,##0.00;\ \-#,##0.00;\ &quot;&quot;??;@"/>
    <numFmt numFmtId="181" formatCode="#,##0.00;\ \-#,##0.00;\ &quot;&quot;??;@"/>
  </numFmts>
  <fonts count="19" x14ac:knownFonts="1">
    <font>
      <sz val="11"/>
      <color rgb="FF000000"/>
      <name val="宋体"/>
      <scheme val="minor"/>
    </font>
    <font>
      <sz val="11"/>
      <color indexed="0"/>
      <name val="Calibri"/>
      <family val="2"/>
    </font>
    <font>
      <u/>
      <sz val="11"/>
      <color rgb="FF0000FF"/>
      <name val="宋体"/>
      <scheme val="minor"/>
    </font>
    <font>
      <u/>
      <sz val="11"/>
      <color rgb="FF800080"/>
      <name val="宋体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b/>
      <sz val="28"/>
      <name val="宋体"/>
      <charset val="134"/>
    </font>
    <font>
      <b/>
      <sz val="11"/>
      <name val="Calibri"/>
    </font>
    <font>
      <b/>
      <sz val="14"/>
      <color rgb="FF000000"/>
      <name val="黑体"/>
      <family val="3"/>
      <charset val="134"/>
    </font>
    <font>
      <sz val="10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b/>
      <sz val="8"/>
      <color rgb="FF000000"/>
      <name val="黑体"/>
      <family val="3"/>
      <charset val="134"/>
    </font>
    <font>
      <b/>
      <sz val="14"/>
      <name val="黑体"/>
      <family val="3"/>
      <charset val="134"/>
    </font>
    <font>
      <sz val="14"/>
      <color rgb="FF000000"/>
      <name val="黑体"/>
      <family val="3"/>
      <charset val="134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FFF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>
      <alignment vertical="top"/>
    </xf>
    <xf numFmtId="0" fontId="2" fillId="0" borderId="0">
      <alignment vertical="top"/>
    </xf>
    <xf numFmtId="0" fontId="3" fillId="0" borderId="0">
      <alignment vertical="top"/>
    </xf>
  </cellStyleXfs>
  <cellXfs count="175">
    <xf numFmtId="0" fontId="0" fillId="0" borderId="0" xfId="0" applyFont="1">
      <alignment vertical="top"/>
    </xf>
    <xf numFmtId="0" fontId="4" fillId="0" borderId="0" xfId="0" applyFont="1" applyAlignment="1"/>
    <xf numFmtId="0" fontId="5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horizontal="right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horizontal="left" vertical="center"/>
    </xf>
    <xf numFmtId="0" fontId="5" fillId="0" borderId="4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right"/>
    </xf>
    <xf numFmtId="0" fontId="7" fillId="0" borderId="1" xfId="0" applyNumberFormat="1" applyFont="1" applyBorder="1" applyAlignment="1">
      <alignment horizontal="right" vertical="center"/>
    </xf>
    <xf numFmtId="0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right" vertical="center" wrapText="1"/>
    </xf>
    <xf numFmtId="176" fontId="5" fillId="0" borderId="2" xfId="0" applyNumberFormat="1" applyFont="1" applyBorder="1" applyAlignment="1">
      <alignment horizontal="right" vertical="center"/>
    </xf>
    <xf numFmtId="0" fontId="5" fillId="0" borderId="2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11" fillId="0" borderId="6" xfId="0" applyNumberFormat="1" applyFont="1" applyBorder="1" applyAlignment="1">
      <alignment vertical="center"/>
    </xf>
    <xf numFmtId="176" fontId="11" fillId="0" borderId="6" xfId="0" applyNumberFormat="1" applyFont="1" applyBorder="1" applyAlignment="1">
      <alignment horizontal="right" vertical="center"/>
    </xf>
    <xf numFmtId="0" fontId="1" fillId="0" borderId="6" xfId="0" applyFont="1" applyBorder="1">
      <alignment vertical="top"/>
    </xf>
    <xf numFmtId="0" fontId="4" fillId="0" borderId="6" xfId="0" applyNumberFormat="1" applyFont="1" applyBorder="1" applyAlignment="1">
      <alignment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0" xfId="0" applyNumberFormat="1" applyFont="1" applyAlignment="1">
      <alignment vertical="center" wrapText="1"/>
    </xf>
    <xf numFmtId="0" fontId="13" fillId="0" borderId="0" xfId="0" applyFont="1">
      <alignment vertical="top"/>
    </xf>
    <xf numFmtId="0" fontId="7" fillId="0" borderId="0" xfId="0" applyNumberFormat="1" applyFont="1" applyAlignment="1">
      <alignment horizontal="right" wrapText="1"/>
    </xf>
    <xf numFmtId="0" fontId="13" fillId="0" borderId="0" xfId="0" applyFont="1">
      <alignment vertical="top"/>
    </xf>
    <xf numFmtId="0" fontId="12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right" vertical="center" wrapText="1"/>
    </xf>
    <xf numFmtId="0" fontId="4" fillId="0" borderId="0" xfId="0" applyFont="1">
      <alignment vertical="top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>
      <alignment vertical="top"/>
    </xf>
    <xf numFmtId="0" fontId="11" fillId="0" borderId="0" xfId="0" applyFont="1" applyAlignment="1">
      <alignment horizontal="right" vertical="top"/>
    </xf>
    <xf numFmtId="0" fontId="13" fillId="0" borderId="6" xfId="0" applyFont="1" applyBorder="1" applyAlignment="1">
      <alignment horizontal="center" vertical="center" shrinkToFit="1"/>
    </xf>
    <xf numFmtId="49" fontId="12" fillId="0" borderId="6" xfId="0" applyNumberFormat="1" applyFont="1" applyBorder="1" applyAlignment="1">
      <alignment horizontal="center" vertical="center" wrapText="1" shrinkToFit="1"/>
    </xf>
    <xf numFmtId="49" fontId="12" fillId="0" borderId="2" xfId="0" applyNumberFormat="1" applyFont="1" applyBorder="1" applyAlignment="1">
      <alignment horizontal="left" vertical="center" wrapText="1" shrinkToFit="1"/>
    </xf>
    <xf numFmtId="179" fontId="12" fillId="0" borderId="2" xfId="0" applyNumberFormat="1" applyFont="1" applyBorder="1" applyAlignment="1">
      <alignment horizontal="right" vertical="center" wrapText="1" shrinkToFit="1"/>
    </xf>
    <xf numFmtId="179" fontId="13" fillId="0" borderId="6" xfId="0" applyNumberFormat="1" applyFont="1" applyBorder="1" applyAlignment="1">
      <alignment horizontal="right" vertical="center" shrinkToFit="1"/>
    </xf>
    <xf numFmtId="0" fontId="1" fillId="0" borderId="6" xfId="0" applyFont="1" applyBorder="1">
      <alignment vertical="top"/>
    </xf>
    <xf numFmtId="0" fontId="13" fillId="0" borderId="6" xfId="0" applyFont="1" applyBorder="1" applyAlignment="1">
      <alignment horizontal="center" vertical="center" shrinkToFit="1"/>
    </xf>
    <xf numFmtId="179" fontId="13" fillId="0" borderId="6" xfId="0" applyNumberFormat="1" applyFont="1" applyBorder="1" applyAlignment="1">
      <alignment horizontal="right" vertical="center" shrinkToFit="1"/>
    </xf>
    <xf numFmtId="0" fontId="11" fillId="0" borderId="6" xfId="0" applyFont="1" applyBorder="1" applyAlignment="1">
      <alignment horizontal="right"/>
    </xf>
    <xf numFmtId="0" fontId="13" fillId="0" borderId="0" xfId="0" applyFont="1" applyAlignment="1"/>
    <xf numFmtId="0" fontId="7" fillId="0" borderId="0" xfId="0" applyNumberFormat="1" applyFont="1" applyAlignment="1">
      <alignment horizontal="right" vertical="center"/>
    </xf>
    <xf numFmtId="0" fontId="7" fillId="0" borderId="6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 shrinkToFit="1"/>
    </xf>
    <xf numFmtId="49" fontId="12" fillId="0" borderId="6" xfId="0" applyNumberFormat="1" applyFont="1" applyBorder="1" applyAlignment="1">
      <alignment horizontal="left" vertical="center" wrapText="1" shrinkToFit="1"/>
    </xf>
    <xf numFmtId="176" fontId="12" fillId="0" borderId="6" xfId="0" applyNumberFormat="1" applyFont="1" applyBorder="1" applyAlignment="1">
      <alignment horizontal="right" vertical="center" shrinkToFit="1"/>
    </xf>
    <xf numFmtId="0" fontId="13" fillId="0" borderId="6" xfId="0" applyFont="1" applyBorder="1">
      <alignment vertical="top"/>
    </xf>
    <xf numFmtId="0" fontId="13" fillId="0" borderId="6" xfId="0" applyFont="1" applyBorder="1" applyAlignment="1"/>
    <xf numFmtId="0" fontId="7" fillId="0" borderId="1" xfId="0" applyNumberFormat="1" applyFont="1" applyBorder="1" applyAlignment="1">
      <alignment horizontal="right"/>
    </xf>
    <xf numFmtId="0" fontId="5" fillId="0" borderId="2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horizontal="right" vertical="center"/>
    </xf>
    <xf numFmtId="0" fontId="5" fillId="0" borderId="2" xfId="0" applyNumberFormat="1" applyFont="1" applyBorder="1" applyAlignment="1">
      <alignment vertical="center"/>
    </xf>
    <xf numFmtId="0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 applyAlignment="1">
      <alignment horizontal="right" vertical="center" wrapText="1"/>
    </xf>
    <xf numFmtId="0" fontId="7" fillId="0" borderId="6" xfId="0" applyNumberFormat="1" applyFont="1" applyBorder="1" applyAlignment="1"/>
    <xf numFmtId="0" fontId="5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 shrinkToFit="1"/>
    </xf>
    <xf numFmtId="176" fontId="12" fillId="0" borderId="2" xfId="0" applyNumberFormat="1" applyFont="1" applyBorder="1" applyAlignment="1">
      <alignment horizontal="right" vertical="center" shrinkToFit="1"/>
    </xf>
    <xf numFmtId="176" fontId="13" fillId="0" borderId="6" xfId="0" applyNumberFormat="1" applyFont="1" applyBorder="1" applyAlignment="1">
      <alignment horizontal="right" vertical="center" shrinkToFit="1"/>
    </xf>
    <xf numFmtId="49" fontId="13" fillId="0" borderId="6" xfId="0" applyNumberFormat="1" applyFont="1" applyBorder="1" applyAlignment="1">
      <alignment horizontal="left" vertical="center"/>
    </xf>
    <xf numFmtId="176" fontId="13" fillId="0" borderId="6" xfId="0" applyNumberFormat="1" applyFont="1" applyBorder="1" applyAlignment="1">
      <alignment horizontal="right" vertical="center" shrinkToFit="1"/>
    </xf>
    <xf numFmtId="49" fontId="13" fillId="0" borderId="6" xfId="0" applyNumberFormat="1" applyFont="1" applyBorder="1" applyAlignment="1">
      <alignment horizontal="left" vertical="center"/>
    </xf>
    <xf numFmtId="0" fontId="11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left" vertical="center" shrinkToFit="1"/>
    </xf>
    <xf numFmtId="179" fontId="12" fillId="0" borderId="6" xfId="0" applyNumberFormat="1" applyFont="1" applyBorder="1" applyAlignment="1">
      <alignment horizontal="right" vertical="center" shrinkToFit="1"/>
    </xf>
    <xf numFmtId="0" fontId="5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80" fontId="13" fillId="0" borderId="6" xfId="0" applyNumberFormat="1" applyFont="1" applyBorder="1" applyAlignment="1">
      <alignment horizontal="right" vertical="center"/>
    </xf>
    <xf numFmtId="180" fontId="13" fillId="0" borderId="6" xfId="0" applyNumberFormat="1" applyFont="1" applyBorder="1" applyAlignment="1">
      <alignment horizontal="right" vertical="center"/>
    </xf>
    <xf numFmtId="180" fontId="12" fillId="0" borderId="6" xfId="0" applyNumberFormat="1" applyFont="1" applyBorder="1" applyAlignment="1">
      <alignment horizontal="right" vertical="center" wrapText="1"/>
    </xf>
    <xf numFmtId="180" fontId="13" fillId="0" borderId="6" xfId="0" applyNumberFormat="1" applyFont="1" applyBorder="1" applyAlignment="1">
      <alignment horizontal="right" vertical="center"/>
    </xf>
    <xf numFmtId="176" fontId="12" fillId="0" borderId="2" xfId="0" applyNumberFormat="1" applyFont="1" applyBorder="1" applyAlignment="1">
      <alignment horizontal="right" vertical="center"/>
    </xf>
    <xf numFmtId="0" fontId="5" fillId="0" borderId="3" xfId="0" applyNumberFormat="1" applyFont="1" applyBorder="1" applyAlignment="1">
      <alignment horizontal="center" vertical="center" wrapText="1"/>
    </xf>
    <xf numFmtId="0" fontId="11" fillId="0" borderId="0" xfId="0" applyFont="1">
      <alignment vertical="top"/>
    </xf>
    <xf numFmtId="0" fontId="4" fillId="0" borderId="1" xfId="0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left" vertical="center" wrapText="1" shrinkToFit="1"/>
    </xf>
    <xf numFmtId="179" fontId="13" fillId="0" borderId="6" xfId="0" applyNumberFormat="1" applyFont="1" applyBorder="1" applyAlignment="1">
      <alignment horizontal="right" vertical="center" shrinkToFit="1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left" vertical="center" wrapText="1" shrinkToFit="1"/>
    </xf>
    <xf numFmtId="49" fontId="13" fillId="0" borderId="6" xfId="0" applyNumberFormat="1" applyFont="1" applyBorder="1" applyAlignment="1"/>
    <xf numFmtId="49" fontId="12" fillId="0" borderId="6" xfId="0" applyNumberFormat="1" applyFont="1" applyBorder="1" applyAlignment="1">
      <alignment horizontal="center" vertical="center"/>
    </xf>
    <xf numFmtId="180" fontId="13" fillId="0" borderId="6" xfId="0" applyNumberFormat="1" applyFont="1" applyBorder="1" applyAlignment="1">
      <alignment horizontal="right" vertical="center" shrinkToFit="1"/>
    </xf>
    <xf numFmtId="180" fontId="13" fillId="0" borderId="6" xfId="0" applyNumberFormat="1" applyFont="1" applyBorder="1" applyAlignment="1">
      <alignment horizontal="right" vertical="center" shrinkToFit="1"/>
    </xf>
    <xf numFmtId="180" fontId="12" fillId="0" borderId="6" xfId="0" applyNumberFormat="1" applyFont="1" applyBorder="1" applyAlignment="1">
      <alignment horizontal="right" vertical="center" shrinkToFit="1"/>
    </xf>
    <xf numFmtId="49" fontId="13" fillId="0" borderId="6" xfId="0" applyNumberFormat="1" applyFont="1" applyBorder="1" applyAlignment="1">
      <alignment vertical="center"/>
    </xf>
    <xf numFmtId="49" fontId="13" fillId="0" borderId="6" xfId="0" applyNumberFormat="1" applyFont="1" applyBorder="1" applyAlignment="1"/>
    <xf numFmtId="49" fontId="13" fillId="0" borderId="6" xfId="0" applyNumberFormat="1" applyFont="1" applyBorder="1" applyAlignment="1">
      <alignment vertical="center"/>
    </xf>
    <xf numFmtId="180" fontId="12" fillId="0" borderId="2" xfId="0" applyNumberFormat="1" applyFont="1" applyBorder="1" applyAlignment="1">
      <alignment horizontal="right" vertical="center" shrinkToFit="1"/>
    </xf>
    <xf numFmtId="181" fontId="13" fillId="0" borderId="6" xfId="0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10" fillId="0" borderId="0" xfId="0" applyNumberFormat="1" applyFont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7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vertical="center" wrapText="1"/>
    </xf>
    <xf numFmtId="0" fontId="4" fillId="0" borderId="0" xfId="0" applyFont="1" applyAlignment="1">
      <alignment horizontal="right" vertical="top"/>
    </xf>
    <xf numFmtId="0" fontId="7" fillId="0" borderId="1" xfId="0" applyNumberFormat="1" applyFont="1" applyBorder="1" applyAlignment="1">
      <alignment horizontal="right" vertical="center" wrapText="1"/>
    </xf>
    <xf numFmtId="0" fontId="15" fillId="0" borderId="0" xfId="0" applyNumberFormat="1" applyFont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4" fillId="2" borderId="0" xfId="0" applyNumberFormat="1" applyFont="1" applyFill="1" applyAlignment="1">
      <alignment horizontal="left" vertical="center"/>
    </xf>
    <xf numFmtId="0" fontId="4" fillId="0" borderId="6" xfId="0" applyFont="1" applyBorder="1" applyAlignment="1">
      <alignment horizontal="center" vertical="top"/>
    </xf>
    <xf numFmtId="0" fontId="4" fillId="0" borderId="6" xfId="0" applyFont="1" applyBorder="1">
      <alignment vertical="top"/>
    </xf>
    <xf numFmtId="0" fontId="16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center"/>
    </xf>
    <xf numFmtId="176" fontId="7" fillId="0" borderId="2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5" fillId="0" borderId="1" xfId="0" applyNumberFormat="1" applyFont="1" applyBorder="1" applyAlignment="1">
      <alignment horizontal="right"/>
    </xf>
    <xf numFmtId="0" fontId="5" fillId="0" borderId="6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/>
    </xf>
    <xf numFmtId="0" fontId="17" fillId="0" borderId="0" xfId="0" applyNumberFormat="1" applyFont="1" applyAlignment="1"/>
    <xf numFmtId="0" fontId="5" fillId="0" borderId="8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left" vertical="center"/>
    </xf>
    <xf numFmtId="0" fontId="5" fillId="0" borderId="2" xfId="0" applyNumberFormat="1" applyFont="1" applyBorder="1" applyAlignment="1">
      <alignment vertical="center"/>
    </xf>
    <xf numFmtId="0" fontId="7" fillId="2" borderId="1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5" fillId="0" borderId="7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vertical="center"/>
    </xf>
    <xf numFmtId="0" fontId="4" fillId="2" borderId="1" xfId="0" applyNumberFormat="1" applyFont="1" applyFill="1" applyBorder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/>
    </xf>
    <xf numFmtId="0" fontId="1" fillId="0" borderId="6" xfId="0" applyFont="1" applyBorder="1">
      <alignment vertical="top"/>
    </xf>
    <xf numFmtId="0" fontId="11" fillId="0" borderId="6" xfId="0" applyFont="1" applyBorder="1" applyAlignment="1">
      <alignment horizontal="center" vertical="top"/>
    </xf>
    <xf numFmtId="0" fontId="11" fillId="0" borderId="6" xfId="0" applyFont="1" applyBorder="1">
      <alignment vertical="top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5" fillId="3" borderId="6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超链接" xfId="1"/>
    <cellStyle name="已访问的超链接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"/>
  <sheetViews>
    <sheetView showGridLines="0" workbookViewId="0"/>
  </sheetViews>
  <sheetFormatPr defaultColWidth="8.875" defaultRowHeight="15" customHeight="1" x14ac:dyDescent="0.15"/>
  <sheetData>
    <row r="1" spans="2:11" ht="123.75" customHeight="1" x14ac:dyDescent="0.15"/>
    <row r="3" spans="2:11" ht="15" customHeight="1" x14ac:dyDescent="0.15">
      <c r="B3" s="104" t="s">
        <v>0</v>
      </c>
      <c r="C3" s="105"/>
      <c r="D3" s="105"/>
      <c r="E3" s="105"/>
      <c r="F3" s="105"/>
      <c r="G3" s="105"/>
      <c r="H3" s="105"/>
      <c r="I3" s="105"/>
      <c r="J3" s="105"/>
      <c r="K3" s="106"/>
    </row>
    <row r="4" spans="2:11" ht="15" customHeight="1" x14ac:dyDescent="0.15">
      <c r="B4" s="105"/>
      <c r="C4" s="105"/>
      <c r="D4" s="105"/>
      <c r="E4" s="105"/>
      <c r="F4" s="105"/>
      <c r="G4" s="105"/>
      <c r="H4" s="105"/>
      <c r="I4" s="105"/>
      <c r="J4" s="105"/>
      <c r="K4" s="106"/>
    </row>
    <row r="5" spans="2:11" ht="15" customHeight="1" x14ac:dyDescent="0.15">
      <c r="B5" s="105"/>
      <c r="C5" s="105"/>
      <c r="D5" s="105"/>
      <c r="E5" s="105"/>
      <c r="F5" s="105"/>
      <c r="G5" s="105"/>
      <c r="H5" s="105"/>
      <c r="I5" s="105"/>
      <c r="J5" s="105"/>
      <c r="K5" s="106"/>
    </row>
    <row r="6" spans="2:11" ht="15" customHeight="1" x14ac:dyDescent="0.15">
      <c r="B6" s="105"/>
      <c r="C6" s="105"/>
      <c r="D6" s="105"/>
      <c r="E6" s="105"/>
      <c r="F6" s="105"/>
      <c r="G6" s="105"/>
      <c r="H6" s="105"/>
      <c r="I6" s="105"/>
      <c r="J6" s="105"/>
      <c r="K6" s="106"/>
    </row>
    <row r="7" spans="2:11" ht="15" customHeight="1" x14ac:dyDescent="0.15">
      <c r="B7" s="105"/>
      <c r="C7" s="105"/>
      <c r="D7" s="105"/>
      <c r="E7" s="105"/>
      <c r="F7" s="105"/>
      <c r="G7" s="105"/>
      <c r="H7" s="105"/>
      <c r="I7" s="105"/>
      <c r="J7" s="105"/>
      <c r="K7" s="106"/>
    </row>
  </sheetData>
  <mergeCells count="1">
    <mergeCell ref="B3:K7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showGridLines="0" workbookViewId="0">
      <pane ySplit="6" topLeftCell="A7" activePane="bottomLeft" state="frozen"/>
      <selection pane="bottomLeft"/>
    </sheetView>
  </sheetViews>
  <sheetFormatPr defaultColWidth="8" defaultRowHeight="14.25" customHeight="1" x14ac:dyDescent="0.15"/>
  <cols>
    <col min="1" max="3" width="4.375" style="1" customWidth="1"/>
    <col min="4" max="4" width="32" style="1" customWidth="1"/>
    <col min="5" max="8" width="15.75" style="1" customWidth="1"/>
    <col min="9" max="11" width="0" style="1" hidden="1" customWidth="1"/>
    <col min="12" max="12" width="17.125" style="1" customWidth="1"/>
    <col min="13" max="13" width="0" hidden="1" customWidth="1"/>
  </cols>
  <sheetData>
    <row r="1" spans="1:13" ht="19.5" customHeight="1" x14ac:dyDescent="0.15">
      <c r="A1" s="2"/>
      <c r="B1" s="2"/>
      <c r="C1" s="3"/>
      <c r="D1" s="4"/>
      <c r="E1" s="4"/>
      <c r="F1" s="4"/>
      <c r="G1" s="4"/>
      <c r="H1" s="4"/>
      <c r="I1" s="4"/>
      <c r="J1" s="4"/>
      <c r="K1" s="4"/>
      <c r="L1" s="12" t="s">
        <v>203</v>
      </c>
    </row>
    <row r="2" spans="1:13" ht="19.5" customHeight="1" x14ac:dyDescent="0.25">
      <c r="A2" s="107" t="s">
        <v>204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41"/>
    </row>
    <row r="3" spans="1:13" ht="19.5" customHeight="1" x14ac:dyDescent="0.15">
      <c r="A3" s="109" t="s">
        <v>3</v>
      </c>
      <c r="B3" s="119"/>
      <c r="C3" s="140"/>
      <c r="D3" s="119"/>
      <c r="E3" s="119"/>
      <c r="F3" s="119"/>
      <c r="G3" s="119"/>
      <c r="H3" s="119"/>
      <c r="I3" s="8"/>
      <c r="J3" s="8"/>
      <c r="K3" s="8"/>
      <c r="L3" s="13" t="s">
        <v>4</v>
      </c>
    </row>
    <row r="4" spans="1:13" s="85" customFormat="1" ht="19.5" customHeight="1" x14ac:dyDescent="0.15">
      <c r="A4" s="147" t="s">
        <v>51</v>
      </c>
      <c r="B4" s="169"/>
      <c r="C4" s="170"/>
      <c r="D4" s="138" t="s">
        <v>52</v>
      </c>
      <c r="E4" s="138" t="s">
        <v>131</v>
      </c>
      <c r="F4" s="142" t="s">
        <v>114</v>
      </c>
      <c r="G4" s="142"/>
      <c r="H4" s="142"/>
      <c r="I4" s="161"/>
      <c r="J4" s="161"/>
      <c r="K4" s="161"/>
      <c r="L4" s="108" t="s">
        <v>115</v>
      </c>
      <c r="M4" s="167"/>
    </row>
    <row r="5" spans="1:13" s="85" customFormat="1" ht="19.5" customHeight="1" x14ac:dyDescent="0.15">
      <c r="A5" s="53" t="s">
        <v>59</v>
      </c>
      <c r="B5" s="70" t="s">
        <v>60</v>
      </c>
      <c r="C5" s="53" t="s">
        <v>61</v>
      </c>
      <c r="D5" s="162"/>
      <c r="E5" s="162"/>
      <c r="F5" s="84" t="s">
        <v>132</v>
      </c>
      <c r="G5" s="84" t="s">
        <v>133</v>
      </c>
      <c r="H5" s="84" t="s">
        <v>134</v>
      </c>
      <c r="I5" s="84" t="s">
        <v>200</v>
      </c>
      <c r="J5" s="84" t="s">
        <v>201</v>
      </c>
      <c r="K5" s="84" t="s">
        <v>202</v>
      </c>
      <c r="L5" s="108"/>
      <c r="M5" s="168"/>
    </row>
    <row r="6" spans="1:13" s="26" customFormat="1" ht="22.5" customHeight="1" x14ac:dyDescent="0.15">
      <c r="A6" s="36"/>
      <c r="B6" s="36"/>
      <c r="C6" s="36"/>
      <c r="D6" s="48"/>
      <c r="E6" s="49">
        <f>F6+L6</f>
        <v>0</v>
      </c>
      <c r="F6" s="49">
        <f>G6+H6</f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50"/>
    </row>
  </sheetData>
  <mergeCells count="8">
    <mergeCell ref="M4:M5"/>
    <mergeCell ref="A4:C4"/>
    <mergeCell ref="A2:L2"/>
    <mergeCell ref="F4:K4"/>
    <mergeCell ref="D4:D5"/>
    <mergeCell ref="E4:E5"/>
    <mergeCell ref="L4:L5"/>
    <mergeCell ref="A3:H3"/>
  </mergeCells>
  <phoneticPr fontId="1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workbookViewId="0">
      <pane ySplit="5" topLeftCell="A6" activePane="bottomLeft" state="frozen"/>
      <selection pane="bottomLeft" sqref="A1:O1"/>
    </sheetView>
  </sheetViews>
  <sheetFormatPr defaultColWidth="7.875" defaultRowHeight="14.25" customHeight="1" x14ac:dyDescent="0.15"/>
  <cols>
    <col min="1" max="1" width="4.25" style="1" customWidth="1"/>
    <col min="2" max="2" width="4.25" customWidth="1"/>
    <col min="3" max="3" width="20" style="1" customWidth="1"/>
    <col min="4" max="4" width="4.25" style="1" customWidth="1"/>
    <col min="5" max="5" width="4.25" customWidth="1"/>
    <col min="6" max="6" width="20" customWidth="1"/>
    <col min="7" max="12" width="11.375" customWidth="1"/>
    <col min="13" max="13" width="11.375" style="1" customWidth="1"/>
    <col min="14" max="14" width="10" customWidth="1"/>
    <col min="15" max="15" width="10" style="1" customWidth="1"/>
  </cols>
  <sheetData>
    <row r="1" spans="1:15" ht="19.5" customHeight="1" x14ac:dyDescent="0.15">
      <c r="A1" s="126" t="s">
        <v>205</v>
      </c>
      <c r="B1" s="126"/>
      <c r="C1" s="127"/>
      <c r="D1" s="127"/>
      <c r="E1" s="126"/>
      <c r="F1" s="126"/>
      <c r="G1" s="126"/>
      <c r="H1" s="126"/>
      <c r="I1" s="126"/>
      <c r="J1" s="126"/>
      <c r="K1" s="126"/>
      <c r="L1" s="126"/>
      <c r="M1" s="127"/>
      <c r="N1" s="126"/>
      <c r="O1" s="127"/>
    </row>
    <row r="2" spans="1:15" ht="19.5" customHeight="1" x14ac:dyDescent="0.15">
      <c r="A2" s="107" t="s">
        <v>206</v>
      </c>
      <c r="B2" s="107"/>
      <c r="C2" s="124"/>
      <c r="D2" s="124"/>
      <c r="E2" s="107"/>
      <c r="F2" s="107"/>
      <c r="G2" s="107"/>
      <c r="H2" s="107"/>
      <c r="I2" s="107"/>
      <c r="J2" s="107"/>
      <c r="K2" s="107"/>
      <c r="L2" s="107"/>
      <c r="M2" s="124"/>
      <c r="N2" s="107"/>
      <c r="O2" s="124"/>
    </row>
    <row r="3" spans="1:15" ht="19.5" customHeight="1" x14ac:dyDescent="0.15">
      <c r="A3" s="118" t="s">
        <v>3</v>
      </c>
      <c r="B3" s="152"/>
      <c r="C3" s="118"/>
      <c r="D3" s="118"/>
      <c r="E3" s="152"/>
      <c r="F3" s="152"/>
      <c r="G3" s="152"/>
      <c r="H3" s="152"/>
      <c r="I3" s="152"/>
      <c r="J3" s="152"/>
      <c r="K3" s="152"/>
      <c r="L3" s="152"/>
      <c r="M3" s="118"/>
      <c r="N3" s="152"/>
      <c r="O3" s="86" t="s">
        <v>4</v>
      </c>
    </row>
    <row r="4" spans="1:15" s="85" customFormat="1" ht="19.5" customHeight="1" x14ac:dyDescent="0.15">
      <c r="A4" s="108" t="s">
        <v>51</v>
      </c>
      <c r="B4" s="155"/>
      <c r="C4" s="154" t="s">
        <v>207</v>
      </c>
      <c r="D4" s="108" t="s">
        <v>51</v>
      </c>
      <c r="E4" s="155"/>
      <c r="F4" s="154" t="s">
        <v>208</v>
      </c>
      <c r="G4" s="158" t="s">
        <v>53</v>
      </c>
      <c r="H4" s="158" t="s">
        <v>209</v>
      </c>
      <c r="I4" s="158"/>
      <c r="J4" s="108" t="s">
        <v>51</v>
      </c>
      <c r="K4" s="155"/>
      <c r="L4" s="154" t="s">
        <v>210</v>
      </c>
      <c r="M4" s="153" t="s">
        <v>211</v>
      </c>
      <c r="N4" s="160" t="s">
        <v>43</v>
      </c>
      <c r="O4" s="153" t="s">
        <v>45</v>
      </c>
    </row>
    <row r="5" spans="1:15" s="85" customFormat="1" ht="30" customHeight="1" x14ac:dyDescent="0.15">
      <c r="A5" s="71" t="s">
        <v>59</v>
      </c>
      <c r="B5" s="72" t="s">
        <v>60</v>
      </c>
      <c r="C5" s="153" t="s">
        <v>141</v>
      </c>
      <c r="D5" s="71" t="s">
        <v>59</v>
      </c>
      <c r="E5" s="73" t="s">
        <v>60</v>
      </c>
      <c r="F5" s="153" t="s">
        <v>141</v>
      </c>
      <c r="G5" s="158"/>
      <c r="H5" s="77" t="s">
        <v>62</v>
      </c>
      <c r="I5" s="77" t="s">
        <v>119</v>
      </c>
      <c r="J5" s="76" t="s">
        <v>120</v>
      </c>
      <c r="K5" s="78" t="s">
        <v>121</v>
      </c>
      <c r="L5" s="153" t="s">
        <v>141</v>
      </c>
      <c r="M5" s="154" t="s">
        <v>62</v>
      </c>
      <c r="N5" s="171"/>
      <c r="O5" s="154"/>
    </row>
    <row r="6" spans="1:15" s="26" customFormat="1" ht="20.25" customHeight="1" x14ac:dyDescent="0.15">
      <c r="A6" s="36"/>
      <c r="B6" s="87"/>
      <c r="C6" s="48" t="s">
        <v>53</v>
      </c>
      <c r="D6" s="47"/>
      <c r="E6" s="88"/>
      <c r="F6" s="89"/>
      <c r="G6" s="90">
        <f t="shared" ref="G6:G21" si="0">H6+L6+M6+N6+O6</f>
        <v>6985.27</v>
      </c>
      <c r="H6" s="90">
        <f t="shared" ref="H6:H21" si="1">I6+J6+K6</f>
        <v>6985.27</v>
      </c>
      <c r="I6" s="90" t="s">
        <v>212</v>
      </c>
      <c r="J6" s="42">
        <v>0</v>
      </c>
      <c r="K6" s="42">
        <v>0</v>
      </c>
      <c r="L6" s="75">
        <v>0</v>
      </c>
      <c r="M6" s="75">
        <v>0</v>
      </c>
      <c r="N6" s="90">
        <v>0</v>
      </c>
      <c r="O6" s="42">
        <v>0</v>
      </c>
    </row>
    <row r="7" spans="1:15" ht="20.25" customHeight="1" x14ac:dyDescent="0.15">
      <c r="A7" s="36" t="s">
        <v>144</v>
      </c>
      <c r="B7" s="91"/>
      <c r="C7" s="48" t="s">
        <v>145</v>
      </c>
      <c r="D7" s="47" t="s">
        <v>146</v>
      </c>
      <c r="E7" s="41"/>
      <c r="F7" s="92" t="s">
        <v>147</v>
      </c>
      <c r="G7" s="42">
        <f t="shared" si="0"/>
        <v>6915.11</v>
      </c>
      <c r="H7" s="42">
        <f t="shared" si="1"/>
        <v>6915.11</v>
      </c>
      <c r="I7" s="42" t="s">
        <v>148</v>
      </c>
      <c r="J7" s="42">
        <v>0</v>
      </c>
      <c r="K7" s="42">
        <v>0</v>
      </c>
      <c r="L7" s="75">
        <v>0</v>
      </c>
      <c r="M7" s="75">
        <v>0</v>
      </c>
      <c r="N7" s="42">
        <v>0</v>
      </c>
      <c r="O7" s="42">
        <v>0</v>
      </c>
    </row>
    <row r="8" spans="1:15" ht="20.25" customHeight="1" x14ac:dyDescent="0.15">
      <c r="A8" s="36" t="s">
        <v>144</v>
      </c>
      <c r="B8" s="91" t="s">
        <v>103</v>
      </c>
      <c r="C8" s="48" t="s">
        <v>149</v>
      </c>
      <c r="D8" s="47" t="s">
        <v>146</v>
      </c>
      <c r="E8" s="41" t="s">
        <v>103</v>
      </c>
      <c r="F8" s="92" t="s">
        <v>150</v>
      </c>
      <c r="G8" s="42">
        <f t="shared" si="0"/>
        <v>2328.23</v>
      </c>
      <c r="H8" s="42">
        <f t="shared" si="1"/>
        <v>2328.23</v>
      </c>
      <c r="I8" s="42" t="s">
        <v>151</v>
      </c>
      <c r="J8" s="42">
        <v>0</v>
      </c>
      <c r="K8" s="42">
        <v>0</v>
      </c>
      <c r="L8" s="75">
        <v>0</v>
      </c>
      <c r="M8" s="75">
        <v>0</v>
      </c>
      <c r="N8" s="42">
        <v>0</v>
      </c>
      <c r="O8" s="42">
        <v>0</v>
      </c>
    </row>
    <row r="9" spans="1:15" ht="20.25" customHeight="1" x14ac:dyDescent="0.15">
      <c r="A9" s="36" t="s">
        <v>144</v>
      </c>
      <c r="B9" s="91" t="s">
        <v>69</v>
      </c>
      <c r="C9" s="48" t="s">
        <v>152</v>
      </c>
      <c r="D9" s="47" t="s">
        <v>146</v>
      </c>
      <c r="E9" s="41" t="s">
        <v>103</v>
      </c>
      <c r="F9" s="92" t="s">
        <v>150</v>
      </c>
      <c r="G9" s="42">
        <f t="shared" si="0"/>
        <v>865.75</v>
      </c>
      <c r="H9" s="42">
        <f t="shared" si="1"/>
        <v>865.75</v>
      </c>
      <c r="I9" s="42" t="s">
        <v>153</v>
      </c>
      <c r="J9" s="42">
        <v>0</v>
      </c>
      <c r="K9" s="42">
        <v>0</v>
      </c>
      <c r="L9" s="75">
        <v>0</v>
      </c>
      <c r="M9" s="75">
        <v>0</v>
      </c>
      <c r="N9" s="42">
        <v>0</v>
      </c>
      <c r="O9" s="42">
        <v>0</v>
      </c>
    </row>
    <row r="10" spans="1:15" ht="20.25" customHeight="1" x14ac:dyDescent="0.15">
      <c r="A10" s="36" t="s">
        <v>144</v>
      </c>
      <c r="B10" s="91" t="s">
        <v>72</v>
      </c>
      <c r="C10" s="48" t="s">
        <v>154</v>
      </c>
      <c r="D10" s="47" t="s">
        <v>146</v>
      </c>
      <c r="E10" s="41" t="s">
        <v>103</v>
      </c>
      <c r="F10" s="92" t="s">
        <v>150</v>
      </c>
      <c r="G10" s="42">
        <f t="shared" si="0"/>
        <v>188.37</v>
      </c>
      <c r="H10" s="42">
        <f t="shared" si="1"/>
        <v>188.37</v>
      </c>
      <c r="I10" s="42" t="s">
        <v>155</v>
      </c>
      <c r="J10" s="42">
        <v>0</v>
      </c>
      <c r="K10" s="42">
        <v>0</v>
      </c>
      <c r="L10" s="75">
        <v>0</v>
      </c>
      <c r="M10" s="75">
        <v>0</v>
      </c>
      <c r="N10" s="42">
        <v>0</v>
      </c>
      <c r="O10" s="42">
        <v>0</v>
      </c>
    </row>
    <row r="11" spans="1:15" ht="20.25" customHeight="1" x14ac:dyDescent="0.15">
      <c r="A11" s="36" t="s">
        <v>144</v>
      </c>
      <c r="B11" s="91" t="s">
        <v>75</v>
      </c>
      <c r="C11" s="48" t="s">
        <v>156</v>
      </c>
      <c r="D11" s="47" t="s">
        <v>146</v>
      </c>
      <c r="E11" s="41" t="s">
        <v>103</v>
      </c>
      <c r="F11" s="92" t="s">
        <v>150</v>
      </c>
      <c r="G11" s="42">
        <f t="shared" si="0"/>
        <v>1654.18</v>
      </c>
      <c r="H11" s="42">
        <f t="shared" si="1"/>
        <v>1654.18</v>
      </c>
      <c r="I11" s="42" t="s">
        <v>157</v>
      </c>
      <c r="J11" s="42">
        <v>0</v>
      </c>
      <c r="K11" s="42">
        <v>0</v>
      </c>
      <c r="L11" s="75">
        <v>0</v>
      </c>
      <c r="M11" s="75">
        <v>0</v>
      </c>
      <c r="N11" s="42">
        <v>0</v>
      </c>
      <c r="O11" s="42">
        <v>0</v>
      </c>
    </row>
    <row r="12" spans="1:15" ht="20.25" customHeight="1" x14ac:dyDescent="0.15">
      <c r="A12" s="36" t="s">
        <v>144</v>
      </c>
      <c r="B12" s="91" t="s">
        <v>100</v>
      </c>
      <c r="C12" s="48" t="s">
        <v>158</v>
      </c>
      <c r="D12" s="47" t="s">
        <v>146</v>
      </c>
      <c r="E12" s="41" t="s">
        <v>103</v>
      </c>
      <c r="F12" s="92" t="s">
        <v>150</v>
      </c>
      <c r="G12" s="42">
        <f t="shared" si="0"/>
        <v>657.17</v>
      </c>
      <c r="H12" s="42">
        <f t="shared" si="1"/>
        <v>657.17</v>
      </c>
      <c r="I12" s="42" t="s">
        <v>159</v>
      </c>
      <c r="J12" s="42">
        <v>0</v>
      </c>
      <c r="K12" s="42">
        <v>0</v>
      </c>
      <c r="L12" s="75">
        <v>0</v>
      </c>
      <c r="M12" s="75">
        <v>0</v>
      </c>
      <c r="N12" s="42">
        <v>0</v>
      </c>
      <c r="O12" s="42">
        <v>0</v>
      </c>
    </row>
    <row r="13" spans="1:15" ht="20.25" customHeight="1" x14ac:dyDescent="0.15">
      <c r="A13" s="36" t="s">
        <v>144</v>
      </c>
      <c r="B13" s="91" t="s">
        <v>160</v>
      </c>
      <c r="C13" s="48" t="s">
        <v>161</v>
      </c>
      <c r="D13" s="47" t="s">
        <v>146</v>
      </c>
      <c r="E13" s="41" t="s">
        <v>103</v>
      </c>
      <c r="F13" s="92" t="s">
        <v>150</v>
      </c>
      <c r="G13" s="42">
        <f t="shared" si="0"/>
        <v>328.59</v>
      </c>
      <c r="H13" s="42">
        <f t="shared" si="1"/>
        <v>328.59</v>
      </c>
      <c r="I13" s="42" t="s">
        <v>162</v>
      </c>
      <c r="J13" s="42">
        <v>0</v>
      </c>
      <c r="K13" s="42">
        <v>0</v>
      </c>
      <c r="L13" s="75">
        <v>0</v>
      </c>
      <c r="M13" s="75">
        <v>0</v>
      </c>
      <c r="N13" s="42">
        <v>0</v>
      </c>
      <c r="O13" s="42">
        <v>0</v>
      </c>
    </row>
    <row r="14" spans="1:15" ht="20.25" customHeight="1" x14ac:dyDescent="0.15">
      <c r="A14" s="36" t="s">
        <v>144</v>
      </c>
      <c r="B14" s="91" t="s">
        <v>163</v>
      </c>
      <c r="C14" s="48" t="s">
        <v>164</v>
      </c>
      <c r="D14" s="47" t="s">
        <v>146</v>
      </c>
      <c r="E14" s="41" t="s">
        <v>103</v>
      </c>
      <c r="F14" s="92" t="s">
        <v>150</v>
      </c>
      <c r="G14" s="42">
        <f t="shared" si="0"/>
        <v>299.83999999999997</v>
      </c>
      <c r="H14" s="42">
        <f t="shared" si="1"/>
        <v>299.83999999999997</v>
      </c>
      <c r="I14" s="42" t="s">
        <v>165</v>
      </c>
      <c r="J14" s="42">
        <v>0</v>
      </c>
      <c r="K14" s="42">
        <v>0</v>
      </c>
      <c r="L14" s="75">
        <v>0</v>
      </c>
      <c r="M14" s="75">
        <v>0</v>
      </c>
      <c r="N14" s="42">
        <v>0</v>
      </c>
      <c r="O14" s="42">
        <v>0</v>
      </c>
    </row>
    <row r="15" spans="1:15" ht="20.25" customHeight="1" x14ac:dyDescent="0.15">
      <c r="A15" s="36" t="s">
        <v>144</v>
      </c>
      <c r="B15" s="91" t="s">
        <v>166</v>
      </c>
      <c r="C15" s="48" t="s">
        <v>167</v>
      </c>
      <c r="D15" s="47" t="s">
        <v>146</v>
      </c>
      <c r="E15" s="41" t="s">
        <v>103</v>
      </c>
      <c r="F15" s="92" t="s">
        <v>150</v>
      </c>
      <c r="G15" s="42">
        <f t="shared" si="0"/>
        <v>32.86</v>
      </c>
      <c r="H15" s="42">
        <f t="shared" si="1"/>
        <v>32.86</v>
      </c>
      <c r="I15" s="42" t="s">
        <v>168</v>
      </c>
      <c r="J15" s="42">
        <v>0</v>
      </c>
      <c r="K15" s="42">
        <v>0</v>
      </c>
      <c r="L15" s="75">
        <v>0</v>
      </c>
      <c r="M15" s="75">
        <v>0</v>
      </c>
      <c r="N15" s="42">
        <v>0</v>
      </c>
      <c r="O15" s="42">
        <v>0</v>
      </c>
    </row>
    <row r="16" spans="1:15" ht="20.25" customHeight="1" x14ac:dyDescent="0.15">
      <c r="A16" s="36" t="s">
        <v>144</v>
      </c>
      <c r="B16" s="91" t="s">
        <v>169</v>
      </c>
      <c r="C16" s="48" t="s">
        <v>170</v>
      </c>
      <c r="D16" s="47" t="s">
        <v>146</v>
      </c>
      <c r="E16" s="41" t="s">
        <v>103</v>
      </c>
      <c r="F16" s="92" t="s">
        <v>150</v>
      </c>
      <c r="G16" s="42">
        <f t="shared" si="0"/>
        <v>560.12</v>
      </c>
      <c r="H16" s="42">
        <f t="shared" si="1"/>
        <v>560.12</v>
      </c>
      <c r="I16" s="42" t="s">
        <v>171</v>
      </c>
      <c r="J16" s="42">
        <v>0</v>
      </c>
      <c r="K16" s="42">
        <v>0</v>
      </c>
      <c r="L16" s="75">
        <v>0</v>
      </c>
      <c r="M16" s="75">
        <v>0</v>
      </c>
      <c r="N16" s="42">
        <v>0</v>
      </c>
      <c r="O16" s="42">
        <v>0</v>
      </c>
    </row>
    <row r="17" spans="1:15" ht="20.25" customHeight="1" x14ac:dyDescent="0.15">
      <c r="A17" s="36" t="s">
        <v>172</v>
      </c>
      <c r="B17" s="91"/>
      <c r="C17" s="48" t="s">
        <v>173</v>
      </c>
      <c r="D17" s="47" t="s">
        <v>146</v>
      </c>
      <c r="E17" s="41"/>
      <c r="F17" s="92" t="s">
        <v>147</v>
      </c>
      <c r="G17" s="42">
        <f t="shared" si="0"/>
        <v>59.63</v>
      </c>
      <c r="H17" s="42">
        <f t="shared" si="1"/>
        <v>59.63</v>
      </c>
      <c r="I17" s="42" t="s">
        <v>143</v>
      </c>
      <c r="J17" s="42">
        <v>0</v>
      </c>
      <c r="K17" s="42">
        <v>0</v>
      </c>
      <c r="L17" s="75">
        <v>0</v>
      </c>
      <c r="M17" s="75">
        <v>0</v>
      </c>
      <c r="N17" s="42">
        <v>0</v>
      </c>
      <c r="O17" s="42">
        <v>0</v>
      </c>
    </row>
    <row r="18" spans="1:15" ht="20.25" customHeight="1" x14ac:dyDescent="0.15">
      <c r="A18" s="36" t="s">
        <v>172</v>
      </c>
      <c r="B18" s="91" t="s">
        <v>174</v>
      </c>
      <c r="C18" s="48" t="s">
        <v>175</v>
      </c>
      <c r="D18" s="47" t="s">
        <v>146</v>
      </c>
      <c r="E18" s="41" t="s">
        <v>69</v>
      </c>
      <c r="F18" s="92" t="s">
        <v>176</v>
      </c>
      <c r="G18" s="42">
        <f t="shared" si="0"/>
        <v>59.63</v>
      </c>
      <c r="H18" s="42">
        <f t="shared" si="1"/>
        <v>59.63</v>
      </c>
      <c r="I18" s="42" t="s">
        <v>143</v>
      </c>
      <c r="J18" s="42">
        <v>0</v>
      </c>
      <c r="K18" s="42">
        <v>0</v>
      </c>
      <c r="L18" s="75">
        <v>0</v>
      </c>
      <c r="M18" s="75">
        <v>0</v>
      </c>
      <c r="N18" s="42">
        <v>0</v>
      </c>
      <c r="O18" s="42">
        <v>0</v>
      </c>
    </row>
    <row r="19" spans="1:15" ht="20.25" customHeight="1" x14ac:dyDescent="0.15">
      <c r="A19" s="36" t="s">
        <v>177</v>
      </c>
      <c r="B19" s="91"/>
      <c r="C19" s="48" t="s">
        <v>178</v>
      </c>
      <c r="D19" s="47" t="s">
        <v>179</v>
      </c>
      <c r="E19" s="41"/>
      <c r="F19" s="92" t="s">
        <v>180</v>
      </c>
      <c r="G19" s="42">
        <f t="shared" si="0"/>
        <v>10.53</v>
      </c>
      <c r="H19" s="42">
        <f t="shared" si="1"/>
        <v>10.53</v>
      </c>
      <c r="I19" s="42" t="s">
        <v>181</v>
      </c>
      <c r="J19" s="42">
        <v>0</v>
      </c>
      <c r="K19" s="42">
        <v>0</v>
      </c>
      <c r="L19" s="75">
        <v>0</v>
      </c>
      <c r="M19" s="75">
        <v>0</v>
      </c>
      <c r="N19" s="42">
        <v>0</v>
      </c>
      <c r="O19" s="42">
        <v>0</v>
      </c>
    </row>
    <row r="20" spans="1:15" ht="20.25" customHeight="1" x14ac:dyDescent="0.15">
      <c r="A20" s="36" t="s">
        <v>177</v>
      </c>
      <c r="B20" s="91" t="s">
        <v>83</v>
      </c>
      <c r="C20" s="48" t="s">
        <v>182</v>
      </c>
      <c r="D20" s="47" t="s">
        <v>179</v>
      </c>
      <c r="E20" s="41" t="s">
        <v>103</v>
      </c>
      <c r="F20" s="92" t="s">
        <v>183</v>
      </c>
      <c r="G20" s="42">
        <f t="shared" si="0"/>
        <v>10.26</v>
      </c>
      <c r="H20" s="42">
        <f t="shared" si="1"/>
        <v>10.26</v>
      </c>
      <c r="I20" s="42" t="s">
        <v>184</v>
      </c>
      <c r="J20" s="42">
        <v>0</v>
      </c>
      <c r="K20" s="42">
        <v>0</v>
      </c>
      <c r="L20" s="75">
        <v>0</v>
      </c>
      <c r="M20" s="75">
        <v>0</v>
      </c>
      <c r="N20" s="42">
        <v>0</v>
      </c>
      <c r="O20" s="42">
        <v>0</v>
      </c>
    </row>
    <row r="21" spans="1:15" ht="20.25" customHeight="1" x14ac:dyDescent="0.15">
      <c r="A21" s="36" t="s">
        <v>177</v>
      </c>
      <c r="B21" s="91" t="s">
        <v>160</v>
      </c>
      <c r="C21" s="48" t="s">
        <v>185</v>
      </c>
      <c r="D21" s="47" t="s">
        <v>179</v>
      </c>
      <c r="E21" s="41" t="s">
        <v>103</v>
      </c>
      <c r="F21" s="92" t="s">
        <v>183</v>
      </c>
      <c r="G21" s="42">
        <f t="shared" si="0"/>
        <v>0.27</v>
      </c>
      <c r="H21" s="42">
        <f t="shared" si="1"/>
        <v>0.27</v>
      </c>
      <c r="I21" s="42" t="s">
        <v>186</v>
      </c>
      <c r="J21" s="42">
        <v>0</v>
      </c>
      <c r="K21" s="42">
        <v>0</v>
      </c>
      <c r="L21" s="75">
        <v>0</v>
      </c>
      <c r="M21" s="75">
        <v>0</v>
      </c>
      <c r="N21" s="42">
        <v>0</v>
      </c>
      <c r="O21" s="42">
        <v>0</v>
      </c>
    </row>
  </sheetData>
  <mergeCells count="13">
    <mergeCell ref="A1:O1"/>
    <mergeCell ref="A2:O2"/>
    <mergeCell ref="A4:B4"/>
    <mergeCell ref="C4:C5"/>
    <mergeCell ref="H4:K4"/>
    <mergeCell ref="G4:G5"/>
    <mergeCell ref="L4:L5"/>
    <mergeCell ref="M4:M5"/>
    <mergeCell ref="N4:N5"/>
    <mergeCell ref="O4:O5"/>
    <mergeCell ref="A3:N3"/>
    <mergeCell ref="D4:E4"/>
    <mergeCell ref="F4:F5"/>
  </mergeCells>
  <phoneticPr fontId="1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workbookViewId="0">
      <pane ySplit="5" topLeftCell="A6" activePane="bottomLeft" state="frozen"/>
      <selection pane="bottomLeft" activeCell="B1" sqref="B1:M1"/>
    </sheetView>
  </sheetViews>
  <sheetFormatPr defaultColWidth="7.875" defaultRowHeight="14.25" customHeight="1" x14ac:dyDescent="0.15"/>
  <cols>
    <col min="1" max="1" width="0" hidden="1" customWidth="1"/>
    <col min="2" max="2" width="50" style="1" customWidth="1"/>
    <col min="3" max="3" width="12.125" style="1" customWidth="1"/>
    <col min="4" max="4" width="0" style="1" hidden="1" customWidth="1"/>
    <col min="5" max="10" width="10.75" customWidth="1"/>
    <col min="11" max="11" width="10.75" style="1" customWidth="1"/>
    <col min="12" max="12" width="10.75" customWidth="1"/>
    <col min="13" max="13" width="10.75" style="1" customWidth="1"/>
    <col min="14" max="14" width="0" hidden="1" customWidth="1"/>
  </cols>
  <sheetData>
    <row r="1" spans="1:14" ht="19.5" customHeight="1" x14ac:dyDescent="0.15">
      <c r="B1" s="126" t="s">
        <v>213</v>
      </c>
      <c r="C1" s="127"/>
      <c r="D1" s="127"/>
      <c r="E1" s="126"/>
      <c r="F1" s="126"/>
      <c r="G1" s="126"/>
      <c r="H1" s="126"/>
      <c r="I1" s="126"/>
      <c r="J1" s="126"/>
      <c r="K1" s="127"/>
      <c r="L1" s="126"/>
      <c r="M1" s="127"/>
    </row>
    <row r="2" spans="1:14" ht="19.5" customHeight="1" x14ac:dyDescent="0.15">
      <c r="B2" s="107" t="s">
        <v>214</v>
      </c>
      <c r="C2" s="124"/>
      <c r="D2" s="124"/>
      <c r="E2" s="107"/>
      <c r="F2" s="107"/>
      <c r="G2" s="107"/>
      <c r="H2" s="107"/>
      <c r="I2" s="107"/>
      <c r="J2" s="107"/>
      <c r="K2" s="124"/>
      <c r="L2" s="107"/>
      <c r="M2" s="124"/>
    </row>
    <row r="3" spans="1:14" ht="19.5" customHeight="1" x14ac:dyDescent="0.15">
      <c r="B3" s="118" t="s">
        <v>3</v>
      </c>
      <c r="C3" s="118"/>
      <c r="D3" s="118"/>
      <c r="E3" s="152"/>
      <c r="F3" s="152"/>
      <c r="G3" s="152"/>
      <c r="H3" s="152"/>
      <c r="I3" s="152"/>
      <c r="J3" s="152"/>
      <c r="K3" s="118"/>
      <c r="L3" s="152"/>
      <c r="M3" s="86" t="s">
        <v>4</v>
      </c>
    </row>
    <row r="4" spans="1:14" ht="19.5" customHeight="1" x14ac:dyDescent="0.15">
      <c r="A4" s="172" t="s">
        <v>215</v>
      </c>
      <c r="B4" s="108" t="s">
        <v>216</v>
      </c>
      <c r="C4" s="154" t="s">
        <v>217</v>
      </c>
      <c r="D4" s="153" t="s">
        <v>138</v>
      </c>
      <c r="E4" s="158" t="s">
        <v>53</v>
      </c>
      <c r="F4" s="158" t="s">
        <v>209</v>
      </c>
      <c r="G4" s="158"/>
      <c r="H4" s="108" t="s">
        <v>51</v>
      </c>
      <c r="I4" s="155"/>
      <c r="J4" s="154" t="s">
        <v>210</v>
      </c>
      <c r="K4" s="153" t="s">
        <v>211</v>
      </c>
      <c r="L4" s="160" t="s">
        <v>43</v>
      </c>
      <c r="M4" s="153" t="s">
        <v>45</v>
      </c>
      <c r="N4" s="172"/>
    </row>
    <row r="5" spans="1:14" ht="30" customHeight="1" x14ac:dyDescent="0.15">
      <c r="A5" s="173"/>
      <c r="B5" s="137" t="s">
        <v>59</v>
      </c>
      <c r="C5" s="153" t="s">
        <v>141</v>
      </c>
      <c r="D5" s="154"/>
      <c r="E5" s="158"/>
      <c r="F5" s="77" t="s">
        <v>62</v>
      </c>
      <c r="G5" s="77" t="s">
        <v>119</v>
      </c>
      <c r="H5" s="76" t="s">
        <v>120</v>
      </c>
      <c r="I5" s="78" t="s">
        <v>121</v>
      </c>
      <c r="J5" s="153" t="s">
        <v>141</v>
      </c>
      <c r="K5" s="154" t="s">
        <v>62</v>
      </c>
      <c r="L5" s="171"/>
      <c r="M5" s="154"/>
      <c r="N5" s="173"/>
    </row>
    <row r="6" spans="1:14" s="26" customFormat="1" ht="20.25" customHeight="1" x14ac:dyDescent="0.15">
      <c r="A6" s="93"/>
      <c r="B6" s="48"/>
      <c r="C6" s="48"/>
      <c r="D6" s="94"/>
      <c r="E6" s="95">
        <f t="shared" ref="E6:E12" si="0">F6+J6+K6+L6+M6</f>
        <v>613.25</v>
      </c>
      <c r="F6" s="95">
        <f t="shared" ref="F6:F12" si="1">G6+H6+I6</f>
        <v>613.25</v>
      </c>
      <c r="G6" s="95">
        <v>437.8</v>
      </c>
      <c r="H6" s="96">
        <v>175.45</v>
      </c>
      <c r="I6" s="96">
        <v>0</v>
      </c>
      <c r="J6" s="97">
        <v>0</v>
      </c>
      <c r="K6" s="97">
        <v>0</v>
      </c>
      <c r="L6" s="95">
        <v>0</v>
      </c>
      <c r="M6" s="96">
        <v>0</v>
      </c>
      <c r="N6" s="98">
        <f t="shared" ref="N6:N12" si="2">A6</f>
        <v>0</v>
      </c>
    </row>
    <row r="7" spans="1:14" ht="20.25" customHeight="1" x14ac:dyDescent="0.15">
      <c r="A7" s="99" t="s">
        <v>218</v>
      </c>
      <c r="B7" s="48" t="s">
        <v>219</v>
      </c>
      <c r="C7" s="48" t="s">
        <v>220</v>
      </c>
      <c r="D7" s="94"/>
      <c r="E7" s="96">
        <f t="shared" si="0"/>
        <v>81.900000000000006</v>
      </c>
      <c r="F7" s="96">
        <f t="shared" si="1"/>
        <v>81.900000000000006</v>
      </c>
      <c r="G7" s="96">
        <v>81.900000000000006</v>
      </c>
      <c r="H7" s="96">
        <v>0</v>
      </c>
      <c r="I7" s="96">
        <v>0</v>
      </c>
      <c r="J7" s="97">
        <v>0</v>
      </c>
      <c r="K7" s="97">
        <v>0</v>
      </c>
      <c r="L7" s="96">
        <v>0</v>
      </c>
      <c r="M7" s="96">
        <v>0</v>
      </c>
      <c r="N7" s="100" t="str">
        <f t="shared" si="2"/>
        <v>370403250022030401018</v>
      </c>
    </row>
    <row r="8" spans="1:14" ht="20.25" customHeight="1" x14ac:dyDescent="0.15">
      <c r="A8" s="99" t="s">
        <v>221</v>
      </c>
      <c r="B8" s="48" t="s">
        <v>222</v>
      </c>
      <c r="C8" s="48" t="s">
        <v>220</v>
      </c>
      <c r="D8" s="94"/>
      <c r="E8" s="96">
        <f t="shared" si="0"/>
        <v>33.6</v>
      </c>
      <c r="F8" s="96">
        <f t="shared" si="1"/>
        <v>33.6</v>
      </c>
      <c r="G8" s="96">
        <v>0</v>
      </c>
      <c r="H8" s="96">
        <v>33.6</v>
      </c>
      <c r="I8" s="96">
        <v>0</v>
      </c>
      <c r="J8" s="97">
        <v>0</v>
      </c>
      <c r="K8" s="97">
        <v>0</v>
      </c>
      <c r="L8" s="96">
        <v>0</v>
      </c>
      <c r="M8" s="96">
        <v>0</v>
      </c>
      <c r="N8" s="100" t="str">
        <f t="shared" si="2"/>
        <v>37040325002203040146R</v>
      </c>
    </row>
    <row r="9" spans="1:14" ht="20.25" customHeight="1" x14ac:dyDescent="0.15">
      <c r="A9" s="99" t="s">
        <v>223</v>
      </c>
      <c r="B9" s="48" t="s">
        <v>224</v>
      </c>
      <c r="C9" s="48" t="s">
        <v>225</v>
      </c>
      <c r="D9" s="94"/>
      <c r="E9" s="96">
        <f t="shared" si="0"/>
        <v>1.8</v>
      </c>
      <c r="F9" s="96">
        <f t="shared" si="1"/>
        <v>1.8</v>
      </c>
      <c r="G9" s="96">
        <v>1.8</v>
      </c>
      <c r="H9" s="96">
        <v>0</v>
      </c>
      <c r="I9" s="96">
        <v>0</v>
      </c>
      <c r="J9" s="97">
        <v>0</v>
      </c>
      <c r="K9" s="97">
        <v>0</v>
      </c>
      <c r="L9" s="96">
        <v>0</v>
      </c>
      <c r="M9" s="96">
        <v>0</v>
      </c>
      <c r="N9" s="100" t="str">
        <f t="shared" si="2"/>
        <v>370403250302030400883</v>
      </c>
    </row>
    <row r="10" spans="1:14" ht="20.25" customHeight="1" x14ac:dyDescent="0.15">
      <c r="A10" s="99" t="s">
        <v>226</v>
      </c>
      <c r="B10" s="48" t="s">
        <v>227</v>
      </c>
      <c r="C10" s="48" t="s">
        <v>225</v>
      </c>
      <c r="D10" s="94"/>
      <c r="E10" s="96">
        <f t="shared" si="0"/>
        <v>318.10000000000002</v>
      </c>
      <c r="F10" s="96">
        <f t="shared" si="1"/>
        <v>318.10000000000002</v>
      </c>
      <c r="G10" s="96">
        <v>318.10000000000002</v>
      </c>
      <c r="H10" s="96">
        <v>0</v>
      </c>
      <c r="I10" s="96">
        <v>0</v>
      </c>
      <c r="J10" s="97">
        <v>0</v>
      </c>
      <c r="K10" s="97">
        <v>0</v>
      </c>
      <c r="L10" s="96">
        <v>0</v>
      </c>
      <c r="M10" s="96">
        <v>0</v>
      </c>
      <c r="N10" s="100" t="str">
        <f t="shared" si="2"/>
        <v>37040325030203040092D</v>
      </c>
    </row>
    <row r="11" spans="1:14" ht="20.25" customHeight="1" x14ac:dyDescent="0.15">
      <c r="A11" s="99" t="s">
        <v>228</v>
      </c>
      <c r="B11" s="48" t="s">
        <v>229</v>
      </c>
      <c r="C11" s="48" t="s">
        <v>225</v>
      </c>
      <c r="D11" s="94"/>
      <c r="E11" s="96">
        <f t="shared" si="0"/>
        <v>141.85</v>
      </c>
      <c r="F11" s="96">
        <f t="shared" si="1"/>
        <v>141.85</v>
      </c>
      <c r="G11" s="96">
        <v>0</v>
      </c>
      <c r="H11" s="96">
        <v>141.85</v>
      </c>
      <c r="I11" s="96">
        <v>0</v>
      </c>
      <c r="J11" s="97">
        <v>0</v>
      </c>
      <c r="K11" s="97">
        <v>0</v>
      </c>
      <c r="L11" s="96">
        <v>0</v>
      </c>
      <c r="M11" s="96">
        <v>0</v>
      </c>
      <c r="N11" s="100" t="str">
        <f t="shared" si="2"/>
        <v>37040325030203040094H</v>
      </c>
    </row>
    <row r="12" spans="1:14" ht="20.25" customHeight="1" x14ac:dyDescent="0.15">
      <c r="A12" s="99" t="s">
        <v>230</v>
      </c>
      <c r="B12" s="48" t="s">
        <v>231</v>
      </c>
      <c r="C12" s="48" t="s">
        <v>225</v>
      </c>
      <c r="D12" s="94"/>
      <c r="E12" s="96">
        <f t="shared" si="0"/>
        <v>36</v>
      </c>
      <c r="F12" s="96">
        <f t="shared" si="1"/>
        <v>36</v>
      </c>
      <c r="G12" s="96">
        <v>36</v>
      </c>
      <c r="H12" s="96">
        <v>0</v>
      </c>
      <c r="I12" s="96">
        <v>0</v>
      </c>
      <c r="J12" s="97">
        <v>0</v>
      </c>
      <c r="K12" s="97">
        <v>0</v>
      </c>
      <c r="L12" s="96">
        <v>0</v>
      </c>
      <c r="M12" s="96">
        <v>0</v>
      </c>
      <c r="N12" s="100" t="str">
        <f t="shared" si="2"/>
        <v>370403250302030400975</v>
      </c>
    </row>
  </sheetData>
  <mergeCells count="14">
    <mergeCell ref="A4:A5"/>
    <mergeCell ref="N4:N5"/>
    <mergeCell ref="M4:M5"/>
    <mergeCell ref="B3:L3"/>
    <mergeCell ref="B1:M1"/>
    <mergeCell ref="B2:M2"/>
    <mergeCell ref="D4:D5"/>
    <mergeCell ref="C4:C5"/>
    <mergeCell ref="F4:I4"/>
    <mergeCell ref="E4:E5"/>
    <mergeCell ref="J4:J5"/>
    <mergeCell ref="K4:K5"/>
    <mergeCell ref="L4:L5"/>
    <mergeCell ref="B4:B5"/>
  </mergeCells>
  <phoneticPr fontId="1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showGridLines="0" workbookViewId="0">
      <pane ySplit="6" topLeftCell="A7" activePane="bottomLeft" state="frozen"/>
      <selection pane="bottomLeft"/>
    </sheetView>
  </sheetViews>
  <sheetFormatPr defaultColWidth="8" defaultRowHeight="14.25" customHeight="1" x14ac:dyDescent="0.15"/>
  <cols>
    <col min="1" max="1" width="5" style="1" customWidth="1"/>
    <col min="2" max="2" width="0" style="1" hidden="1" customWidth="1"/>
    <col min="3" max="3" width="4.875" customWidth="1"/>
    <col min="4" max="4" width="5.625" customWidth="1"/>
    <col min="5" max="5" width="34.25" style="1" customWidth="1"/>
    <col min="6" max="7" width="14.25" style="1" customWidth="1"/>
    <col min="8" max="9" width="11.375" style="1" customWidth="1"/>
    <col min="10" max="10" width="11.375" customWidth="1"/>
    <col min="11" max="14" width="11.375" style="1" customWidth="1"/>
    <col min="15" max="18" width="0" hidden="1" customWidth="1"/>
  </cols>
  <sheetData>
    <row r="1" spans="1:18" ht="19.5" customHeight="1" x14ac:dyDescent="0.15">
      <c r="A1" s="2"/>
      <c r="B1" s="3"/>
      <c r="E1" s="4"/>
      <c r="F1" s="5"/>
      <c r="G1" s="5"/>
      <c r="H1" s="5"/>
      <c r="I1" s="5"/>
      <c r="K1" s="5"/>
      <c r="L1" s="5"/>
      <c r="M1" s="5"/>
      <c r="N1" s="27" t="s">
        <v>232</v>
      </c>
    </row>
    <row r="2" spans="1:18" ht="19.5" customHeight="1" x14ac:dyDescent="0.15">
      <c r="A2" s="107" t="s">
        <v>233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8" ht="19.5" customHeight="1" x14ac:dyDescent="0.15">
      <c r="A3" s="109" t="s">
        <v>3</v>
      </c>
      <c r="B3" s="118"/>
      <c r="C3" s="145"/>
      <c r="D3" s="145"/>
      <c r="E3" s="109"/>
      <c r="F3" s="119"/>
      <c r="G3" s="119"/>
      <c r="H3" s="119"/>
      <c r="I3" s="119"/>
      <c r="J3" s="145"/>
      <c r="K3" s="119"/>
      <c r="L3" s="119"/>
      <c r="M3" s="119"/>
      <c r="N3" s="30" t="s">
        <v>4</v>
      </c>
    </row>
    <row r="4" spans="1:18" s="28" customFormat="1" ht="19.5" customHeight="1" x14ac:dyDescent="0.15">
      <c r="A4" s="157" t="s">
        <v>51</v>
      </c>
      <c r="B4" s="157"/>
      <c r="C4" s="158"/>
      <c r="D4" s="158"/>
      <c r="E4" s="108" t="s">
        <v>52</v>
      </c>
      <c r="F4" s="137" t="s">
        <v>53</v>
      </c>
      <c r="G4" s="137" t="s">
        <v>209</v>
      </c>
      <c r="H4" s="137"/>
      <c r="I4" s="137"/>
      <c r="J4" s="137"/>
      <c r="K4" s="157" t="s">
        <v>210</v>
      </c>
      <c r="L4" s="157" t="s">
        <v>211</v>
      </c>
      <c r="M4" s="157" t="s">
        <v>43</v>
      </c>
      <c r="N4" s="157" t="s">
        <v>45</v>
      </c>
      <c r="O4" s="158" t="s">
        <v>234</v>
      </c>
      <c r="P4" s="158" t="s">
        <v>235</v>
      </c>
      <c r="Q4" s="158" t="s">
        <v>236</v>
      </c>
      <c r="R4" s="158" t="s">
        <v>237</v>
      </c>
    </row>
    <row r="5" spans="1:18" s="28" customFormat="1" ht="18.75" customHeight="1" x14ac:dyDescent="0.15">
      <c r="A5" s="157" t="s">
        <v>59</v>
      </c>
      <c r="B5" s="76"/>
      <c r="C5" s="158" t="s">
        <v>60</v>
      </c>
      <c r="D5" s="158" t="s">
        <v>61</v>
      </c>
      <c r="E5" s="108"/>
      <c r="F5" s="153"/>
      <c r="G5" s="157" t="s">
        <v>62</v>
      </c>
      <c r="H5" s="157" t="s">
        <v>119</v>
      </c>
      <c r="I5" s="174" t="s">
        <v>120</v>
      </c>
      <c r="J5" s="160" t="s">
        <v>121</v>
      </c>
      <c r="K5" s="166"/>
      <c r="L5" s="166"/>
      <c r="M5" s="166"/>
      <c r="N5" s="166"/>
      <c r="O5" s="158"/>
      <c r="P5" s="158"/>
      <c r="Q5" s="158"/>
      <c r="R5" s="158"/>
    </row>
    <row r="6" spans="1:18" s="28" customFormat="1" ht="18.75" customHeight="1" x14ac:dyDescent="0.15">
      <c r="A6" s="157"/>
      <c r="B6" s="71"/>
      <c r="C6" s="158"/>
      <c r="D6" s="158"/>
      <c r="E6" s="108"/>
      <c r="F6" s="153"/>
      <c r="G6" s="165"/>
      <c r="H6" s="166"/>
      <c r="I6" s="166"/>
      <c r="J6" s="166"/>
      <c r="K6" s="157"/>
      <c r="L6" s="157"/>
      <c r="M6" s="157"/>
      <c r="N6" s="157"/>
      <c r="O6" s="158"/>
      <c r="P6" s="158"/>
      <c r="Q6" s="158"/>
      <c r="R6" s="158"/>
    </row>
    <row r="7" spans="1:18" s="26" customFormat="1" ht="19.5" customHeight="1" x14ac:dyDescent="0.15">
      <c r="A7" s="36"/>
      <c r="B7" s="36"/>
      <c r="C7" s="87"/>
      <c r="D7" s="87"/>
      <c r="E7" s="37"/>
      <c r="F7" s="101">
        <f>G7+K7+L7+M7+N7</f>
        <v>0</v>
      </c>
      <c r="G7" s="97">
        <f>H7+I7+J7</f>
        <v>0</v>
      </c>
      <c r="H7" s="97">
        <v>0</v>
      </c>
      <c r="I7" s="97">
        <v>0</v>
      </c>
      <c r="J7" s="95">
        <v>0</v>
      </c>
      <c r="K7" s="97">
        <v>0</v>
      </c>
      <c r="L7" s="97">
        <v>0</v>
      </c>
      <c r="M7" s="97">
        <v>0</v>
      </c>
      <c r="N7" s="97">
        <v>0</v>
      </c>
      <c r="O7" s="102">
        <v>0</v>
      </c>
      <c r="P7" s="102">
        <v>0</v>
      </c>
      <c r="Q7" s="102">
        <v>0</v>
      </c>
      <c r="R7" s="103"/>
    </row>
  </sheetData>
  <mergeCells count="21">
    <mergeCell ref="R4:R6"/>
    <mergeCell ref="O4:O6"/>
    <mergeCell ref="P4:P6"/>
    <mergeCell ref="Q4:Q6"/>
    <mergeCell ref="F4:F6"/>
    <mergeCell ref="G4:J4"/>
    <mergeCell ref="G5:G6"/>
    <mergeCell ref="H5:H6"/>
    <mergeCell ref="I5:I6"/>
    <mergeCell ref="J5:J6"/>
    <mergeCell ref="K4:K6"/>
    <mergeCell ref="L4:L6"/>
    <mergeCell ref="M4:M6"/>
    <mergeCell ref="N4:N6"/>
    <mergeCell ref="A2:N2"/>
    <mergeCell ref="E4:E6"/>
    <mergeCell ref="A3:M3"/>
    <mergeCell ref="A4:D4"/>
    <mergeCell ref="A5:A6"/>
    <mergeCell ref="C5:C6"/>
    <mergeCell ref="D5:D6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tabSelected="1" workbookViewId="0"/>
  </sheetViews>
  <sheetFormatPr defaultColWidth="8" defaultRowHeight="14.25" customHeight="1" x14ac:dyDescent="0.15"/>
  <cols>
    <col min="1" max="1" width="28.625" style="1" customWidth="1"/>
    <col min="2" max="2" width="22.875" style="1" customWidth="1"/>
    <col min="3" max="3" width="28.625" style="1" customWidth="1"/>
    <col min="4" max="4" width="22.875" style="1" customWidth="1"/>
  </cols>
  <sheetData>
    <row r="1" spans="1:4" ht="19.5" customHeight="1" x14ac:dyDescent="0.15">
      <c r="A1" s="2"/>
      <c r="B1" s="3"/>
      <c r="C1" s="3"/>
      <c r="D1" s="12" t="s">
        <v>1</v>
      </c>
    </row>
    <row r="2" spans="1:4" ht="19.5" customHeight="1" x14ac:dyDescent="0.15">
      <c r="A2" s="107" t="s">
        <v>2</v>
      </c>
      <c r="B2" s="107"/>
      <c r="C2" s="107"/>
      <c r="D2" s="107"/>
    </row>
    <row r="3" spans="1:4" ht="19.5" customHeight="1" x14ac:dyDescent="0.15">
      <c r="A3" s="109" t="s">
        <v>3</v>
      </c>
      <c r="B3" s="109"/>
      <c r="C3" s="109"/>
      <c r="D3" s="13" t="s">
        <v>4</v>
      </c>
    </row>
    <row r="4" spans="1:4" ht="19.5" customHeight="1" x14ac:dyDescent="0.15">
      <c r="A4" s="108" t="s">
        <v>5</v>
      </c>
      <c r="B4" s="108"/>
      <c r="C4" s="108" t="s">
        <v>6</v>
      </c>
      <c r="D4" s="108"/>
    </row>
    <row r="5" spans="1:4" ht="19.5" customHeight="1" x14ac:dyDescent="0.15">
      <c r="A5" s="7" t="s">
        <v>7</v>
      </c>
      <c r="B5" s="7" t="s">
        <v>8</v>
      </c>
      <c r="C5" s="14" t="s">
        <v>7</v>
      </c>
      <c r="D5" s="7" t="s">
        <v>8</v>
      </c>
    </row>
    <row r="6" spans="1:4" ht="19.5" customHeight="1" x14ac:dyDescent="0.15">
      <c r="A6" s="8" t="s">
        <v>9</v>
      </c>
      <c r="B6" s="15">
        <f>SUM(B7:B9)</f>
        <v>7598.5199999999995</v>
      </c>
      <c r="C6" s="9" t="s">
        <v>10</v>
      </c>
      <c r="D6" s="16"/>
    </row>
    <row r="7" spans="1:4" ht="19.5" customHeight="1" x14ac:dyDescent="0.15">
      <c r="A7" s="10" t="s">
        <v>11</v>
      </c>
      <c r="B7" s="15">
        <v>7423.07</v>
      </c>
      <c r="C7" s="9" t="s">
        <v>12</v>
      </c>
      <c r="D7" s="16"/>
    </row>
    <row r="8" spans="1:4" ht="19.5" customHeight="1" x14ac:dyDescent="0.15">
      <c r="A8" s="17" t="s">
        <v>13</v>
      </c>
      <c r="B8" s="15">
        <v>175.45</v>
      </c>
      <c r="C8" s="18" t="s">
        <v>14</v>
      </c>
      <c r="D8" s="16"/>
    </row>
    <row r="9" spans="1:4" ht="19.5" customHeight="1" x14ac:dyDescent="0.15">
      <c r="A9" s="17" t="s">
        <v>15</v>
      </c>
      <c r="B9" s="15"/>
      <c r="C9" s="18" t="s">
        <v>16</v>
      </c>
      <c r="D9" s="16">
        <v>5577.35</v>
      </c>
    </row>
    <row r="10" spans="1:4" ht="19.5" customHeight="1" x14ac:dyDescent="0.15">
      <c r="A10" s="19" t="s">
        <v>17</v>
      </c>
      <c r="B10" s="15"/>
      <c r="C10" s="18" t="s">
        <v>18</v>
      </c>
      <c r="D10" s="16"/>
    </row>
    <row r="11" spans="1:4" ht="19.5" customHeight="1" x14ac:dyDescent="0.15">
      <c r="A11" s="19" t="s">
        <v>19</v>
      </c>
      <c r="B11" s="15"/>
      <c r="C11" s="18" t="s">
        <v>20</v>
      </c>
      <c r="D11" s="16"/>
    </row>
    <row r="12" spans="1:4" ht="19.5" customHeight="1" x14ac:dyDescent="0.15">
      <c r="A12" s="19" t="s">
        <v>21</v>
      </c>
      <c r="B12" s="15"/>
      <c r="C12" s="18" t="s">
        <v>22</v>
      </c>
      <c r="D12" s="16">
        <v>985.76</v>
      </c>
    </row>
    <row r="13" spans="1:4" ht="19.5" customHeight="1" x14ac:dyDescent="0.15">
      <c r="A13" s="20" t="s">
        <v>23</v>
      </c>
      <c r="B13" s="21"/>
      <c r="C13" s="18" t="s">
        <v>24</v>
      </c>
      <c r="D13" s="16">
        <v>299.83999999999997</v>
      </c>
    </row>
    <row r="14" spans="1:4" ht="19.5" customHeight="1" x14ac:dyDescent="0.15">
      <c r="A14" s="22"/>
      <c r="B14" s="22"/>
      <c r="C14" s="18" t="s">
        <v>25</v>
      </c>
      <c r="D14" s="16"/>
    </row>
    <row r="15" spans="1:4" ht="19.5" customHeight="1" x14ac:dyDescent="0.15">
      <c r="A15" s="23"/>
      <c r="B15" s="24"/>
      <c r="C15" s="18" t="s">
        <v>26</v>
      </c>
      <c r="D15" s="16">
        <v>175.45</v>
      </c>
    </row>
    <row r="16" spans="1:4" ht="19.5" customHeight="1" x14ac:dyDescent="0.15">
      <c r="A16" s="19"/>
      <c r="B16" s="16"/>
      <c r="C16" s="18" t="s">
        <v>27</v>
      </c>
      <c r="D16" s="16"/>
    </row>
    <row r="17" spans="1:4" ht="19.5" customHeight="1" x14ac:dyDescent="0.15">
      <c r="A17" s="8"/>
      <c r="B17" s="16"/>
      <c r="C17" s="18" t="s">
        <v>28</v>
      </c>
      <c r="D17" s="16"/>
    </row>
    <row r="18" spans="1:4" ht="19.5" customHeight="1" x14ac:dyDescent="0.15">
      <c r="A18" s="8"/>
      <c r="B18" s="16"/>
      <c r="C18" s="18" t="s">
        <v>29</v>
      </c>
      <c r="D18" s="16"/>
    </row>
    <row r="19" spans="1:4" ht="19.5" customHeight="1" x14ac:dyDescent="0.15">
      <c r="A19" s="8"/>
      <c r="B19" s="16"/>
      <c r="C19" s="18" t="s">
        <v>30</v>
      </c>
      <c r="D19" s="16"/>
    </row>
    <row r="20" spans="1:4" ht="19.5" customHeight="1" x14ac:dyDescent="0.15">
      <c r="A20" s="8"/>
      <c r="B20" s="16"/>
      <c r="C20" s="18" t="s">
        <v>31</v>
      </c>
      <c r="D20" s="16"/>
    </row>
    <row r="21" spans="1:4" ht="19.5" customHeight="1" x14ac:dyDescent="0.15">
      <c r="A21" s="8"/>
      <c r="B21" s="16"/>
      <c r="C21" s="18" t="s">
        <v>32</v>
      </c>
      <c r="D21" s="16"/>
    </row>
    <row r="22" spans="1:4" ht="19.5" customHeight="1" x14ac:dyDescent="0.15">
      <c r="A22" s="22"/>
      <c r="B22" s="22"/>
      <c r="C22" s="18" t="s">
        <v>33</v>
      </c>
      <c r="D22" s="16">
        <v>560.12</v>
      </c>
    </row>
    <row r="23" spans="1:4" ht="19.5" customHeight="1" x14ac:dyDescent="0.15">
      <c r="A23" s="8"/>
      <c r="B23" s="16"/>
      <c r="C23" s="18" t="s">
        <v>34</v>
      </c>
      <c r="D23" s="16"/>
    </row>
    <row r="24" spans="1:4" ht="19.5" customHeight="1" x14ac:dyDescent="0.15">
      <c r="A24" s="8"/>
      <c r="B24" s="16"/>
      <c r="C24" s="18" t="s">
        <v>35</v>
      </c>
      <c r="D24" s="16"/>
    </row>
    <row r="25" spans="1:4" ht="19.5" customHeight="1" x14ac:dyDescent="0.15">
      <c r="A25" s="8"/>
      <c r="B25" s="16"/>
      <c r="C25" s="18" t="s">
        <v>36</v>
      </c>
      <c r="D25" s="16"/>
    </row>
    <row r="26" spans="1:4" ht="19.5" customHeight="1" x14ac:dyDescent="0.15">
      <c r="A26" s="8"/>
      <c r="B26" s="16"/>
      <c r="C26" s="18" t="s">
        <v>37</v>
      </c>
      <c r="D26" s="16">
        <f>ROUND(D31-SUM(D6:D25),2)</f>
        <v>0</v>
      </c>
    </row>
    <row r="27" spans="1:4" ht="19.5" customHeight="1" x14ac:dyDescent="0.15">
      <c r="A27" s="8"/>
      <c r="B27" s="16"/>
      <c r="C27" s="22"/>
      <c r="D27" s="22"/>
    </row>
    <row r="28" spans="1:4" ht="19.5" customHeight="1" x14ac:dyDescent="0.15">
      <c r="A28" s="8"/>
      <c r="B28" s="16"/>
      <c r="C28" s="22"/>
      <c r="D28" s="22"/>
    </row>
    <row r="29" spans="1:4" ht="19.5" customHeight="1" x14ac:dyDescent="0.15">
      <c r="A29" s="8"/>
      <c r="B29" s="16"/>
      <c r="C29" s="22"/>
      <c r="D29" s="16"/>
    </row>
    <row r="30" spans="1:4" ht="19.5" customHeight="1" x14ac:dyDescent="0.15">
      <c r="A30" s="8"/>
      <c r="B30" s="16"/>
      <c r="D30" s="16"/>
    </row>
    <row r="31" spans="1:4" ht="19.5" customHeight="1" x14ac:dyDescent="0.15">
      <c r="A31" s="7" t="s">
        <v>38</v>
      </c>
      <c r="B31" s="16">
        <f>B6+SUM(B10:B13)</f>
        <v>7598.5199999999995</v>
      </c>
      <c r="C31" s="7" t="s">
        <v>39</v>
      </c>
      <c r="D31" s="15">
        <f>D37-SUM(D34:D36)</f>
        <v>7598.52</v>
      </c>
    </row>
    <row r="32" spans="1:4" ht="19.5" customHeight="1" x14ac:dyDescent="0.15">
      <c r="A32" s="22"/>
      <c r="B32" s="22"/>
      <c r="C32" s="22"/>
      <c r="D32" s="22"/>
    </row>
    <row r="33" spans="1:4" ht="19.5" customHeight="1" x14ac:dyDescent="0.15">
      <c r="A33" s="19" t="s">
        <v>40</v>
      </c>
      <c r="B33" s="16"/>
      <c r="C33" s="22"/>
      <c r="D33" s="22"/>
    </row>
    <row r="34" spans="1:4" ht="19.5" customHeight="1" x14ac:dyDescent="0.15">
      <c r="A34" s="19" t="s">
        <v>41</v>
      </c>
      <c r="B34" s="16"/>
      <c r="C34" s="9" t="s">
        <v>42</v>
      </c>
      <c r="D34" s="15"/>
    </row>
    <row r="35" spans="1:4" ht="19.5" customHeight="1" x14ac:dyDescent="0.15">
      <c r="A35" s="8" t="s">
        <v>43</v>
      </c>
      <c r="B35" s="16"/>
      <c r="C35" s="9" t="s">
        <v>44</v>
      </c>
      <c r="D35" s="15"/>
    </row>
    <row r="36" spans="1:4" ht="19.5" customHeight="1" x14ac:dyDescent="0.15">
      <c r="A36" s="8" t="s">
        <v>45</v>
      </c>
      <c r="B36" s="16"/>
      <c r="C36" s="9" t="s">
        <v>46</v>
      </c>
      <c r="D36" s="15"/>
    </row>
    <row r="37" spans="1:4" ht="19.5" customHeight="1" x14ac:dyDescent="0.15">
      <c r="A37" s="7" t="s">
        <v>47</v>
      </c>
      <c r="B37" s="16">
        <f>SUM(B31:B36)</f>
        <v>7598.5199999999995</v>
      </c>
      <c r="C37" s="7" t="s">
        <v>48</v>
      </c>
      <c r="D37" s="15">
        <v>7598.52</v>
      </c>
    </row>
  </sheetData>
  <mergeCells count="4">
    <mergeCell ref="A2:D2"/>
    <mergeCell ref="A4:B4"/>
    <mergeCell ref="C4:D4"/>
    <mergeCell ref="A3:C3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workbookViewId="0">
      <pane ySplit="7" topLeftCell="A8" activePane="bottomLeft" state="frozen"/>
      <selection pane="bottomLeft"/>
    </sheetView>
  </sheetViews>
  <sheetFormatPr defaultColWidth="10.25" defaultRowHeight="14.25" customHeight="1" x14ac:dyDescent="0.15"/>
  <cols>
    <col min="1" max="2" width="4.25" customWidth="1"/>
    <col min="3" max="3" width="4.25" style="1" customWidth="1"/>
    <col min="4" max="4" width="21.375" style="1" customWidth="1"/>
    <col min="5" max="13" width="10" style="44" customWidth="1"/>
    <col min="14" max="15" width="10" customWidth="1"/>
    <col min="16" max="16" width="10" style="26" customWidth="1"/>
    <col min="17" max="17" width="10" style="44" customWidth="1"/>
    <col min="18" max="18" width="0" hidden="1" customWidth="1"/>
  </cols>
  <sheetData>
    <row r="1" spans="1:18" ht="19.5" customHeight="1" x14ac:dyDescent="0.15">
      <c r="C1" s="2"/>
      <c r="D1" s="3"/>
      <c r="E1" s="25"/>
      <c r="F1" s="25"/>
      <c r="G1" s="25"/>
      <c r="H1" s="25"/>
      <c r="I1" s="25"/>
      <c r="J1" s="25"/>
      <c r="K1" s="25"/>
      <c r="L1" s="25"/>
      <c r="M1" s="25"/>
      <c r="Q1" s="27" t="s">
        <v>49</v>
      </c>
    </row>
    <row r="2" spans="1:18" ht="19.5" customHeight="1" x14ac:dyDescent="0.15">
      <c r="C2" s="110" t="s">
        <v>50</v>
      </c>
      <c r="D2" s="110"/>
      <c r="E2" s="111"/>
      <c r="F2" s="111"/>
      <c r="G2" s="111"/>
      <c r="H2" s="111"/>
      <c r="I2" s="111"/>
      <c r="J2" s="111"/>
      <c r="K2" s="111"/>
      <c r="L2" s="111"/>
      <c r="M2" s="111"/>
      <c r="N2" s="110"/>
      <c r="O2" s="110"/>
      <c r="P2" s="111"/>
      <c r="Q2" s="111"/>
    </row>
    <row r="3" spans="1:18" s="28" customFormat="1" ht="19.5" customHeight="1" x14ac:dyDescent="0.15">
      <c r="A3" s="117" t="s">
        <v>3</v>
      </c>
      <c r="B3" s="117"/>
      <c r="C3" s="109"/>
      <c r="D3" s="118"/>
      <c r="E3" s="118"/>
      <c r="F3" s="119"/>
      <c r="G3" s="119"/>
      <c r="H3" s="119"/>
      <c r="I3" s="119"/>
      <c r="J3" s="29"/>
      <c r="K3" s="29"/>
      <c r="L3" s="29"/>
      <c r="M3" s="29"/>
      <c r="P3" s="122" t="s">
        <v>4</v>
      </c>
      <c r="Q3" s="123"/>
    </row>
    <row r="4" spans="1:18" s="31" customFormat="1" ht="19.5" customHeight="1" x14ac:dyDescent="0.15">
      <c r="A4" s="114" t="s">
        <v>51</v>
      </c>
      <c r="B4" s="115"/>
      <c r="C4" s="116" t="s">
        <v>51</v>
      </c>
      <c r="D4" s="112" t="s">
        <v>52</v>
      </c>
      <c r="E4" s="112" t="s">
        <v>53</v>
      </c>
      <c r="F4" s="113" t="s">
        <v>54</v>
      </c>
      <c r="G4" s="113"/>
      <c r="H4" s="113"/>
      <c r="I4" s="113"/>
      <c r="J4" s="112" t="s">
        <v>55</v>
      </c>
      <c r="K4" s="112" t="s">
        <v>56</v>
      </c>
      <c r="L4" s="112" t="s">
        <v>57</v>
      </c>
      <c r="M4" s="112" t="s">
        <v>58</v>
      </c>
      <c r="N4" s="112" t="s">
        <v>40</v>
      </c>
      <c r="O4" s="112" t="s">
        <v>41</v>
      </c>
      <c r="P4" s="120" t="s">
        <v>43</v>
      </c>
      <c r="Q4" s="113" t="s">
        <v>45</v>
      </c>
      <c r="R4" s="33"/>
    </row>
    <row r="5" spans="1:18" s="31" customFormat="1" ht="22.5" customHeight="1" x14ac:dyDescent="0.15">
      <c r="A5" s="114" t="s">
        <v>59</v>
      </c>
      <c r="B5" s="114" t="s">
        <v>60</v>
      </c>
      <c r="C5" s="116" t="s">
        <v>61</v>
      </c>
      <c r="D5" s="112"/>
      <c r="E5" s="112"/>
      <c r="F5" s="112" t="s">
        <v>62</v>
      </c>
      <c r="G5" s="112" t="s">
        <v>63</v>
      </c>
      <c r="H5" s="112" t="s">
        <v>64</v>
      </c>
      <c r="I5" s="112" t="s">
        <v>65</v>
      </c>
      <c r="J5" s="112" t="s">
        <v>53</v>
      </c>
      <c r="K5" s="112"/>
      <c r="L5" s="112"/>
      <c r="M5" s="112"/>
      <c r="N5" s="112"/>
      <c r="O5" s="112"/>
      <c r="P5" s="121"/>
      <c r="Q5" s="112"/>
      <c r="R5" s="33"/>
    </row>
    <row r="6" spans="1:18" s="31" customFormat="1" ht="22.5" customHeight="1" x14ac:dyDescent="0.15">
      <c r="A6" s="115"/>
      <c r="B6" s="115"/>
      <c r="C6" s="116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21"/>
      <c r="Q6" s="112"/>
      <c r="R6" s="33"/>
    </row>
    <row r="7" spans="1:18" s="34" customFormat="1" ht="22.5" customHeight="1" x14ac:dyDescent="0.15">
      <c r="A7" s="35"/>
      <c r="B7" s="35"/>
      <c r="C7" s="36"/>
      <c r="D7" s="37" t="s">
        <v>66</v>
      </c>
      <c r="E7" s="38">
        <f t="shared" ref="E7:E25" si="0">F7+SUM(J7:Q7)</f>
        <v>7598.5199999999995</v>
      </c>
      <c r="F7" s="38">
        <f t="shared" ref="F7:F25" si="1">SUM(G7:I7)</f>
        <v>7598.5199999999995</v>
      </c>
      <c r="G7" s="38">
        <v>7423.07</v>
      </c>
      <c r="H7" s="38">
        <v>175.45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9">
        <v>0</v>
      </c>
      <c r="Q7" s="38">
        <v>0</v>
      </c>
      <c r="R7" s="40"/>
    </row>
    <row r="8" spans="1:18" ht="22.5" customHeight="1" x14ac:dyDescent="0.15">
      <c r="A8" s="41" t="s">
        <v>67</v>
      </c>
      <c r="B8" s="41"/>
      <c r="C8" s="36"/>
      <c r="D8" s="37" t="s">
        <v>68</v>
      </c>
      <c r="E8" s="38">
        <f t="shared" si="0"/>
        <v>5577.35</v>
      </c>
      <c r="F8" s="38">
        <f t="shared" si="1"/>
        <v>5577.35</v>
      </c>
      <c r="G8" s="38">
        <v>5577.35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42">
        <v>0</v>
      </c>
      <c r="Q8" s="38">
        <v>0</v>
      </c>
      <c r="R8" s="43" t="s">
        <v>67</v>
      </c>
    </row>
    <row r="9" spans="1:18" ht="22.5" customHeight="1" x14ac:dyDescent="0.15">
      <c r="A9" s="41"/>
      <c r="B9" s="41" t="s">
        <v>69</v>
      </c>
      <c r="C9" s="36"/>
      <c r="D9" s="37" t="s">
        <v>70</v>
      </c>
      <c r="E9" s="38">
        <f t="shared" si="0"/>
        <v>5575.55</v>
      </c>
      <c r="F9" s="38">
        <f t="shared" si="1"/>
        <v>5575.55</v>
      </c>
      <c r="G9" s="38">
        <v>5575.55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42">
        <v>0</v>
      </c>
      <c r="Q9" s="38">
        <v>0</v>
      </c>
      <c r="R9" s="43" t="s">
        <v>71</v>
      </c>
    </row>
    <row r="10" spans="1:18" ht="22.5" customHeight="1" x14ac:dyDescent="0.15">
      <c r="A10" s="41"/>
      <c r="B10" s="41"/>
      <c r="C10" s="36" t="s">
        <v>72</v>
      </c>
      <c r="D10" s="37" t="s">
        <v>73</v>
      </c>
      <c r="E10" s="38">
        <f t="shared" si="0"/>
        <v>5575.55</v>
      </c>
      <c r="F10" s="38">
        <f t="shared" si="1"/>
        <v>5575.55</v>
      </c>
      <c r="G10" s="38">
        <v>5575.55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42">
        <v>0</v>
      </c>
      <c r="Q10" s="38">
        <v>0</v>
      </c>
      <c r="R10" s="43" t="s">
        <v>74</v>
      </c>
    </row>
    <row r="11" spans="1:18" ht="22.5" customHeight="1" x14ac:dyDescent="0.15">
      <c r="A11" s="41"/>
      <c r="B11" s="41" t="s">
        <v>75</v>
      </c>
      <c r="C11" s="36"/>
      <c r="D11" s="37" t="s">
        <v>76</v>
      </c>
      <c r="E11" s="38">
        <f t="shared" si="0"/>
        <v>1.8</v>
      </c>
      <c r="F11" s="38">
        <f t="shared" si="1"/>
        <v>1.8</v>
      </c>
      <c r="G11" s="38">
        <v>1.8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42">
        <v>0</v>
      </c>
      <c r="Q11" s="38">
        <v>0</v>
      </c>
      <c r="R11" s="43" t="s">
        <v>77</v>
      </c>
    </row>
    <row r="12" spans="1:18" ht="22.5" customHeight="1" x14ac:dyDescent="0.15">
      <c r="A12" s="41"/>
      <c r="B12" s="41"/>
      <c r="C12" s="36" t="s">
        <v>78</v>
      </c>
      <c r="D12" s="37" t="s">
        <v>79</v>
      </c>
      <c r="E12" s="38">
        <f t="shared" si="0"/>
        <v>1.8</v>
      </c>
      <c r="F12" s="38">
        <f t="shared" si="1"/>
        <v>1.8</v>
      </c>
      <c r="G12" s="38">
        <v>1.8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42">
        <v>0</v>
      </c>
      <c r="Q12" s="38">
        <v>0</v>
      </c>
      <c r="R12" s="43" t="s">
        <v>80</v>
      </c>
    </row>
    <row r="13" spans="1:18" ht="22.5" customHeight="1" x14ac:dyDescent="0.15">
      <c r="A13" s="41" t="s">
        <v>81</v>
      </c>
      <c r="B13" s="41"/>
      <c r="C13" s="36"/>
      <c r="D13" s="37" t="s">
        <v>82</v>
      </c>
      <c r="E13" s="38">
        <f t="shared" si="0"/>
        <v>985.76</v>
      </c>
      <c r="F13" s="38">
        <f t="shared" si="1"/>
        <v>985.76</v>
      </c>
      <c r="G13" s="38">
        <v>985.76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42">
        <v>0</v>
      </c>
      <c r="Q13" s="38">
        <v>0</v>
      </c>
      <c r="R13" s="43" t="s">
        <v>81</v>
      </c>
    </row>
    <row r="14" spans="1:18" ht="22.5" customHeight="1" x14ac:dyDescent="0.15">
      <c r="A14" s="41"/>
      <c r="B14" s="41" t="s">
        <v>83</v>
      </c>
      <c r="C14" s="36"/>
      <c r="D14" s="37" t="s">
        <v>84</v>
      </c>
      <c r="E14" s="38">
        <f t="shared" si="0"/>
        <v>985.76</v>
      </c>
      <c r="F14" s="38">
        <f t="shared" si="1"/>
        <v>985.76</v>
      </c>
      <c r="G14" s="38">
        <v>985.76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42">
        <v>0</v>
      </c>
      <c r="Q14" s="38">
        <v>0</v>
      </c>
      <c r="R14" s="43" t="s">
        <v>85</v>
      </c>
    </row>
    <row r="15" spans="1:18" ht="22.5" customHeight="1" x14ac:dyDescent="0.15">
      <c r="A15" s="41"/>
      <c r="B15" s="41"/>
      <c r="C15" s="36" t="s">
        <v>83</v>
      </c>
      <c r="D15" s="37" t="s">
        <v>86</v>
      </c>
      <c r="E15" s="38">
        <f t="shared" si="0"/>
        <v>657.17</v>
      </c>
      <c r="F15" s="38">
        <f t="shared" si="1"/>
        <v>657.17</v>
      </c>
      <c r="G15" s="38">
        <v>657.17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42">
        <v>0</v>
      </c>
      <c r="Q15" s="38">
        <v>0</v>
      </c>
      <c r="R15" s="43" t="s">
        <v>87</v>
      </c>
    </row>
    <row r="16" spans="1:18" ht="22.5" customHeight="1" x14ac:dyDescent="0.15">
      <c r="A16" s="41"/>
      <c r="B16" s="41"/>
      <c r="C16" s="36" t="s">
        <v>88</v>
      </c>
      <c r="D16" s="37" t="s">
        <v>89</v>
      </c>
      <c r="E16" s="38">
        <f t="shared" si="0"/>
        <v>328.59</v>
      </c>
      <c r="F16" s="38">
        <f t="shared" si="1"/>
        <v>328.59</v>
      </c>
      <c r="G16" s="38">
        <v>328.59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42">
        <v>0</v>
      </c>
      <c r="Q16" s="38">
        <v>0</v>
      </c>
      <c r="R16" s="43" t="s">
        <v>90</v>
      </c>
    </row>
    <row r="17" spans="1:18" ht="22.5" customHeight="1" x14ac:dyDescent="0.15">
      <c r="A17" s="41" t="s">
        <v>91</v>
      </c>
      <c r="B17" s="41"/>
      <c r="C17" s="36"/>
      <c r="D17" s="37" t="s">
        <v>92</v>
      </c>
      <c r="E17" s="38">
        <f t="shared" si="0"/>
        <v>299.83999999999997</v>
      </c>
      <c r="F17" s="38">
        <f t="shared" si="1"/>
        <v>299.83999999999997</v>
      </c>
      <c r="G17" s="38">
        <v>299.83999999999997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42">
        <v>0</v>
      </c>
      <c r="Q17" s="38">
        <v>0</v>
      </c>
      <c r="R17" s="43" t="s">
        <v>91</v>
      </c>
    </row>
    <row r="18" spans="1:18" ht="22.5" customHeight="1" x14ac:dyDescent="0.15">
      <c r="A18" s="41"/>
      <c r="B18" s="41" t="s">
        <v>93</v>
      </c>
      <c r="C18" s="36"/>
      <c r="D18" s="37" t="s">
        <v>94</v>
      </c>
      <c r="E18" s="38">
        <f t="shared" si="0"/>
        <v>299.83999999999997</v>
      </c>
      <c r="F18" s="38">
        <f t="shared" si="1"/>
        <v>299.83999999999997</v>
      </c>
      <c r="G18" s="38">
        <v>299.83999999999997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42">
        <v>0</v>
      </c>
      <c r="Q18" s="38">
        <v>0</v>
      </c>
      <c r="R18" s="43" t="s">
        <v>95</v>
      </c>
    </row>
    <row r="19" spans="1:18" ht="22.5" customHeight="1" x14ac:dyDescent="0.15">
      <c r="A19" s="41"/>
      <c r="B19" s="41"/>
      <c r="C19" s="36" t="s">
        <v>69</v>
      </c>
      <c r="D19" s="37" t="s">
        <v>96</v>
      </c>
      <c r="E19" s="38">
        <f t="shared" si="0"/>
        <v>299.83999999999997</v>
      </c>
      <c r="F19" s="38">
        <f t="shared" si="1"/>
        <v>299.83999999999997</v>
      </c>
      <c r="G19" s="38">
        <v>299.83999999999997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42">
        <v>0</v>
      </c>
      <c r="Q19" s="38">
        <v>0</v>
      </c>
      <c r="R19" s="43" t="s">
        <v>97</v>
      </c>
    </row>
    <row r="20" spans="1:18" ht="22.5" customHeight="1" x14ac:dyDescent="0.15">
      <c r="A20" s="41" t="s">
        <v>98</v>
      </c>
      <c r="B20" s="41"/>
      <c r="C20" s="36"/>
      <c r="D20" s="37" t="s">
        <v>99</v>
      </c>
      <c r="E20" s="38">
        <f t="shared" si="0"/>
        <v>175.45</v>
      </c>
      <c r="F20" s="38">
        <f t="shared" si="1"/>
        <v>175.45</v>
      </c>
      <c r="G20" s="38">
        <v>0</v>
      </c>
      <c r="H20" s="38">
        <v>175.45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42">
        <v>0</v>
      </c>
      <c r="Q20" s="38">
        <v>0</v>
      </c>
      <c r="R20" s="43" t="s">
        <v>98</v>
      </c>
    </row>
    <row r="21" spans="1:18" ht="22.5" customHeight="1" x14ac:dyDescent="0.15">
      <c r="A21" s="41"/>
      <c r="B21" s="41" t="s">
        <v>100</v>
      </c>
      <c r="C21" s="36"/>
      <c r="D21" s="37" t="s">
        <v>101</v>
      </c>
      <c r="E21" s="38">
        <f t="shared" si="0"/>
        <v>175.45</v>
      </c>
      <c r="F21" s="38">
        <f t="shared" si="1"/>
        <v>175.45</v>
      </c>
      <c r="G21" s="38">
        <v>0</v>
      </c>
      <c r="H21" s="38">
        <v>175.45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42">
        <v>0</v>
      </c>
      <c r="Q21" s="38">
        <v>0</v>
      </c>
      <c r="R21" s="43" t="s">
        <v>102</v>
      </c>
    </row>
    <row r="22" spans="1:18" ht="22.5" customHeight="1" x14ac:dyDescent="0.15">
      <c r="A22" s="41"/>
      <c r="B22" s="41"/>
      <c r="C22" s="36" t="s">
        <v>103</v>
      </c>
      <c r="D22" s="37" t="s">
        <v>104</v>
      </c>
      <c r="E22" s="38">
        <f t="shared" si="0"/>
        <v>175.45</v>
      </c>
      <c r="F22" s="38">
        <f t="shared" si="1"/>
        <v>175.45</v>
      </c>
      <c r="G22" s="38">
        <v>0</v>
      </c>
      <c r="H22" s="38">
        <v>175.45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42">
        <v>0</v>
      </c>
      <c r="Q22" s="38">
        <v>0</v>
      </c>
      <c r="R22" s="43" t="s">
        <v>105</v>
      </c>
    </row>
    <row r="23" spans="1:18" ht="22.5" customHeight="1" x14ac:dyDescent="0.15">
      <c r="A23" s="41" t="s">
        <v>106</v>
      </c>
      <c r="B23" s="41"/>
      <c r="C23" s="36"/>
      <c r="D23" s="37" t="s">
        <v>107</v>
      </c>
      <c r="E23" s="38">
        <f t="shared" si="0"/>
        <v>560.12</v>
      </c>
      <c r="F23" s="38">
        <f t="shared" si="1"/>
        <v>560.12</v>
      </c>
      <c r="G23" s="38">
        <v>560.12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42">
        <v>0</v>
      </c>
      <c r="Q23" s="38">
        <v>0</v>
      </c>
      <c r="R23" s="43" t="s">
        <v>106</v>
      </c>
    </row>
    <row r="24" spans="1:18" ht="22.5" customHeight="1" x14ac:dyDescent="0.15">
      <c r="A24" s="41"/>
      <c r="B24" s="41" t="s">
        <v>69</v>
      </c>
      <c r="C24" s="36"/>
      <c r="D24" s="37" t="s">
        <v>108</v>
      </c>
      <c r="E24" s="38">
        <f t="shared" si="0"/>
        <v>560.12</v>
      </c>
      <c r="F24" s="38">
        <f t="shared" si="1"/>
        <v>560.12</v>
      </c>
      <c r="G24" s="38">
        <v>560.12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42">
        <v>0</v>
      </c>
      <c r="Q24" s="38">
        <v>0</v>
      </c>
      <c r="R24" s="43" t="s">
        <v>109</v>
      </c>
    </row>
    <row r="25" spans="1:18" ht="22.5" customHeight="1" x14ac:dyDescent="0.15">
      <c r="A25" s="41"/>
      <c r="B25" s="41"/>
      <c r="C25" s="36" t="s">
        <v>103</v>
      </c>
      <c r="D25" s="37" t="s">
        <v>110</v>
      </c>
      <c r="E25" s="38">
        <f t="shared" si="0"/>
        <v>560.12</v>
      </c>
      <c r="F25" s="38">
        <f t="shared" si="1"/>
        <v>560.12</v>
      </c>
      <c r="G25" s="38">
        <v>560.12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42">
        <v>0</v>
      </c>
      <c r="Q25" s="38">
        <v>0</v>
      </c>
      <c r="R25" s="43" t="s">
        <v>111</v>
      </c>
    </row>
  </sheetData>
  <mergeCells count="22">
    <mergeCell ref="P3:Q3"/>
    <mergeCell ref="M4:M6"/>
    <mergeCell ref="P4:P6"/>
    <mergeCell ref="N4:N6"/>
    <mergeCell ref="O4:O6"/>
    <mergeCell ref="Q4:Q6"/>
    <mergeCell ref="C2:Q2"/>
    <mergeCell ref="D4:D6"/>
    <mergeCell ref="E4:E6"/>
    <mergeCell ref="F5:F6"/>
    <mergeCell ref="G5:G6"/>
    <mergeCell ref="H5:H6"/>
    <mergeCell ref="I5:I6"/>
    <mergeCell ref="K4:K6"/>
    <mergeCell ref="L4:L6"/>
    <mergeCell ref="F4:I4"/>
    <mergeCell ref="J4:J6"/>
    <mergeCell ref="A4:C4"/>
    <mergeCell ref="C5:C6"/>
    <mergeCell ref="B5:B6"/>
    <mergeCell ref="A5:A6"/>
    <mergeCell ref="A3:I3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workbookViewId="0">
      <pane ySplit="5" topLeftCell="A6" activePane="bottomLeft" state="frozen"/>
      <selection pane="bottomLeft" sqref="A1:H1"/>
    </sheetView>
  </sheetViews>
  <sheetFormatPr defaultColWidth="7.875" defaultRowHeight="14.25" customHeight="1" x14ac:dyDescent="0.15"/>
  <cols>
    <col min="1" max="1" width="7.125" style="1" customWidth="1"/>
    <col min="2" max="3" width="7.125" customWidth="1"/>
    <col min="4" max="4" width="42.875" style="1" customWidth="1"/>
    <col min="5" max="8" width="20" style="1" customWidth="1"/>
    <col min="9" max="9" width="0" hidden="1" customWidth="1"/>
  </cols>
  <sheetData>
    <row r="1" spans="1:9" ht="19.5" customHeight="1" x14ac:dyDescent="0.15">
      <c r="A1" s="126" t="s">
        <v>112</v>
      </c>
      <c r="B1" s="126"/>
      <c r="C1" s="126"/>
      <c r="D1" s="127"/>
      <c r="E1" s="127"/>
      <c r="F1" s="127"/>
      <c r="G1" s="127"/>
      <c r="H1" s="127"/>
    </row>
    <row r="2" spans="1:9" ht="19.5" customHeight="1" x14ac:dyDescent="0.15">
      <c r="A2" s="107" t="s">
        <v>113</v>
      </c>
      <c r="B2" s="107"/>
      <c r="C2" s="107"/>
      <c r="D2" s="124"/>
      <c r="E2" s="124"/>
      <c r="F2" s="124"/>
      <c r="G2" s="124"/>
      <c r="H2" s="124"/>
    </row>
    <row r="3" spans="1:9" ht="19.5" customHeight="1" x14ac:dyDescent="0.15">
      <c r="A3" s="128" t="s">
        <v>3</v>
      </c>
      <c r="B3" s="129"/>
      <c r="C3" s="129"/>
      <c r="D3" s="128"/>
      <c r="E3" s="128"/>
      <c r="F3" s="128"/>
      <c r="G3" s="128"/>
      <c r="H3" s="45" t="s">
        <v>4</v>
      </c>
    </row>
    <row r="4" spans="1:9" s="31" customFormat="1" ht="19.5" customHeight="1" x14ac:dyDescent="0.15">
      <c r="A4" s="125" t="s">
        <v>51</v>
      </c>
      <c r="B4" s="125"/>
      <c r="C4" s="125"/>
      <c r="D4" s="120" t="s">
        <v>52</v>
      </c>
      <c r="E4" s="116" t="s">
        <v>53</v>
      </c>
      <c r="F4" s="116" t="s">
        <v>114</v>
      </c>
      <c r="G4" s="116" t="s">
        <v>115</v>
      </c>
      <c r="H4" s="116" t="s">
        <v>46</v>
      </c>
      <c r="I4" s="130"/>
    </row>
    <row r="5" spans="1:9" s="31" customFormat="1" ht="19.5" customHeight="1" x14ac:dyDescent="0.15">
      <c r="A5" s="46" t="s">
        <v>59</v>
      </c>
      <c r="B5" s="32" t="s">
        <v>60</v>
      </c>
      <c r="C5" s="32" t="s">
        <v>61</v>
      </c>
      <c r="D5" s="116" t="s">
        <v>52</v>
      </c>
      <c r="E5" s="120"/>
      <c r="F5" s="120"/>
      <c r="G5" s="120"/>
      <c r="H5" s="120"/>
      <c r="I5" s="131"/>
    </row>
    <row r="6" spans="1:9" s="26" customFormat="1" ht="19.5" customHeight="1" x14ac:dyDescent="0.15">
      <c r="A6" s="47"/>
      <c r="B6" s="35"/>
      <c r="C6" s="35"/>
      <c r="D6" s="48" t="s">
        <v>66</v>
      </c>
      <c r="E6" s="49">
        <f t="shared" ref="E6:E24" si="0">SUM(F6:H6)</f>
        <v>7598.52</v>
      </c>
      <c r="F6" s="49">
        <v>6985.27</v>
      </c>
      <c r="G6" s="49">
        <v>613.25</v>
      </c>
      <c r="H6" s="49">
        <v>0</v>
      </c>
      <c r="I6" s="50"/>
    </row>
    <row r="7" spans="1:9" ht="19.5" customHeight="1" x14ac:dyDescent="0.15">
      <c r="A7" s="47" t="s">
        <v>67</v>
      </c>
      <c r="B7" s="41"/>
      <c r="C7" s="41"/>
      <c r="D7" s="48" t="s">
        <v>68</v>
      </c>
      <c r="E7" s="49">
        <f t="shared" si="0"/>
        <v>5577.35</v>
      </c>
      <c r="F7" s="49">
        <v>5139.55</v>
      </c>
      <c r="G7" s="49">
        <v>437.8</v>
      </c>
      <c r="H7" s="49">
        <v>0</v>
      </c>
      <c r="I7" s="51" t="s">
        <v>67</v>
      </c>
    </row>
    <row r="8" spans="1:9" ht="19.5" customHeight="1" x14ac:dyDescent="0.15">
      <c r="A8" s="47"/>
      <c r="B8" s="41" t="s">
        <v>69</v>
      </c>
      <c r="C8" s="41"/>
      <c r="D8" s="48" t="s">
        <v>70</v>
      </c>
      <c r="E8" s="49">
        <f t="shared" si="0"/>
        <v>5575.55</v>
      </c>
      <c r="F8" s="49">
        <v>5139.55</v>
      </c>
      <c r="G8" s="49">
        <v>436</v>
      </c>
      <c r="H8" s="49">
        <v>0</v>
      </c>
      <c r="I8" s="51" t="s">
        <v>71</v>
      </c>
    </row>
    <row r="9" spans="1:9" ht="19.5" customHeight="1" x14ac:dyDescent="0.15">
      <c r="A9" s="47"/>
      <c r="B9" s="41"/>
      <c r="C9" s="41" t="s">
        <v>72</v>
      </c>
      <c r="D9" s="48" t="s">
        <v>73</v>
      </c>
      <c r="E9" s="49">
        <f t="shared" si="0"/>
        <v>5575.55</v>
      </c>
      <c r="F9" s="49">
        <v>5139.55</v>
      </c>
      <c r="G9" s="49">
        <v>436</v>
      </c>
      <c r="H9" s="49">
        <v>0</v>
      </c>
      <c r="I9" s="51" t="s">
        <v>74</v>
      </c>
    </row>
    <row r="10" spans="1:9" ht="19.5" customHeight="1" x14ac:dyDescent="0.15">
      <c r="A10" s="47"/>
      <c r="B10" s="41" t="s">
        <v>75</v>
      </c>
      <c r="C10" s="41"/>
      <c r="D10" s="48" t="s">
        <v>76</v>
      </c>
      <c r="E10" s="49">
        <f t="shared" si="0"/>
        <v>1.8</v>
      </c>
      <c r="F10" s="49">
        <v>0</v>
      </c>
      <c r="G10" s="49">
        <v>1.8</v>
      </c>
      <c r="H10" s="49">
        <v>0</v>
      </c>
      <c r="I10" s="51" t="s">
        <v>77</v>
      </c>
    </row>
    <row r="11" spans="1:9" ht="19.5" customHeight="1" x14ac:dyDescent="0.15">
      <c r="A11" s="47"/>
      <c r="B11" s="41"/>
      <c r="C11" s="41" t="s">
        <v>78</v>
      </c>
      <c r="D11" s="48" t="s">
        <v>79</v>
      </c>
      <c r="E11" s="49">
        <f t="shared" si="0"/>
        <v>1.8</v>
      </c>
      <c r="F11" s="49">
        <v>0</v>
      </c>
      <c r="G11" s="49">
        <v>1.8</v>
      </c>
      <c r="H11" s="49">
        <v>0</v>
      </c>
      <c r="I11" s="51" t="s">
        <v>80</v>
      </c>
    </row>
    <row r="12" spans="1:9" ht="19.5" customHeight="1" x14ac:dyDescent="0.15">
      <c r="A12" s="47" t="s">
        <v>81</v>
      </c>
      <c r="B12" s="41"/>
      <c r="C12" s="41"/>
      <c r="D12" s="48" t="s">
        <v>82</v>
      </c>
      <c r="E12" s="49">
        <f t="shared" si="0"/>
        <v>985.76</v>
      </c>
      <c r="F12" s="49">
        <v>985.76</v>
      </c>
      <c r="G12" s="49">
        <v>0</v>
      </c>
      <c r="H12" s="49">
        <v>0</v>
      </c>
      <c r="I12" s="51" t="s">
        <v>81</v>
      </c>
    </row>
    <row r="13" spans="1:9" ht="19.5" customHeight="1" x14ac:dyDescent="0.15">
      <c r="A13" s="47"/>
      <c r="B13" s="41" t="s">
        <v>83</v>
      </c>
      <c r="C13" s="41"/>
      <c r="D13" s="48" t="s">
        <v>84</v>
      </c>
      <c r="E13" s="49">
        <f t="shared" si="0"/>
        <v>985.76</v>
      </c>
      <c r="F13" s="49">
        <v>985.76</v>
      </c>
      <c r="G13" s="49">
        <v>0</v>
      </c>
      <c r="H13" s="49">
        <v>0</v>
      </c>
      <c r="I13" s="51" t="s">
        <v>85</v>
      </c>
    </row>
    <row r="14" spans="1:9" ht="19.5" customHeight="1" x14ac:dyDescent="0.15">
      <c r="A14" s="47"/>
      <c r="B14" s="41"/>
      <c r="C14" s="41" t="s">
        <v>83</v>
      </c>
      <c r="D14" s="48" t="s">
        <v>86</v>
      </c>
      <c r="E14" s="49">
        <f t="shared" si="0"/>
        <v>657.17</v>
      </c>
      <c r="F14" s="49">
        <v>657.17</v>
      </c>
      <c r="G14" s="49">
        <v>0</v>
      </c>
      <c r="H14" s="49">
        <v>0</v>
      </c>
      <c r="I14" s="51" t="s">
        <v>87</v>
      </c>
    </row>
    <row r="15" spans="1:9" ht="19.5" customHeight="1" x14ac:dyDescent="0.15">
      <c r="A15" s="47"/>
      <c r="B15" s="41"/>
      <c r="C15" s="41" t="s">
        <v>88</v>
      </c>
      <c r="D15" s="48" t="s">
        <v>89</v>
      </c>
      <c r="E15" s="49">
        <f t="shared" si="0"/>
        <v>328.59</v>
      </c>
      <c r="F15" s="49">
        <v>328.59</v>
      </c>
      <c r="G15" s="49">
        <v>0</v>
      </c>
      <c r="H15" s="49">
        <v>0</v>
      </c>
      <c r="I15" s="51" t="s">
        <v>90</v>
      </c>
    </row>
    <row r="16" spans="1:9" ht="19.5" customHeight="1" x14ac:dyDescent="0.15">
      <c r="A16" s="47" t="s">
        <v>91</v>
      </c>
      <c r="B16" s="41"/>
      <c r="C16" s="41"/>
      <c r="D16" s="48" t="s">
        <v>92</v>
      </c>
      <c r="E16" s="49">
        <f t="shared" si="0"/>
        <v>299.83999999999997</v>
      </c>
      <c r="F16" s="49">
        <v>299.83999999999997</v>
      </c>
      <c r="G16" s="49">
        <v>0</v>
      </c>
      <c r="H16" s="49">
        <v>0</v>
      </c>
      <c r="I16" s="51" t="s">
        <v>91</v>
      </c>
    </row>
    <row r="17" spans="1:9" ht="19.5" customHeight="1" x14ac:dyDescent="0.15">
      <c r="A17" s="47"/>
      <c r="B17" s="41" t="s">
        <v>93</v>
      </c>
      <c r="C17" s="41"/>
      <c r="D17" s="48" t="s">
        <v>94</v>
      </c>
      <c r="E17" s="49">
        <f t="shared" si="0"/>
        <v>299.83999999999997</v>
      </c>
      <c r="F17" s="49">
        <v>299.83999999999997</v>
      </c>
      <c r="G17" s="49">
        <v>0</v>
      </c>
      <c r="H17" s="49">
        <v>0</v>
      </c>
      <c r="I17" s="51" t="s">
        <v>95</v>
      </c>
    </row>
    <row r="18" spans="1:9" ht="19.5" customHeight="1" x14ac:dyDescent="0.15">
      <c r="A18" s="47"/>
      <c r="B18" s="41"/>
      <c r="C18" s="41" t="s">
        <v>69</v>
      </c>
      <c r="D18" s="48" t="s">
        <v>96</v>
      </c>
      <c r="E18" s="49">
        <f t="shared" si="0"/>
        <v>299.83999999999997</v>
      </c>
      <c r="F18" s="49">
        <v>299.83999999999997</v>
      </c>
      <c r="G18" s="49">
        <v>0</v>
      </c>
      <c r="H18" s="49">
        <v>0</v>
      </c>
      <c r="I18" s="51" t="s">
        <v>97</v>
      </c>
    </row>
    <row r="19" spans="1:9" ht="19.5" customHeight="1" x14ac:dyDescent="0.15">
      <c r="A19" s="47" t="s">
        <v>98</v>
      </c>
      <c r="B19" s="41"/>
      <c r="C19" s="41"/>
      <c r="D19" s="48" t="s">
        <v>99</v>
      </c>
      <c r="E19" s="49">
        <f t="shared" si="0"/>
        <v>175.45</v>
      </c>
      <c r="F19" s="49">
        <v>0</v>
      </c>
      <c r="G19" s="49">
        <v>175.45</v>
      </c>
      <c r="H19" s="49">
        <v>0</v>
      </c>
      <c r="I19" s="51" t="s">
        <v>98</v>
      </c>
    </row>
    <row r="20" spans="1:9" ht="19.5" customHeight="1" x14ac:dyDescent="0.15">
      <c r="A20" s="47"/>
      <c r="B20" s="41" t="s">
        <v>100</v>
      </c>
      <c r="C20" s="41"/>
      <c r="D20" s="48" t="s">
        <v>101</v>
      </c>
      <c r="E20" s="49">
        <f t="shared" si="0"/>
        <v>175.45</v>
      </c>
      <c r="F20" s="49">
        <v>0</v>
      </c>
      <c r="G20" s="49">
        <v>175.45</v>
      </c>
      <c r="H20" s="49">
        <v>0</v>
      </c>
      <c r="I20" s="51" t="s">
        <v>102</v>
      </c>
    </row>
    <row r="21" spans="1:9" ht="19.5" customHeight="1" x14ac:dyDescent="0.15">
      <c r="A21" s="47"/>
      <c r="B21" s="41"/>
      <c r="C21" s="41" t="s">
        <v>103</v>
      </c>
      <c r="D21" s="48" t="s">
        <v>104</v>
      </c>
      <c r="E21" s="49">
        <f t="shared" si="0"/>
        <v>175.45</v>
      </c>
      <c r="F21" s="49">
        <v>0</v>
      </c>
      <c r="G21" s="49">
        <v>175.45</v>
      </c>
      <c r="H21" s="49">
        <v>0</v>
      </c>
      <c r="I21" s="51" t="s">
        <v>105</v>
      </c>
    </row>
    <row r="22" spans="1:9" ht="19.5" customHeight="1" x14ac:dyDescent="0.15">
      <c r="A22" s="47" t="s">
        <v>106</v>
      </c>
      <c r="B22" s="41"/>
      <c r="C22" s="41"/>
      <c r="D22" s="48" t="s">
        <v>107</v>
      </c>
      <c r="E22" s="49">
        <f t="shared" si="0"/>
        <v>560.12</v>
      </c>
      <c r="F22" s="49">
        <v>560.12</v>
      </c>
      <c r="G22" s="49">
        <v>0</v>
      </c>
      <c r="H22" s="49">
        <v>0</v>
      </c>
      <c r="I22" s="51" t="s">
        <v>106</v>
      </c>
    </row>
    <row r="23" spans="1:9" ht="19.5" customHeight="1" x14ac:dyDescent="0.15">
      <c r="A23" s="47"/>
      <c r="B23" s="41" t="s">
        <v>69</v>
      </c>
      <c r="C23" s="41"/>
      <c r="D23" s="48" t="s">
        <v>108</v>
      </c>
      <c r="E23" s="49">
        <f t="shared" si="0"/>
        <v>560.12</v>
      </c>
      <c r="F23" s="49">
        <v>560.12</v>
      </c>
      <c r="G23" s="49">
        <v>0</v>
      </c>
      <c r="H23" s="49">
        <v>0</v>
      </c>
      <c r="I23" s="51" t="s">
        <v>109</v>
      </c>
    </row>
    <row r="24" spans="1:9" ht="19.5" customHeight="1" x14ac:dyDescent="0.15">
      <c r="A24" s="47"/>
      <c r="B24" s="41"/>
      <c r="C24" s="41" t="s">
        <v>103</v>
      </c>
      <c r="D24" s="48" t="s">
        <v>110</v>
      </c>
      <c r="E24" s="49">
        <f t="shared" si="0"/>
        <v>560.12</v>
      </c>
      <c r="F24" s="49">
        <v>560.12</v>
      </c>
      <c r="G24" s="49">
        <v>0</v>
      </c>
      <c r="H24" s="49">
        <v>0</v>
      </c>
      <c r="I24" s="51" t="s">
        <v>111</v>
      </c>
    </row>
  </sheetData>
  <mergeCells count="10">
    <mergeCell ref="A1:H1"/>
    <mergeCell ref="A3:G3"/>
    <mergeCell ref="I4:I5"/>
    <mergeCell ref="A2:H2"/>
    <mergeCell ref="E4:E5"/>
    <mergeCell ref="F4:F5"/>
    <mergeCell ref="G4:G5"/>
    <mergeCell ref="H4:H5"/>
    <mergeCell ref="D4:D5"/>
    <mergeCell ref="A4:C4"/>
  </mergeCell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workbookViewId="0"/>
  </sheetViews>
  <sheetFormatPr defaultColWidth="8" defaultRowHeight="14.25" customHeight="1" x14ac:dyDescent="0.15"/>
  <cols>
    <col min="1" max="1" width="29.125" style="1" customWidth="1"/>
    <col min="2" max="2" width="24.25" style="1" customWidth="1"/>
    <col min="3" max="3" width="29.75" style="1" customWidth="1"/>
    <col min="4" max="7" width="17.125" style="1" customWidth="1"/>
  </cols>
  <sheetData>
    <row r="1" spans="1:7" ht="19.5" customHeight="1" x14ac:dyDescent="0.15">
      <c r="A1" s="2"/>
      <c r="B1" s="3"/>
      <c r="C1" s="3"/>
      <c r="D1" s="4"/>
      <c r="E1" s="5"/>
      <c r="F1" s="4"/>
      <c r="G1" s="12" t="s">
        <v>116</v>
      </c>
    </row>
    <row r="2" spans="1:7" ht="19.5" customHeight="1" x14ac:dyDescent="0.25">
      <c r="A2" s="107" t="s">
        <v>117</v>
      </c>
      <c r="B2" s="107"/>
      <c r="C2" s="107"/>
      <c r="D2" s="107"/>
      <c r="E2" s="132"/>
      <c r="F2" s="133"/>
      <c r="G2" s="133"/>
    </row>
    <row r="3" spans="1:7" ht="19.5" customHeight="1" x14ac:dyDescent="0.15">
      <c r="A3" s="109" t="s">
        <v>3</v>
      </c>
      <c r="B3" s="109"/>
      <c r="C3" s="109"/>
      <c r="D3" s="140"/>
      <c r="E3" s="109"/>
      <c r="F3" s="140"/>
      <c r="G3" s="52" t="s">
        <v>4</v>
      </c>
    </row>
    <row r="4" spans="1:7" ht="19.5" customHeight="1" x14ac:dyDescent="0.15">
      <c r="A4" s="134" t="s">
        <v>5</v>
      </c>
      <c r="B4" s="134"/>
      <c r="C4" s="134" t="s">
        <v>6</v>
      </c>
      <c r="D4" s="134"/>
      <c r="E4" s="135"/>
      <c r="F4" s="136"/>
      <c r="G4" s="136"/>
    </row>
    <row r="5" spans="1:7" ht="19.5" customHeight="1" x14ac:dyDescent="0.15">
      <c r="A5" s="137" t="s">
        <v>7</v>
      </c>
      <c r="B5" s="137" t="s">
        <v>8</v>
      </c>
      <c r="C5" s="138" t="s">
        <v>7</v>
      </c>
      <c r="D5" s="134" t="s">
        <v>8</v>
      </c>
      <c r="E5" s="135"/>
      <c r="F5" s="136"/>
      <c r="G5" s="136"/>
    </row>
    <row r="6" spans="1:7" ht="19.5" customHeight="1" x14ac:dyDescent="0.15">
      <c r="A6" s="137"/>
      <c r="B6" s="137"/>
      <c r="C6" s="139"/>
      <c r="D6" s="53" t="s">
        <v>118</v>
      </c>
      <c r="E6" s="53" t="s">
        <v>119</v>
      </c>
      <c r="F6" s="53" t="s">
        <v>120</v>
      </c>
      <c r="G6" s="53" t="s">
        <v>121</v>
      </c>
    </row>
    <row r="7" spans="1:7" ht="19.5" customHeight="1" x14ac:dyDescent="0.15">
      <c r="A7" s="54" t="s">
        <v>122</v>
      </c>
      <c r="B7" s="55">
        <v>7423.07</v>
      </c>
      <c r="C7" s="56" t="s">
        <v>10</v>
      </c>
      <c r="D7" s="16">
        <f t="shared" ref="D7:D26" si="0">SUM(E7:G7)</f>
        <v>0</v>
      </c>
      <c r="E7" s="16"/>
      <c r="F7" s="16"/>
      <c r="G7" s="16"/>
    </row>
    <row r="8" spans="1:7" ht="19.5" customHeight="1" x14ac:dyDescent="0.15">
      <c r="A8" s="57" t="s">
        <v>123</v>
      </c>
      <c r="B8" s="55">
        <v>175.45</v>
      </c>
      <c r="C8" s="56" t="s">
        <v>12</v>
      </c>
      <c r="D8" s="16">
        <f t="shared" si="0"/>
        <v>0</v>
      </c>
      <c r="E8" s="16"/>
      <c r="F8" s="16"/>
      <c r="G8" s="16"/>
    </row>
    <row r="9" spans="1:7" ht="19.5" customHeight="1" x14ac:dyDescent="0.15">
      <c r="A9" s="57" t="s">
        <v>124</v>
      </c>
      <c r="B9" s="58"/>
      <c r="C9" s="56" t="s">
        <v>14</v>
      </c>
      <c r="D9" s="16">
        <f t="shared" si="0"/>
        <v>0</v>
      </c>
      <c r="E9" s="16"/>
      <c r="F9" s="16"/>
      <c r="G9" s="16"/>
    </row>
    <row r="10" spans="1:7" ht="19.5" customHeight="1" x14ac:dyDescent="0.15">
      <c r="A10" s="22"/>
      <c r="B10" s="22"/>
      <c r="C10" s="56" t="s">
        <v>16</v>
      </c>
      <c r="D10" s="16">
        <f t="shared" si="0"/>
        <v>5577.35</v>
      </c>
      <c r="E10" s="16">
        <v>5577.35</v>
      </c>
      <c r="F10" s="16"/>
      <c r="G10" s="16"/>
    </row>
    <row r="11" spans="1:7" ht="19.5" customHeight="1" x14ac:dyDescent="0.15">
      <c r="A11" s="57"/>
      <c r="B11" s="58"/>
      <c r="C11" s="56" t="s">
        <v>18</v>
      </c>
      <c r="D11" s="16">
        <f t="shared" si="0"/>
        <v>0</v>
      </c>
      <c r="E11" s="16"/>
      <c r="F11" s="16"/>
      <c r="G11" s="16"/>
    </row>
    <row r="12" spans="1:7" ht="19.5" customHeight="1" x14ac:dyDescent="0.15">
      <c r="A12" s="57"/>
      <c r="B12" s="58"/>
      <c r="C12" s="56" t="s">
        <v>20</v>
      </c>
      <c r="D12" s="16">
        <f t="shared" si="0"/>
        <v>0</v>
      </c>
      <c r="E12" s="16"/>
      <c r="F12" s="16"/>
      <c r="G12" s="16"/>
    </row>
    <row r="13" spans="1:7" ht="19.5" customHeight="1" x14ac:dyDescent="0.15">
      <c r="A13" s="57"/>
      <c r="B13" s="58"/>
      <c r="C13" s="56" t="s">
        <v>22</v>
      </c>
      <c r="D13" s="16">
        <f t="shared" si="0"/>
        <v>985.76</v>
      </c>
      <c r="E13" s="16">
        <v>985.76</v>
      </c>
      <c r="F13" s="16"/>
      <c r="G13" s="16"/>
    </row>
    <row r="14" spans="1:7" ht="19.5" customHeight="1" x14ac:dyDescent="0.15">
      <c r="A14" s="57"/>
      <c r="B14" s="58"/>
      <c r="C14" s="56" t="s">
        <v>24</v>
      </c>
      <c r="D14" s="16">
        <f t="shared" si="0"/>
        <v>299.83999999999997</v>
      </c>
      <c r="E14" s="16">
        <v>299.83999999999997</v>
      </c>
      <c r="F14" s="16"/>
      <c r="G14" s="16"/>
    </row>
    <row r="15" spans="1:7" ht="19.5" customHeight="1" x14ac:dyDescent="0.15">
      <c r="A15" s="57"/>
      <c r="B15" s="58"/>
      <c r="C15" s="56" t="s">
        <v>25</v>
      </c>
      <c r="D15" s="16">
        <f t="shared" si="0"/>
        <v>0</v>
      </c>
      <c r="E15" s="16"/>
      <c r="F15" s="16"/>
      <c r="G15" s="16"/>
    </row>
    <row r="16" spans="1:7" ht="19.5" customHeight="1" x14ac:dyDescent="0.15">
      <c r="A16" s="57"/>
      <c r="B16" s="58"/>
      <c r="C16" s="56" t="s">
        <v>26</v>
      </c>
      <c r="D16" s="16">
        <f t="shared" si="0"/>
        <v>175.45</v>
      </c>
      <c r="E16" s="16"/>
      <c r="F16" s="16">
        <v>175.45</v>
      </c>
      <c r="G16" s="16"/>
    </row>
    <row r="17" spans="1:7" ht="19.5" customHeight="1" x14ac:dyDescent="0.15">
      <c r="A17" s="57"/>
      <c r="B17" s="58"/>
      <c r="C17" s="56" t="s">
        <v>27</v>
      </c>
      <c r="D17" s="16">
        <f t="shared" si="0"/>
        <v>0</v>
      </c>
      <c r="E17" s="16"/>
      <c r="F17" s="16"/>
      <c r="G17" s="16"/>
    </row>
    <row r="18" spans="1:7" ht="19.5" customHeight="1" x14ac:dyDescent="0.15">
      <c r="A18" s="54"/>
      <c r="B18" s="58"/>
      <c r="C18" s="56" t="s">
        <v>28</v>
      </c>
      <c r="D18" s="16">
        <f t="shared" si="0"/>
        <v>0</v>
      </c>
      <c r="E18" s="16"/>
      <c r="F18" s="16"/>
      <c r="G18" s="16"/>
    </row>
    <row r="19" spans="1:7" ht="19.5" customHeight="1" x14ac:dyDescent="0.15">
      <c r="A19" s="57"/>
      <c r="B19" s="58"/>
      <c r="C19" s="56" t="s">
        <v>29</v>
      </c>
      <c r="D19" s="16">
        <f t="shared" si="0"/>
        <v>0</v>
      </c>
      <c r="E19" s="16"/>
      <c r="F19" s="16"/>
      <c r="G19" s="16"/>
    </row>
    <row r="20" spans="1:7" ht="19.5" customHeight="1" x14ac:dyDescent="0.15">
      <c r="A20" s="59"/>
      <c r="B20" s="55"/>
      <c r="C20" s="56" t="s">
        <v>30</v>
      </c>
      <c r="D20" s="16">
        <f t="shared" si="0"/>
        <v>0</v>
      </c>
      <c r="E20" s="16"/>
      <c r="F20" s="16"/>
      <c r="G20" s="16"/>
    </row>
    <row r="21" spans="1:7" ht="19.5" customHeight="1" x14ac:dyDescent="0.15">
      <c r="A21" s="54"/>
      <c r="B21" s="58"/>
      <c r="C21" s="56" t="s">
        <v>31</v>
      </c>
      <c r="D21" s="16">
        <f t="shared" si="0"/>
        <v>0</v>
      </c>
      <c r="E21" s="16"/>
      <c r="F21" s="16"/>
      <c r="G21" s="16"/>
    </row>
    <row r="22" spans="1:7" ht="19.5" customHeight="1" x14ac:dyDescent="0.15">
      <c r="A22" s="54"/>
      <c r="B22" s="58"/>
      <c r="C22" s="56" t="s">
        <v>32</v>
      </c>
      <c r="D22" s="16">
        <f t="shared" si="0"/>
        <v>0</v>
      </c>
      <c r="E22" s="16"/>
      <c r="F22" s="16"/>
      <c r="G22" s="16"/>
    </row>
    <row r="23" spans="1:7" ht="19.5" customHeight="1" x14ac:dyDescent="0.15">
      <c r="A23" s="22"/>
      <c r="B23" s="22"/>
      <c r="C23" s="56" t="s">
        <v>33</v>
      </c>
      <c r="D23" s="16">
        <f t="shared" si="0"/>
        <v>560.12</v>
      </c>
      <c r="E23" s="16">
        <v>560.12</v>
      </c>
      <c r="F23" s="16"/>
      <c r="G23" s="16"/>
    </row>
    <row r="24" spans="1:7" ht="19.5" customHeight="1" x14ac:dyDescent="0.15">
      <c r="A24" s="54"/>
      <c r="B24" s="55"/>
      <c r="C24" s="56" t="s">
        <v>34</v>
      </c>
      <c r="D24" s="16">
        <f t="shared" si="0"/>
        <v>0</v>
      </c>
      <c r="E24" s="16"/>
      <c r="F24" s="16"/>
      <c r="G24" s="16"/>
    </row>
    <row r="25" spans="1:7" ht="19.5" customHeight="1" x14ac:dyDescent="0.15">
      <c r="A25" s="54"/>
      <c r="B25" s="55"/>
      <c r="C25" s="56" t="s">
        <v>35</v>
      </c>
      <c r="D25" s="16">
        <f t="shared" si="0"/>
        <v>0</v>
      </c>
      <c r="E25" s="16"/>
      <c r="F25" s="16"/>
      <c r="G25" s="16"/>
    </row>
    <row r="26" spans="1:7" ht="19.5" customHeight="1" x14ac:dyDescent="0.15">
      <c r="A26" s="57"/>
      <c r="B26" s="55"/>
      <c r="C26" s="56" t="s">
        <v>36</v>
      </c>
      <c r="D26" s="16">
        <f t="shared" si="0"/>
        <v>0</v>
      </c>
      <c r="E26" s="16"/>
      <c r="F26" s="16"/>
      <c r="G26" s="16"/>
    </row>
    <row r="27" spans="1:7" ht="19.5" customHeight="1" x14ac:dyDescent="0.15">
      <c r="A27" s="54"/>
      <c r="B27" s="55"/>
      <c r="C27" s="56" t="s">
        <v>37</v>
      </c>
      <c r="D27" s="16">
        <f>ROUND(D31-SUM(D7:D26),2)</f>
        <v>0</v>
      </c>
      <c r="E27" s="16">
        <f>ROUND(E31-SUM(E7:E26),2)</f>
        <v>0</v>
      </c>
      <c r="F27" s="16">
        <f>ROUND(F31-SUM(F7:F26),2)</f>
        <v>0</v>
      </c>
      <c r="G27" s="16">
        <f>ROUND(G31-SUM(G7:G26),2)</f>
        <v>0</v>
      </c>
    </row>
    <row r="28" spans="1:7" ht="19.5" customHeight="1" x14ac:dyDescent="0.15">
      <c r="A28" s="54"/>
      <c r="B28" s="55"/>
      <c r="C28" s="22"/>
      <c r="D28" s="22"/>
      <c r="E28" s="22"/>
      <c r="F28" s="22"/>
      <c r="G28" s="22"/>
    </row>
    <row r="29" spans="1:7" ht="19.5" customHeight="1" x14ac:dyDescent="0.15">
      <c r="A29" s="54"/>
      <c r="B29" s="55"/>
      <c r="C29" s="22"/>
      <c r="D29" s="22"/>
      <c r="E29" s="22"/>
      <c r="F29" s="22"/>
      <c r="G29" s="22"/>
    </row>
    <row r="30" spans="1:7" ht="19.5" customHeight="1" x14ac:dyDescent="0.15">
      <c r="A30" s="54"/>
      <c r="B30" s="55"/>
      <c r="C30" s="56"/>
      <c r="D30" s="16"/>
      <c r="E30" s="16"/>
      <c r="F30" s="16"/>
      <c r="G30" s="16"/>
    </row>
    <row r="31" spans="1:7" ht="19.5" customHeight="1" x14ac:dyDescent="0.15">
      <c r="A31" s="54" t="s">
        <v>125</v>
      </c>
      <c r="B31" s="55">
        <f>SUM(B7:B9)</f>
        <v>7598.5199999999995</v>
      </c>
      <c r="C31" s="56" t="s">
        <v>126</v>
      </c>
      <c r="D31" s="16">
        <f>D35-D33</f>
        <v>7598.5199999999995</v>
      </c>
      <c r="E31" s="16">
        <f>E35-E33</f>
        <v>7423.07</v>
      </c>
      <c r="F31" s="16">
        <f>F35-F33</f>
        <v>175.45</v>
      </c>
      <c r="G31" s="16">
        <f>G35-G33</f>
        <v>0</v>
      </c>
    </row>
    <row r="32" spans="1:7" ht="19.5" customHeight="1" x14ac:dyDescent="0.15">
      <c r="A32" s="54"/>
      <c r="B32" s="55"/>
      <c r="C32" s="56"/>
      <c r="D32" s="16"/>
      <c r="E32" s="16"/>
      <c r="F32" s="16"/>
      <c r="G32" s="16"/>
    </row>
    <row r="33" spans="1:7" ht="19.5" customHeight="1" x14ac:dyDescent="0.15">
      <c r="A33" s="54" t="s">
        <v>45</v>
      </c>
      <c r="B33" s="55"/>
      <c r="C33" s="56" t="s">
        <v>46</v>
      </c>
      <c r="D33" s="16">
        <f>SUM(E33:G33)</f>
        <v>0</v>
      </c>
      <c r="E33" s="16"/>
      <c r="F33" s="16"/>
      <c r="G33" s="16"/>
    </row>
    <row r="34" spans="1:7" ht="19.5" customHeight="1" x14ac:dyDescent="0.15">
      <c r="A34" s="54"/>
      <c r="B34" s="55"/>
      <c r="C34" s="56"/>
      <c r="D34" s="16"/>
      <c r="E34" s="16"/>
      <c r="F34" s="16"/>
      <c r="G34" s="16"/>
    </row>
    <row r="35" spans="1:7" ht="19.5" customHeight="1" x14ac:dyDescent="0.15">
      <c r="A35" s="54" t="s">
        <v>127</v>
      </c>
      <c r="B35" s="55">
        <f>B31+B33</f>
        <v>7598.5199999999995</v>
      </c>
      <c r="C35" s="56" t="s">
        <v>128</v>
      </c>
      <c r="D35" s="16">
        <f>SUM(E35:G35)</f>
        <v>7598.5199999999995</v>
      </c>
      <c r="E35" s="16">
        <v>7423.07</v>
      </c>
      <c r="F35" s="16">
        <v>175.45</v>
      </c>
      <c r="G35" s="16"/>
    </row>
  </sheetData>
  <mergeCells count="8">
    <mergeCell ref="A2:G2"/>
    <mergeCell ref="A4:B4"/>
    <mergeCell ref="C4:G4"/>
    <mergeCell ref="D5:G5"/>
    <mergeCell ref="A5:A6"/>
    <mergeCell ref="B5:B6"/>
    <mergeCell ref="C5:C6"/>
    <mergeCell ref="A3:F3"/>
  </mergeCell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workbookViewId="0">
      <pane ySplit="6" topLeftCell="A7" activePane="bottomLeft" state="frozen"/>
      <selection pane="bottomLeft" activeCell="A3" sqref="A3:H3"/>
    </sheetView>
  </sheetViews>
  <sheetFormatPr defaultColWidth="8" defaultRowHeight="14.25" customHeight="1" x14ac:dyDescent="0.15"/>
  <cols>
    <col min="1" max="3" width="5.75" style="1" customWidth="1"/>
    <col min="4" max="4" width="31.375" style="1" customWidth="1"/>
    <col min="5" max="7" width="17.125" style="1" customWidth="1"/>
    <col min="8" max="8" width="17.125" customWidth="1"/>
    <col min="9" max="9" width="17.125" style="1" customWidth="1"/>
    <col min="10" max="10" width="0" hidden="1" customWidth="1"/>
  </cols>
  <sheetData>
    <row r="1" spans="1:10" ht="19.5" customHeight="1" x14ac:dyDescent="0.15">
      <c r="A1" s="2"/>
      <c r="B1" s="2"/>
      <c r="C1" s="3"/>
      <c r="D1" s="4"/>
      <c r="E1" s="4"/>
      <c r="F1" s="4"/>
      <c r="G1" s="4"/>
      <c r="H1" s="146" t="s">
        <v>129</v>
      </c>
      <c r="I1" s="126"/>
    </row>
    <row r="2" spans="1:10" ht="19.5" customHeight="1" x14ac:dyDescent="0.25">
      <c r="A2" s="107" t="s">
        <v>130</v>
      </c>
      <c r="B2" s="107"/>
      <c r="C2" s="107"/>
      <c r="D2" s="107"/>
      <c r="E2" s="107"/>
      <c r="F2" s="107"/>
      <c r="G2" s="107"/>
      <c r="H2" s="107"/>
      <c r="I2" s="141"/>
    </row>
    <row r="3" spans="1:10" ht="19.5" customHeight="1" x14ac:dyDescent="0.15">
      <c r="A3" s="109" t="s">
        <v>3</v>
      </c>
      <c r="B3" s="119"/>
      <c r="C3" s="118"/>
      <c r="D3" s="119"/>
      <c r="E3" s="119"/>
      <c r="F3" s="119"/>
      <c r="G3" s="119"/>
      <c r="H3" s="145"/>
      <c r="I3" s="13" t="s">
        <v>4</v>
      </c>
    </row>
    <row r="4" spans="1:10" ht="19.5" customHeight="1" x14ac:dyDescent="0.15">
      <c r="A4" s="147" t="s">
        <v>51</v>
      </c>
      <c r="B4" s="148"/>
      <c r="C4" s="149"/>
      <c r="D4" s="143" t="s">
        <v>52</v>
      </c>
      <c r="E4" s="143" t="s">
        <v>131</v>
      </c>
      <c r="F4" s="134" t="s">
        <v>114</v>
      </c>
      <c r="G4" s="134"/>
      <c r="H4" s="142"/>
      <c r="I4" s="144" t="s">
        <v>115</v>
      </c>
      <c r="J4" s="150" t="s">
        <v>51</v>
      </c>
    </row>
    <row r="5" spans="1:10" ht="19.5" customHeight="1" x14ac:dyDescent="0.15">
      <c r="A5" s="14" t="s">
        <v>59</v>
      </c>
      <c r="B5" s="60" t="s">
        <v>60</v>
      </c>
      <c r="C5" s="61" t="s">
        <v>61</v>
      </c>
      <c r="D5" s="138"/>
      <c r="E5" s="138"/>
      <c r="F5" s="11" t="s">
        <v>132</v>
      </c>
      <c r="G5" s="11" t="s">
        <v>133</v>
      </c>
      <c r="H5" s="62" t="s">
        <v>134</v>
      </c>
      <c r="I5" s="144"/>
      <c r="J5" s="151"/>
    </row>
    <row r="6" spans="1:10" s="26" customFormat="1" ht="19.5" customHeight="1" x14ac:dyDescent="0.15">
      <c r="A6" s="63"/>
      <c r="B6" s="63"/>
      <c r="C6" s="63"/>
      <c r="D6" s="37" t="s">
        <v>66</v>
      </c>
      <c r="E6" s="64">
        <f t="shared" ref="E6:E21" si="0">F6+I6</f>
        <v>7423.0700000000006</v>
      </c>
      <c r="F6" s="64">
        <f t="shared" ref="F6:F21" si="1">SUM(G6:H6)</f>
        <v>6985.27</v>
      </c>
      <c r="G6" s="64">
        <v>6925.64</v>
      </c>
      <c r="H6" s="65">
        <v>59.63</v>
      </c>
      <c r="I6" s="64">
        <v>437.8</v>
      </c>
      <c r="J6" s="66"/>
    </row>
    <row r="7" spans="1:10" ht="19.5" customHeight="1" x14ac:dyDescent="0.15">
      <c r="A7" s="63" t="s">
        <v>67</v>
      </c>
      <c r="B7" s="63"/>
      <c r="C7" s="63"/>
      <c r="D7" s="37" t="s">
        <v>68</v>
      </c>
      <c r="E7" s="64">
        <f t="shared" si="0"/>
        <v>5577.35</v>
      </c>
      <c r="F7" s="64">
        <f t="shared" si="1"/>
        <v>5139.55</v>
      </c>
      <c r="G7" s="64">
        <v>5079.92</v>
      </c>
      <c r="H7" s="67">
        <v>59.63</v>
      </c>
      <c r="I7" s="64">
        <v>437.8</v>
      </c>
      <c r="J7" s="68" t="s">
        <v>67</v>
      </c>
    </row>
    <row r="8" spans="1:10" ht="19.5" customHeight="1" x14ac:dyDescent="0.15">
      <c r="A8" s="63"/>
      <c r="B8" s="63" t="s">
        <v>69</v>
      </c>
      <c r="C8" s="63"/>
      <c r="D8" s="37" t="s">
        <v>70</v>
      </c>
      <c r="E8" s="64">
        <f t="shared" si="0"/>
        <v>5575.55</v>
      </c>
      <c r="F8" s="64">
        <f t="shared" si="1"/>
        <v>5139.55</v>
      </c>
      <c r="G8" s="64">
        <v>5079.92</v>
      </c>
      <c r="H8" s="67">
        <v>59.63</v>
      </c>
      <c r="I8" s="64">
        <v>436</v>
      </c>
      <c r="J8" s="68" t="s">
        <v>71</v>
      </c>
    </row>
    <row r="9" spans="1:10" ht="19.5" customHeight="1" x14ac:dyDescent="0.15">
      <c r="A9" s="63"/>
      <c r="B9" s="63"/>
      <c r="C9" s="63" t="s">
        <v>72</v>
      </c>
      <c r="D9" s="37" t="s">
        <v>73</v>
      </c>
      <c r="E9" s="64">
        <f t="shared" si="0"/>
        <v>5575.55</v>
      </c>
      <c r="F9" s="64">
        <f t="shared" si="1"/>
        <v>5139.55</v>
      </c>
      <c r="G9" s="64">
        <v>5079.92</v>
      </c>
      <c r="H9" s="67">
        <v>59.63</v>
      </c>
      <c r="I9" s="64">
        <v>436</v>
      </c>
      <c r="J9" s="68" t="s">
        <v>74</v>
      </c>
    </row>
    <row r="10" spans="1:10" ht="19.5" customHeight="1" x14ac:dyDescent="0.15">
      <c r="A10" s="63"/>
      <c r="B10" s="63" t="s">
        <v>75</v>
      </c>
      <c r="C10" s="63"/>
      <c r="D10" s="37" t="s">
        <v>76</v>
      </c>
      <c r="E10" s="64">
        <f t="shared" si="0"/>
        <v>1.8</v>
      </c>
      <c r="F10" s="64">
        <f t="shared" si="1"/>
        <v>0</v>
      </c>
      <c r="G10" s="64">
        <v>0</v>
      </c>
      <c r="H10" s="67">
        <v>0</v>
      </c>
      <c r="I10" s="64">
        <v>1.8</v>
      </c>
      <c r="J10" s="68" t="s">
        <v>77</v>
      </c>
    </row>
    <row r="11" spans="1:10" ht="19.5" customHeight="1" x14ac:dyDescent="0.15">
      <c r="A11" s="63"/>
      <c r="B11" s="63"/>
      <c r="C11" s="63" t="s">
        <v>78</v>
      </c>
      <c r="D11" s="37" t="s">
        <v>79</v>
      </c>
      <c r="E11" s="64">
        <f t="shared" si="0"/>
        <v>1.8</v>
      </c>
      <c r="F11" s="64">
        <f t="shared" si="1"/>
        <v>0</v>
      </c>
      <c r="G11" s="64">
        <v>0</v>
      </c>
      <c r="H11" s="67">
        <v>0</v>
      </c>
      <c r="I11" s="64">
        <v>1.8</v>
      </c>
      <c r="J11" s="68" t="s">
        <v>80</v>
      </c>
    </row>
    <row r="12" spans="1:10" ht="19.5" customHeight="1" x14ac:dyDescent="0.15">
      <c r="A12" s="63" t="s">
        <v>81</v>
      </c>
      <c r="B12" s="63"/>
      <c r="C12" s="63"/>
      <c r="D12" s="37" t="s">
        <v>82</v>
      </c>
      <c r="E12" s="64">
        <f t="shared" si="0"/>
        <v>985.76</v>
      </c>
      <c r="F12" s="64">
        <f t="shared" si="1"/>
        <v>985.76</v>
      </c>
      <c r="G12" s="64">
        <v>985.76</v>
      </c>
      <c r="H12" s="67">
        <v>0</v>
      </c>
      <c r="I12" s="64">
        <v>0</v>
      </c>
      <c r="J12" s="68" t="s">
        <v>81</v>
      </c>
    </row>
    <row r="13" spans="1:10" ht="19.5" customHeight="1" x14ac:dyDescent="0.15">
      <c r="A13" s="63"/>
      <c r="B13" s="63" t="s">
        <v>83</v>
      </c>
      <c r="C13" s="63"/>
      <c r="D13" s="37" t="s">
        <v>84</v>
      </c>
      <c r="E13" s="64">
        <f t="shared" si="0"/>
        <v>985.76</v>
      </c>
      <c r="F13" s="64">
        <f t="shared" si="1"/>
        <v>985.76</v>
      </c>
      <c r="G13" s="64">
        <v>985.76</v>
      </c>
      <c r="H13" s="67">
        <v>0</v>
      </c>
      <c r="I13" s="64">
        <v>0</v>
      </c>
      <c r="J13" s="68" t="s">
        <v>85</v>
      </c>
    </row>
    <row r="14" spans="1:10" ht="19.5" customHeight="1" x14ac:dyDescent="0.15">
      <c r="A14" s="63"/>
      <c r="B14" s="63"/>
      <c r="C14" s="63" t="s">
        <v>83</v>
      </c>
      <c r="D14" s="37" t="s">
        <v>86</v>
      </c>
      <c r="E14" s="64">
        <f t="shared" si="0"/>
        <v>657.17</v>
      </c>
      <c r="F14" s="64">
        <f t="shared" si="1"/>
        <v>657.17</v>
      </c>
      <c r="G14" s="64">
        <v>657.17</v>
      </c>
      <c r="H14" s="67">
        <v>0</v>
      </c>
      <c r="I14" s="64">
        <v>0</v>
      </c>
      <c r="J14" s="68" t="s">
        <v>87</v>
      </c>
    </row>
    <row r="15" spans="1:10" ht="19.5" customHeight="1" x14ac:dyDescent="0.15">
      <c r="A15" s="63"/>
      <c r="B15" s="63"/>
      <c r="C15" s="63" t="s">
        <v>88</v>
      </c>
      <c r="D15" s="37" t="s">
        <v>89</v>
      </c>
      <c r="E15" s="64">
        <f t="shared" si="0"/>
        <v>328.59</v>
      </c>
      <c r="F15" s="64">
        <f t="shared" si="1"/>
        <v>328.59</v>
      </c>
      <c r="G15" s="64">
        <v>328.59</v>
      </c>
      <c r="H15" s="67">
        <v>0</v>
      </c>
      <c r="I15" s="64">
        <v>0</v>
      </c>
      <c r="J15" s="68" t="s">
        <v>90</v>
      </c>
    </row>
    <row r="16" spans="1:10" ht="19.5" customHeight="1" x14ac:dyDescent="0.15">
      <c r="A16" s="63" t="s">
        <v>91</v>
      </c>
      <c r="B16" s="63"/>
      <c r="C16" s="63"/>
      <c r="D16" s="37" t="s">
        <v>92</v>
      </c>
      <c r="E16" s="64">
        <f t="shared" si="0"/>
        <v>299.83999999999997</v>
      </c>
      <c r="F16" s="64">
        <f t="shared" si="1"/>
        <v>299.83999999999997</v>
      </c>
      <c r="G16" s="64">
        <v>299.83999999999997</v>
      </c>
      <c r="H16" s="67">
        <v>0</v>
      </c>
      <c r="I16" s="64">
        <v>0</v>
      </c>
      <c r="J16" s="68" t="s">
        <v>91</v>
      </c>
    </row>
    <row r="17" spans="1:10" ht="19.5" customHeight="1" x14ac:dyDescent="0.15">
      <c r="A17" s="63"/>
      <c r="B17" s="63" t="s">
        <v>93</v>
      </c>
      <c r="C17" s="63"/>
      <c r="D17" s="37" t="s">
        <v>94</v>
      </c>
      <c r="E17" s="64">
        <f t="shared" si="0"/>
        <v>299.83999999999997</v>
      </c>
      <c r="F17" s="64">
        <f t="shared" si="1"/>
        <v>299.83999999999997</v>
      </c>
      <c r="G17" s="64">
        <v>299.83999999999997</v>
      </c>
      <c r="H17" s="67">
        <v>0</v>
      </c>
      <c r="I17" s="64">
        <v>0</v>
      </c>
      <c r="J17" s="68" t="s">
        <v>95</v>
      </c>
    </row>
    <row r="18" spans="1:10" ht="19.5" customHeight="1" x14ac:dyDescent="0.15">
      <c r="A18" s="63"/>
      <c r="B18" s="63"/>
      <c r="C18" s="63" t="s">
        <v>69</v>
      </c>
      <c r="D18" s="37" t="s">
        <v>96</v>
      </c>
      <c r="E18" s="64">
        <f t="shared" si="0"/>
        <v>299.83999999999997</v>
      </c>
      <c r="F18" s="64">
        <f t="shared" si="1"/>
        <v>299.83999999999997</v>
      </c>
      <c r="G18" s="64">
        <v>299.83999999999997</v>
      </c>
      <c r="H18" s="67">
        <v>0</v>
      </c>
      <c r="I18" s="64">
        <v>0</v>
      </c>
      <c r="J18" s="68" t="s">
        <v>97</v>
      </c>
    </row>
    <row r="19" spans="1:10" ht="19.5" customHeight="1" x14ac:dyDescent="0.15">
      <c r="A19" s="63" t="s">
        <v>106</v>
      </c>
      <c r="B19" s="63"/>
      <c r="C19" s="63"/>
      <c r="D19" s="37" t="s">
        <v>107</v>
      </c>
      <c r="E19" s="64">
        <f t="shared" si="0"/>
        <v>560.12</v>
      </c>
      <c r="F19" s="64">
        <f t="shared" si="1"/>
        <v>560.12</v>
      </c>
      <c r="G19" s="64">
        <v>560.12</v>
      </c>
      <c r="H19" s="67">
        <v>0</v>
      </c>
      <c r="I19" s="64">
        <v>0</v>
      </c>
      <c r="J19" s="68" t="s">
        <v>106</v>
      </c>
    </row>
    <row r="20" spans="1:10" ht="19.5" customHeight="1" x14ac:dyDescent="0.15">
      <c r="A20" s="63"/>
      <c r="B20" s="63" t="s">
        <v>69</v>
      </c>
      <c r="C20" s="63"/>
      <c r="D20" s="37" t="s">
        <v>108</v>
      </c>
      <c r="E20" s="64">
        <f t="shared" si="0"/>
        <v>560.12</v>
      </c>
      <c r="F20" s="64">
        <f t="shared" si="1"/>
        <v>560.12</v>
      </c>
      <c r="G20" s="64">
        <v>560.12</v>
      </c>
      <c r="H20" s="67">
        <v>0</v>
      </c>
      <c r="I20" s="64">
        <v>0</v>
      </c>
      <c r="J20" s="68" t="s">
        <v>109</v>
      </c>
    </row>
    <row r="21" spans="1:10" ht="19.5" customHeight="1" x14ac:dyDescent="0.15">
      <c r="A21" s="63"/>
      <c r="B21" s="63"/>
      <c r="C21" s="63" t="s">
        <v>103</v>
      </c>
      <c r="D21" s="37" t="s">
        <v>110</v>
      </c>
      <c r="E21" s="64">
        <f t="shared" si="0"/>
        <v>560.12</v>
      </c>
      <c r="F21" s="64">
        <f t="shared" si="1"/>
        <v>560.12</v>
      </c>
      <c r="G21" s="64">
        <v>560.12</v>
      </c>
      <c r="H21" s="67">
        <v>0</v>
      </c>
      <c r="I21" s="64">
        <v>0</v>
      </c>
      <c r="J21" s="68" t="s">
        <v>111</v>
      </c>
    </row>
  </sheetData>
  <mergeCells count="9">
    <mergeCell ref="H1:I1"/>
    <mergeCell ref="A4:C4"/>
    <mergeCell ref="J4:J5"/>
    <mergeCell ref="A2:I2"/>
    <mergeCell ref="F4:H4"/>
    <mergeCell ref="D4:D5"/>
    <mergeCell ref="E4:E5"/>
    <mergeCell ref="I4:I5"/>
    <mergeCell ref="A3:H3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workbookViewId="0">
      <pane ySplit="5" topLeftCell="A6" activePane="bottomLeft" state="frozen"/>
      <selection pane="bottomLeft" activeCell="A3" sqref="A3:I3"/>
    </sheetView>
  </sheetViews>
  <sheetFormatPr defaultColWidth="7.875" defaultRowHeight="14.25" customHeight="1" x14ac:dyDescent="0.15"/>
  <cols>
    <col min="1" max="1" width="5.75" style="1" customWidth="1"/>
    <col min="2" max="2" width="5.75" customWidth="1"/>
    <col min="3" max="3" width="27.875" style="1" customWidth="1"/>
    <col min="4" max="4" width="0" style="1" hidden="1" customWidth="1"/>
    <col min="5" max="6" width="5.75" customWidth="1"/>
    <col min="7" max="7" width="27.875" customWidth="1"/>
    <col min="8" max="10" width="15" style="1" customWidth="1"/>
  </cols>
  <sheetData>
    <row r="1" spans="1:10" ht="19.5" customHeight="1" x14ac:dyDescent="0.15">
      <c r="A1" s="126" t="s">
        <v>135</v>
      </c>
      <c r="B1" s="126"/>
      <c r="C1" s="127"/>
      <c r="D1" s="127"/>
      <c r="E1" s="126"/>
      <c r="F1" s="126"/>
      <c r="G1" s="126"/>
      <c r="H1" s="127"/>
      <c r="I1" s="127"/>
      <c r="J1" s="127"/>
    </row>
    <row r="2" spans="1:10" ht="19.5" customHeight="1" x14ac:dyDescent="0.15">
      <c r="A2" s="107" t="s">
        <v>136</v>
      </c>
      <c r="B2" s="107"/>
      <c r="C2" s="124"/>
      <c r="D2" s="124"/>
      <c r="E2" s="107"/>
      <c r="F2" s="107"/>
      <c r="G2" s="107"/>
      <c r="H2" s="124"/>
      <c r="I2" s="124"/>
      <c r="J2" s="124"/>
    </row>
    <row r="3" spans="1:10" ht="19.5" customHeight="1" x14ac:dyDescent="0.15">
      <c r="A3" s="118" t="s">
        <v>3</v>
      </c>
      <c r="B3" s="152"/>
      <c r="C3" s="118"/>
      <c r="D3" s="118"/>
      <c r="E3" s="152"/>
      <c r="F3" s="152"/>
      <c r="G3" s="152"/>
      <c r="H3" s="118"/>
      <c r="I3" s="118"/>
      <c r="J3" s="13" t="s">
        <v>4</v>
      </c>
    </row>
    <row r="4" spans="1:10" ht="19.5" customHeight="1" x14ac:dyDescent="0.15">
      <c r="A4" s="108" t="s">
        <v>51</v>
      </c>
      <c r="B4" s="155"/>
      <c r="C4" s="154" t="s">
        <v>137</v>
      </c>
      <c r="D4" s="153" t="s">
        <v>138</v>
      </c>
      <c r="E4" s="108" t="s">
        <v>51</v>
      </c>
      <c r="F4" s="155"/>
      <c r="G4" s="154" t="s">
        <v>139</v>
      </c>
      <c r="H4" s="153" t="s">
        <v>140</v>
      </c>
      <c r="I4" s="153" t="s">
        <v>114</v>
      </c>
      <c r="J4" s="153" t="s">
        <v>115</v>
      </c>
    </row>
    <row r="5" spans="1:10" ht="19.5" customHeight="1" x14ac:dyDescent="0.15">
      <c r="A5" s="71" t="s">
        <v>59</v>
      </c>
      <c r="B5" s="72" t="s">
        <v>60</v>
      </c>
      <c r="C5" s="153" t="s">
        <v>141</v>
      </c>
      <c r="D5" s="154"/>
      <c r="E5" s="71" t="s">
        <v>59</v>
      </c>
      <c r="F5" s="73" t="s">
        <v>60</v>
      </c>
      <c r="G5" s="153" t="s">
        <v>141</v>
      </c>
      <c r="H5" s="69" t="s">
        <v>62</v>
      </c>
      <c r="I5" s="69" t="s">
        <v>133</v>
      </c>
      <c r="J5" s="69" t="s">
        <v>134</v>
      </c>
    </row>
    <row r="6" spans="1:10" s="26" customFormat="1" ht="19.5" customHeight="1" x14ac:dyDescent="0.15">
      <c r="A6" s="47"/>
      <c r="B6" s="35"/>
      <c r="C6" s="48" t="s">
        <v>53</v>
      </c>
      <c r="D6" s="74"/>
      <c r="E6" s="47"/>
      <c r="F6" s="41"/>
      <c r="G6" s="48"/>
      <c r="H6" s="75">
        <f t="shared" ref="H6:H21" si="0">I6+J6</f>
        <v>6985.27</v>
      </c>
      <c r="I6" s="75" t="s">
        <v>142</v>
      </c>
      <c r="J6" s="75" t="s">
        <v>143</v>
      </c>
    </row>
    <row r="7" spans="1:10" ht="19.5" customHeight="1" x14ac:dyDescent="0.15">
      <c r="A7" s="47" t="s">
        <v>144</v>
      </c>
      <c r="B7" s="41"/>
      <c r="C7" s="48" t="s">
        <v>145</v>
      </c>
      <c r="D7" s="74"/>
      <c r="E7" s="47" t="s">
        <v>146</v>
      </c>
      <c r="F7" s="41"/>
      <c r="G7" s="48" t="s">
        <v>147</v>
      </c>
      <c r="H7" s="75">
        <f t="shared" si="0"/>
        <v>6915.11</v>
      </c>
      <c r="I7" s="75" t="s">
        <v>148</v>
      </c>
      <c r="J7" s="75">
        <v>0</v>
      </c>
    </row>
    <row r="8" spans="1:10" ht="19.5" customHeight="1" x14ac:dyDescent="0.15">
      <c r="A8" s="47" t="s">
        <v>144</v>
      </c>
      <c r="B8" s="41" t="s">
        <v>103</v>
      </c>
      <c r="C8" s="48" t="s">
        <v>149</v>
      </c>
      <c r="D8" s="74"/>
      <c r="E8" s="47" t="s">
        <v>146</v>
      </c>
      <c r="F8" s="41" t="s">
        <v>103</v>
      </c>
      <c r="G8" s="48" t="s">
        <v>150</v>
      </c>
      <c r="H8" s="75">
        <f t="shared" si="0"/>
        <v>2328.23</v>
      </c>
      <c r="I8" s="75" t="s">
        <v>151</v>
      </c>
      <c r="J8" s="75">
        <v>0</v>
      </c>
    </row>
    <row r="9" spans="1:10" ht="19.5" customHeight="1" x14ac:dyDescent="0.15">
      <c r="A9" s="47" t="s">
        <v>144</v>
      </c>
      <c r="B9" s="41" t="s">
        <v>69</v>
      </c>
      <c r="C9" s="48" t="s">
        <v>152</v>
      </c>
      <c r="D9" s="74"/>
      <c r="E9" s="47" t="s">
        <v>146</v>
      </c>
      <c r="F9" s="41" t="s">
        <v>103</v>
      </c>
      <c r="G9" s="48" t="s">
        <v>150</v>
      </c>
      <c r="H9" s="75">
        <f t="shared" si="0"/>
        <v>865.75</v>
      </c>
      <c r="I9" s="75" t="s">
        <v>153</v>
      </c>
      <c r="J9" s="75">
        <v>0</v>
      </c>
    </row>
    <row r="10" spans="1:10" ht="19.5" customHeight="1" x14ac:dyDescent="0.15">
      <c r="A10" s="47" t="s">
        <v>144</v>
      </c>
      <c r="B10" s="41" t="s">
        <v>72</v>
      </c>
      <c r="C10" s="48" t="s">
        <v>154</v>
      </c>
      <c r="D10" s="74"/>
      <c r="E10" s="47" t="s">
        <v>146</v>
      </c>
      <c r="F10" s="41" t="s">
        <v>103</v>
      </c>
      <c r="G10" s="48" t="s">
        <v>150</v>
      </c>
      <c r="H10" s="75">
        <f t="shared" si="0"/>
        <v>188.37</v>
      </c>
      <c r="I10" s="75" t="s">
        <v>155</v>
      </c>
      <c r="J10" s="75">
        <v>0</v>
      </c>
    </row>
    <row r="11" spans="1:10" ht="19.5" customHeight="1" x14ac:dyDescent="0.15">
      <c r="A11" s="47" t="s">
        <v>144</v>
      </c>
      <c r="B11" s="41" t="s">
        <v>75</v>
      </c>
      <c r="C11" s="48" t="s">
        <v>156</v>
      </c>
      <c r="D11" s="74"/>
      <c r="E11" s="47" t="s">
        <v>146</v>
      </c>
      <c r="F11" s="41" t="s">
        <v>103</v>
      </c>
      <c r="G11" s="48" t="s">
        <v>150</v>
      </c>
      <c r="H11" s="75">
        <f t="shared" si="0"/>
        <v>1654.18</v>
      </c>
      <c r="I11" s="75" t="s">
        <v>157</v>
      </c>
      <c r="J11" s="75">
        <v>0</v>
      </c>
    </row>
    <row r="12" spans="1:10" ht="19.5" customHeight="1" x14ac:dyDescent="0.15">
      <c r="A12" s="47" t="s">
        <v>144</v>
      </c>
      <c r="B12" s="41" t="s">
        <v>100</v>
      </c>
      <c r="C12" s="48" t="s">
        <v>158</v>
      </c>
      <c r="D12" s="74"/>
      <c r="E12" s="47" t="s">
        <v>146</v>
      </c>
      <c r="F12" s="41" t="s">
        <v>103</v>
      </c>
      <c r="G12" s="48" t="s">
        <v>150</v>
      </c>
      <c r="H12" s="75">
        <f t="shared" si="0"/>
        <v>657.17</v>
      </c>
      <c r="I12" s="75" t="s">
        <v>159</v>
      </c>
      <c r="J12" s="75">
        <v>0</v>
      </c>
    </row>
    <row r="13" spans="1:10" ht="19.5" customHeight="1" x14ac:dyDescent="0.15">
      <c r="A13" s="47" t="s">
        <v>144</v>
      </c>
      <c r="B13" s="41" t="s">
        <v>160</v>
      </c>
      <c r="C13" s="48" t="s">
        <v>161</v>
      </c>
      <c r="D13" s="74"/>
      <c r="E13" s="47" t="s">
        <v>146</v>
      </c>
      <c r="F13" s="41" t="s">
        <v>103</v>
      </c>
      <c r="G13" s="48" t="s">
        <v>150</v>
      </c>
      <c r="H13" s="75">
        <f t="shared" si="0"/>
        <v>328.59</v>
      </c>
      <c r="I13" s="75" t="s">
        <v>162</v>
      </c>
      <c r="J13" s="75">
        <v>0</v>
      </c>
    </row>
    <row r="14" spans="1:10" ht="19.5" customHeight="1" x14ac:dyDescent="0.15">
      <c r="A14" s="47" t="s">
        <v>144</v>
      </c>
      <c r="B14" s="41" t="s">
        <v>163</v>
      </c>
      <c r="C14" s="48" t="s">
        <v>164</v>
      </c>
      <c r="D14" s="74"/>
      <c r="E14" s="47" t="s">
        <v>146</v>
      </c>
      <c r="F14" s="41" t="s">
        <v>103</v>
      </c>
      <c r="G14" s="48" t="s">
        <v>150</v>
      </c>
      <c r="H14" s="75">
        <f t="shared" si="0"/>
        <v>299.83999999999997</v>
      </c>
      <c r="I14" s="75" t="s">
        <v>165</v>
      </c>
      <c r="J14" s="75">
        <v>0</v>
      </c>
    </row>
    <row r="15" spans="1:10" ht="19.5" customHeight="1" x14ac:dyDescent="0.15">
      <c r="A15" s="47" t="s">
        <v>144</v>
      </c>
      <c r="B15" s="41" t="s">
        <v>166</v>
      </c>
      <c r="C15" s="48" t="s">
        <v>167</v>
      </c>
      <c r="D15" s="74"/>
      <c r="E15" s="47" t="s">
        <v>146</v>
      </c>
      <c r="F15" s="41" t="s">
        <v>103</v>
      </c>
      <c r="G15" s="48" t="s">
        <v>150</v>
      </c>
      <c r="H15" s="75">
        <f t="shared" si="0"/>
        <v>32.86</v>
      </c>
      <c r="I15" s="75" t="s">
        <v>168</v>
      </c>
      <c r="J15" s="75">
        <v>0</v>
      </c>
    </row>
    <row r="16" spans="1:10" ht="19.5" customHeight="1" x14ac:dyDescent="0.15">
      <c r="A16" s="47" t="s">
        <v>144</v>
      </c>
      <c r="B16" s="41" t="s">
        <v>169</v>
      </c>
      <c r="C16" s="48" t="s">
        <v>170</v>
      </c>
      <c r="D16" s="74"/>
      <c r="E16" s="47" t="s">
        <v>146</v>
      </c>
      <c r="F16" s="41" t="s">
        <v>103</v>
      </c>
      <c r="G16" s="48" t="s">
        <v>150</v>
      </c>
      <c r="H16" s="75">
        <f t="shared" si="0"/>
        <v>560.12</v>
      </c>
      <c r="I16" s="75" t="s">
        <v>171</v>
      </c>
      <c r="J16" s="75">
        <v>0</v>
      </c>
    </row>
    <row r="17" spans="1:10" ht="19.5" customHeight="1" x14ac:dyDescent="0.15">
      <c r="A17" s="47" t="s">
        <v>172</v>
      </c>
      <c r="B17" s="41"/>
      <c r="C17" s="48" t="s">
        <v>173</v>
      </c>
      <c r="D17" s="74"/>
      <c r="E17" s="47" t="s">
        <v>146</v>
      </c>
      <c r="F17" s="41"/>
      <c r="G17" s="48" t="s">
        <v>147</v>
      </c>
      <c r="H17" s="75">
        <f t="shared" si="0"/>
        <v>59.63</v>
      </c>
      <c r="I17" s="75">
        <v>0</v>
      </c>
      <c r="J17" s="75" t="s">
        <v>143</v>
      </c>
    </row>
    <row r="18" spans="1:10" ht="19.5" customHeight="1" x14ac:dyDescent="0.15">
      <c r="A18" s="47" t="s">
        <v>172</v>
      </c>
      <c r="B18" s="41" t="s">
        <v>174</v>
      </c>
      <c r="C18" s="48" t="s">
        <v>175</v>
      </c>
      <c r="D18" s="74"/>
      <c r="E18" s="47" t="s">
        <v>146</v>
      </c>
      <c r="F18" s="41" t="s">
        <v>69</v>
      </c>
      <c r="G18" s="48" t="s">
        <v>176</v>
      </c>
      <c r="H18" s="75">
        <f t="shared" si="0"/>
        <v>59.63</v>
      </c>
      <c r="I18" s="75">
        <v>0</v>
      </c>
      <c r="J18" s="75" t="s">
        <v>143</v>
      </c>
    </row>
    <row r="19" spans="1:10" ht="19.5" customHeight="1" x14ac:dyDescent="0.15">
      <c r="A19" s="47" t="s">
        <v>177</v>
      </c>
      <c r="B19" s="41"/>
      <c r="C19" s="48" t="s">
        <v>178</v>
      </c>
      <c r="D19" s="74"/>
      <c r="E19" s="47" t="s">
        <v>179</v>
      </c>
      <c r="F19" s="41"/>
      <c r="G19" s="48" t="s">
        <v>180</v>
      </c>
      <c r="H19" s="75">
        <f t="shared" si="0"/>
        <v>10.53</v>
      </c>
      <c r="I19" s="75" t="s">
        <v>181</v>
      </c>
      <c r="J19" s="75">
        <v>0</v>
      </c>
    </row>
    <row r="20" spans="1:10" ht="19.5" customHeight="1" x14ac:dyDescent="0.15">
      <c r="A20" s="47" t="s">
        <v>177</v>
      </c>
      <c r="B20" s="41" t="s">
        <v>83</v>
      </c>
      <c r="C20" s="48" t="s">
        <v>182</v>
      </c>
      <c r="D20" s="74"/>
      <c r="E20" s="47" t="s">
        <v>179</v>
      </c>
      <c r="F20" s="41" t="s">
        <v>103</v>
      </c>
      <c r="G20" s="48" t="s">
        <v>183</v>
      </c>
      <c r="H20" s="75">
        <f t="shared" si="0"/>
        <v>10.26</v>
      </c>
      <c r="I20" s="75" t="s">
        <v>184</v>
      </c>
      <c r="J20" s="75">
        <v>0</v>
      </c>
    </row>
    <row r="21" spans="1:10" ht="19.5" customHeight="1" x14ac:dyDescent="0.15">
      <c r="A21" s="47" t="s">
        <v>177</v>
      </c>
      <c r="B21" s="41" t="s">
        <v>160</v>
      </c>
      <c r="C21" s="48" t="s">
        <v>185</v>
      </c>
      <c r="D21" s="74"/>
      <c r="E21" s="47" t="s">
        <v>179</v>
      </c>
      <c r="F21" s="41" t="s">
        <v>103</v>
      </c>
      <c r="G21" s="48" t="s">
        <v>183</v>
      </c>
      <c r="H21" s="75">
        <f t="shared" si="0"/>
        <v>0.27</v>
      </c>
      <c r="I21" s="75" t="s">
        <v>186</v>
      </c>
      <c r="J21" s="75">
        <v>0</v>
      </c>
    </row>
  </sheetData>
  <mergeCells count="9">
    <mergeCell ref="A1:J1"/>
    <mergeCell ref="A2:J2"/>
    <mergeCell ref="A3:I3"/>
    <mergeCell ref="D4:D5"/>
    <mergeCell ref="A4:B4"/>
    <mergeCell ref="C4:C5"/>
    <mergeCell ref="E4:F4"/>
    <mergeCell ref="G4:G5"/>
    <mergeCell ref="H4:J4"/>
  </mergeCells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showGridLines="0" workbookViewId="0"/>
  </sheetViews>
  <sheetFormatPr defaultColWidth="8" defaultRowHeight="14.25" customHeight="1" x14ac:dyDescent="0.15"/>
  <cols>
    <col min="1" max="1" width="12.375" style="1" customWidth="1"/>
    <col min="2" max="2" width="14" style="1" customWidth="1"/>
    <col min="3" max="7" width="12.375" customWidth="1"/>
    <col min="8" max="8" width="13.375" customWidth="1"/>
    <col min="9" max="10" width="12.375" customWidth="1"/>
    <col min="11" max="12" width="12.375" style="1" customWidth="1"/>
    <col min="13" max="15" width="0" style="1" hidden="1" customWidth="1"/>
  </cols>
  <sheetData>
    <row r="1" spans="1:15" ht="19.5" customHeight="1" x14ac:dyDescent="0.15">
      <c r="B1" s="2"/>
      <c r="K1" s="3"/>
      <c r="L1" s="12" t="s">
        <v>187</v>
      </c>
      <c r="M1" s="5"/>
      <c r="N1" s="5"/>
      <c r="O1" s="5"/>
    </row>
    <row r="2" spans="1:15" ht="19.5" customHeight="1" x14ac:dyDescent="0.15">
      <c r="A2" s="156" t="s">
        <v>188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6"/>
      <c r="O2" s="6"/>
    </row>
    <row r="3" spans="1:15" ht="19.5" customHeight="1" x14ac:dyDescent="0.15">
      <c r="A3" s="118" t="s">
        <v>3</v>
      </c>
      <c r="B3" s="118"/>
      <c r="C3" s="152"/>
      <c r="D3" s="152"/>
      <c r="E3" s="152"/>
      <c r="F3" s="152"/>
      <c r="G3" s="152"/>
      <c r="H3" s="152"/>
      <c r="I3" s="152"/>
      <c r="J3" s="152"/>
      <c r="K3" s="118"/>
      <c r="L3" s="13" t="s">
        <v>4</v>
      </c>
      <c r="M3" s="8"/>
      <c r="N3" s="8"/>
      <c r="O3" s="8"/>
    </row>
    <row r="4" spans="1:15" ht="19.5" customHeight="1" x14ac:dyDescent="0.15">
      <c r="A4" s="158" t="s">
        <v>189</v>
      </c>
      <c r="B4" s="159"/>
      <c r="C4" s="159"/>
      <c r="D4" s="159"/>
      <c r="E4" s="159"/>
      <c r="F4" s="159"/>
      <c r="G4" s="158" t="s">
        <v>190</v>
      </c>
      <c r="H4" s="159"/>
      <c r="I4" s="159"/>
      <c r="J4" s="159"/>
      <c r="K4" s="159"/>
      <c r="L4" s="159"/>
    </row>
    <row r="5" spans="1:15" ht="19.5" customHeight="1" x14ac:dyDescent="0.15">
      <c r="A5" s="137" t="s">
        <v>53</v>
      </c>
      <c r="B5" s="157" t="s">
        <v>191</v>
      </c>
      <c r="C5" s="158" t="s">
        <v>192</v>
      </c>
      <c r="D5" s="159"/>
      <c r="E5" s="159"/>
      <c r="F5" s="160" t="s">
        <v>193</v>
      </c>
      <c r="G5" s="137" t="s">
        <v>53</v>
      </c>
      <c r="H5" s="157" t="s">
        <v>191</v>
      </c>
      <c r="I5" s="158" t="s">
        <v>192</v>
      </c>
      <c r="J5" s="159"/>
      <c r="K5" s="159"/>
      <c r="L5" s="160" t="s">
        <v>193</v>
      </c>
      <c r="M5" s="9"/>
      <c r="N5" s="9"/>
      <c r="O5" s="9"/>
    </row>
    <row r="6" spans="1:15" ht="30" customHeight="1" x14ac:dyDescent="0.15">
      <c r="A6" s="137"/>
      <c r="B6" s="157"/>
      <c r="C6" s="77" t="s">
        <v>62</v>
      </c>
      <c r="D6" s="77" t="s">
        <v>194</v>
      </c>
      <c r="E6" s="77" t="s">
        <v>195</v>
      </c>
      <c r="F6" s="160"/>
      <c r="G6" s="137"/>
      <c r="H6" s="157"/>
      <c r="I6" s="78" t="s">
        <v>62</v>
      </c>
      <c r="J6" s="78" t="s">
        <v>194</v>
      </c>
      <c r="K6" s="78" t="s">
        <v>195</v>
      </c>
      <c r="L6" s="160"/>
      <c r="M6" s="10"/>
      <c r="N6" s="10" t="s">
        <v>196</v>
      </c>
      <c r="O6" s="10" t="s">
        <v>197</v>
      </c>
    </row>
    <row r="7" spans="1:15" s="26" customFormat="1" ht="22.5" customHeight="1" x14ac:dyDescent="0.15">
      <c r="A7" s="79">
        <f>B7+C7+F7</f>
        <v>0</v>
      </c>
      <c r="B7" s="80">
        <v>0</v>
      </c>
      <c r="C7" s="79">
        <f>D7+E7</f>
        <v>0</v>
      </c>
      <c r="D7" s="80">
        <v>0</v>
      </c>
      <c r="E7" s="80">
        <v>0</v>
      </c>
      <c r="F7" s="80">
        <v>0</v>
      </c>
      <c r="G7" s="81">
        <f>H7+I7+L7</f>
        <v>0</v>
      </c>
      <c r="H7" s="81">
        <v>0</v>
      </c>
      <c r="I7" s="82">
        <f>J7+K7</f>
        <v>0</v>
      </c>
      <c r="J7" s="82">
        <v>0</v>
      </c>
      <c r="K7" s="82">
        <v>0</v>
      </c>
      <c r="L7" s="82">
        <v>0</v>
      </c>
      <c r="M7" s="83">
        <v>0</v>
      </c>
      <c r="N7" s="83">
        <v>0</v>
      </c>
      <c r="O7" s="83">
        <v>0</v>
      </c>
    </row>
  </sheetData>
  <mergeCells count="12">
    <mergeCell ref="A2:M2"/>
    <mergeCell ref="A3:K3"/>
    <mergeCell ref="B5:B6"/>
    <mergeCell ref="A5:A6"/>
    <mergeCell ref="C5:E5"/>
    <mergeCell ref="F5:F6"/>
    <mergeCell ref="A4:F4"/>
    <mergeCell ref="H5:H6"/>
    <mergeCell ref="G5:G6"/>
    <mergeCell ref="I5:K5"/>
    <mergeCell ref="L5:L6"/>
    <mergeCell ref="G4:L4"/>
  </mergeCells>
  <phoneticPr fontId="1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workbookViewId="0">
      <pane ySplit="6" topLeftCell="A7" activePane="bottomLeft" state="frozen"/>
      <selection pane="bottomLeft"/>
    </sheetView>
  </sheetViews>
  <sheetFormatPr defaultColWidth="8" defaultRowHeight="14.25" customHeight="1" x14ac:dyDescent="0.15"/>
  <cols>
    <col min="1" max="3" width="4.375" style="1" customWidth="1"/>
    <col min="4" max="4" width="45.75" style="1" customWidth="1"/>
    <col min="5" max="8" width="15" style="1" customWidth="1"/>
    <col min="9" max="11" width="0" style="1" hidden="1" customWidth="1"/>
    <col min="12" max="12" width="15" style="1" customWidth="1"/>
    <col min="13" max="13" width="0" hidden="1" customWidth="1"/>
  </cols>
  <sheetData>
    <row r="1" spans="1:13" ht="19.5" customHeight="1" x14ac:dyDescent="0.15">
      <c r="A1" s="2"/>
      <c r="B1" s="2"/>
      <c r="C1" s="3"/>
      <c r="D1" s="4"/>
      <c r="E1" s="4"/>
      <c r="F1" s="4"/>
      <c r="G1" s="4"/>
      <c r="H1" s="4"/>
      <c r="I1" s="4"/>
      <c r="J1" s="4"/>
      <c r="K1" s="4"/>
      <c r="L1" s="12" t="s">
        <v>198</v>
      </c>
    </row>
    <row r="2" spans="1:13" ht="19.5" customHeight="1" x14ac:dyDescent="0.25">
      <c r="A2" s="107" t="s">
        <v>199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41"/>
    </row>
    <row r="3" spans="1:13" ht="19.5" customHeight="1" x14ac:dyDescent="0.15">
      <c r="A3" s="109" t="s">
        <v>3</v>
      </c>
      <c r="B3" s="119"/>
      <c r="C3" s="118"/>
      <c r="D3" s="119"/>
      <c r="E3" s="119"/>
      <c r="F3" s="119"/>
      <c r="G3" s="119"/>
      <c r="H3" s="119"/>
      <c r="I3" s="8"/>
      <c r="J3" s="8"/>
      <c r="K3" s="8"/>
      <c r="L3" s="13" t="s">
        <v>4</v>
      </c>
    </row>
    <row r="4" spans="1:13" ht="19.5" customHeight="1" x14ac:dyDescent="0.15">
      <c r="A4" s="157" t="s">
        <v>51</v>
      </c>
      <c r="B4" s="157"/>
      <c r="C4" s="157"/>
      <c r="D4" s="138" t="s">
        <v>52</v>
      </c>
      <c r="E4" s="138" t="s">
        <v>131</v>
      </c>
      <c r="F4" s="142" t="s">
        <v>114</v>
      </c>
      <c r="G4" s="142"/>
      <c r="H4" s="142"/>
      <c r="I4" s="161"/>
      <c r="J4" s="161"/>
      <c r="K4" s="161"/>
      <c r="L4" s="108" t="s">
        <v>115</v>
      </c>
      <c r="M4" s="165"/>
    </row>
    <row r="5" spans="1:13" ht="11.25" customHeight="1" x14ac:dyDescent="0.15">
      <c r="A5" s="108" t="s">
        <v>59</v>
      </c>
      <c r="B5" s="153" t="s">
        <v>60</v>
      </c>
      <c r="C5" s="108" t="s">
        <v>61</v>
      </c>
      <c r="D5" s="162"/>
      <c r="E5" s="162"/>
      <c r="F5" s="163" t="s">
        <v>132</v>
      </c>
      <c r="G5" s="163" t="s">
        <v>133</v>
      </c>
      <c r="H5" s="163" t="s">
        <v>134</v>
      </c>
      <c r="I5" s="163" t="s">
        <v>200</v>
      </c>
      <c r="J5" s="163" t="s">
        <v>201</v>
      </c>
      <c r="K5" s="163" t="s">
        <v>202</v>
      </c>
      <c r="L5" s="108"/>
      <c r="M5" s="166"/>
    </row>
    <row r="6" spans="1:13" ht="11.25" customHeight="1" x14ac:dyDescent="0.15">
      <c r="A6" s="108"/>
      <c r="B6" s="153"/>
      <c r="C6" s="108"/>
      <c r="D6" s="139"/>
      <c r="E6" s="139"/>
      <c r="F6" s="164"/>
      <c r="G6" s="164"/>
      <c r="H6" s="164"/>
      <c r="I6" s="164"/>
      <c r="J6" s="164"/>
      <c r="K6" s="164"/>
      <c r="L6" s="108"/>
    </row>
    <row r="7" spans="1:13" s="26" customFormat="1" ht="22.5" customHeight="1" x14ac:dyDescent="0.15">
      <c r="A7" s="63"/>
      <c r="B7" s="63"/>
      <c r="C7" s="63"/>
      <c r="D7" s="37" t="s">
        <v>66</v>
      </c>
      <c r="E7" s="64">
        <f>F7+L7</f>
        <v>175.45</v>
      </c>
      <c r="F7" s="64">
        <f>G7+H7</f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175.45</v>
      </c>
      <c r="M7" s="50"/>
    </row>
    <row r="8" spans="1:13" ht="22.5" customHeight="1" x14ac:dyDescent="0.15">
      <c r="A8" s="63" t="s">
        <v>98</v>
      </c>
      <c r="B8" s="63"/>
      <c r="C8" s="63"/>
      <c r="D8" s="37" t="s">
        <v>99</v>
      </c>
      <c r="E8" s="64">
        <f>F8+L8</f>
        <v>175.45</v>
      </c>
      <c r="F8" s="64">
        <f>G8+H8</f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175.45</v>
      </c>
      <c r="M8" s="51" t="s">
        <v>98</v>
      </c>
    </row>
    <row r="9" spans="1:13" ht="22.5" customHeight="1" x14ac:dyDescent="0.15">
      <c r="A9" s="63"/>
      <c r="B9" s="63" t="s">
        <v>100</v>
      </c>
      <c r="C9" s="63"/>
      <c r="D9" s="37" t="s">
        <v>101</v>
      </c>
      <c r="E9" s="64">
        <f>F9+L9</f>
        <v>175.45</v>
      </c>
      <c r="F9" s="64">
        <f>G9+H9</f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175.45</v>
      </c>
      <c r="M9" s="51" t="s">
        <v>102</v>
      </c>
    </row>
    <row r="10" spans="1:13" ht="22.5" customHeight="1" x14ac:dyDescent="0.15">
      <c r="A10" s="63"/>
      <c r="B10" s="63"/>
      <c r="C10" s="63" t="s">
        <v>103</v>
      </c>
      <c r="D10" s="37" t="s">
        <v>104</v>
      </c>
      <c r="E10" s="64">
        <f>F10+L10</f>
        <v>175.45</v>
      </c>
      <c r="F10" s="64">
        <f>G10+H10</f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175.45</v>
      </c>
      <c r="M10" s="51" t="s">
        <v>105</v>
      </c>
    </row>
  </sheetData>
  <mergeCells count="17">
    <mergeCell ref="M4:M5"/>
    <mergeCell ref="A2:L2"/>
    <mergeCell ref="F4:K4"/>
    <mergeCell ref="D4:D6"/>
    <mergeCell ref="E4:E6"/>
    <mergeCell ref="F5:F6"/>
    <mergeCell ref="G5:G6"/>
    <mergeCell ref="H5:H6"/>
    <mergeCell ref="I5:I6"/>
    <mergeCell ref="J5:J6"/>
    <mergeCell ref="K5:K6"/>
    <mergeCell ref="L4:L6"/>
    <mergeCell ref="A3:H3"/>
    <mergeCell ref="A4:C4"/>
    <mergeCell ref="A5:A6"/>
    <mergeCell ref="B5:B6"/>
    <mergeCell ref="C5:C6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300-预算公开-封面</vt:lpstr>
      <vt:lpstr>301-预算公开-收支预算总表</vt:lpstr>
      <vt:lpstr>302-预算公开-收入预算总表</vt:lpstr>
      <vt:lpstr>303-预算公开-支出预算总表</vt:lpstr>
      <vt:lpstr>304-预算公开-财政拨款收支预算表</vt:lpstr>
      <vt:lpstr>305-预算公开-一般公共预算支出表</vt:lpstr>
      <vt:lpstr>306-预算公开-一般公共预算基本支出预算表</vt:lpstr>
      <vt:lpstr>307-预算公开-一般公共预算“三公”经费支出预算表</vt:lpstr>
      <vt:lpstr>308-预算公开-政府性基金支出预算表</vt:lpstr>
      <vt:lpstr>310-预算公开-国有资本经营预算支出表</vt:lpstr>
      <vt:lpstr>311-预算公开-基本支出预算表</vt:lpstr>
      <vt:lpstr>312-预算公开-项目支出预算表</vt:lpstr>
      <vt:lpstr>313-预算公开-政府采购预算表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SkyUN.Org</cp:lastModifiedBy>
  <dcterms:modified xsi:type="dcterms:W3CDTF">2025-05-23T01:30:51Z</dcterms:modified>
</cp:coreProperties>
</file>